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u\Documents\"/>
    </mc:Choice>
  </mc:AlternateContent>
  <xr:revisionPtr revIDLastSave="0" documentId="13_ncr:1_{657D0684-073D-4769-914E-90D8C156FFA1}" xr6:coauthVersionLast="47" xr6:coauthVersionMax="47" xr10:uidLastSave="{00000000-0000-0000-0000-000000000000}"/>
  <bookViews>
    <workbookView xWindow="-108" yWindow="-108" windowWidth="23256" windowHeight="12576" xr2:uid="{D9B0B136-0E06-401C-925A-D7B76AECB0E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V227" i="1"/>
  <c r="W227" i="1"/>
  <c r="V107" i="1"/>
  <c r="W107" i="1"/>
  <c r="V34" i="1"/>
  <c r="W34" i="1"/>
  <c r="V188" i="1"/>
  <c r="W188" i="1"/>
  <c r="V108" i="1"/>
  <c r="W108" i="1"/>
  <c r="V109" i="1"/>
  <c r="W109" i="1"/>
  <c r="V170" i="1"/>
  <c r="W170" i="1"/>
  <c r="V88" i="1"/>
  <c r="W88" i="1"/>
  <c r="V85" i="1"/>
  <c r="W85" i="1"/>
  <c r="V293" i="1"/>
  <c r="W293" i="1"/>
  <c r="V23" i="1"/>
  <c r="W23" i="1"/>
  <c r="V66" i="1"/>
  <c r="W66" i="1"/>
  <c r="V194" i="1"/>
  <c r="W194" i="1"/>
  <c r="V7" i="1"/>
  <c r="W7" i="1"/>
  <c r="V165" i="1"/>
  <c r="W165" i="1"/>
  <c r="V35" i="1"/>
  <c r="W35" i="1"/>
  <c r="V30" i="1"/>
  <c r="W30" i="1"/>
  <c r="V110" i="1"/>
  <c r="W110" i="1"/>
  <c r="V259" i="1"/>
  <c r="W259" i="1"/>
  <c r="V228" i="1"/>
  <c r="W228" i="1"/>
  <c r="V163" i="1"/>
  <c r="W163" i="1"/>
  <c r="V189" i="1"/>
  <c r="W189" i="1"/>
  <c r="V171" i="1"/>
  <c r="W171" i="1"/>
  <c r="V278" i="1"/>
  <c r="W278" i="1"/>
  <c r="V67" i="1"/>
  <c r="W67" i="1"/>
  <c r="V111" i="1"/>
  <c r="W111" i="1"/>
  <c r="V112" i="1"/>
  <c r="W112" i="1"/>
  <c r="V206" i="1"/>
  <c r="W206" i="1"/>
  <c r="V89" i="1"/>
  <c r="W89" i="1"/>
  <c r="V113" i="1"/>
  <c r="W113" i="1"/>
  <c r="V114" i="1"/>
  <c r="W114" i="1"/>
  <c r="V218" i="1"/>
  <c r="W218" i="1"/>
  <c r="V36" i="1"/>
  <c r="W36" i="1"/>
  <c r="V37" i="1"/>
  <c r="W37" i="1"/>
  <c r="V176" i="1"/>
  <c r="W176" i="1"/>
  <c r="V294" i="1"/>
  <c r="W294" i="1"/>
  <c r="V207" i="1"/>
  <c r="W207" i="1"/>
  <c r="V164" i="1"/>
  <c r="W164" i="1"/>
  <c r="V224" i="1"/>
  <c r="W224" i="1"/>
  <c r="V91" i="1"/>
  <c r="W91" i="1"/>
  <c r="V38" i="1"/>
  <c r="W38" i="1"/>
  <c r="V28" i="1"/>
  <c r="W28" i="1"/>
  <c r="V115" i="1"/>
  <c r="W115" i="1"/>
  <c r="V68" i="1"/>
  <c r="W68" i="1"/>
  <c r="V69" i="1"/>
  <c r="W69" i="1"/>
  <c r="V116" i="1"/>
  <c r="W116" i="1"/>
  <c r="V70" i="1"/>
  <c r="W70" i="1"/>
  <c r="V117" i="1"/>
  <c r="W117" i="1"/>
  <c r="V118" i="1"/>
  <c r="W118" i="1"/>
  <c r="V169" i="1"/>
  <c r="W169" i="1"/>
  <c r="V119" i="1"/>
  <c r="W119" i="1"/>
  <c r="V157" i="1"/>
  <c r="W157" i="1"/>
  <c r="V39" i="1"/>
  <c r="W39" i="1"/>
  <c r="V158" i="1"/>
  <c r="W158" i="1"/>
  <c r="V8" i="1"/>
  <c r="W8" i="1"/>
  <c r="V120" i="1"/>
  <c r="W120" i="1"/>
  <c r="V9" i="1"/>
  <c r="W9" i="1"/>
  <c r="V121" i="1"/>
  <c r="W121" i="1"/>
  <c r="V99" i="1"/>
  <c r="W99" i="1"/>
  <c r="V295" i="1"/>
  <c r="W295" i="1"/>
  <c r="V190" i="1"/>
  <c r="W190" i="1"/>
  <c r="V122" i="1"/>
  <c r="W122" i="1"/>
  <c r="V40" i="1"/>
  <c r="W40" i="1"/>
  <c r="V41" i="1"/>
  <c r="W41" i="1"/>
  <c r="V103" i="1"/>
  <c r="W103" i="1"/>
  <c r="V10" i="1"/>
  <c r="W10" i="1"/>
  <c r="V42" i="1"/>
  <c r="W42" i="1"/>
  <c r="V92" i="1"/>
  <c r="W92" i="1"/>
  <c r="V123" i="1"/>
  <c r="W123" i="1"/>
  <c r="V43" i="1"/>
  <c r="W43" i="1"/>
  <c r="V198" i="1"/>
  <c r="W198" i="1"/>
  <c r="V71" i="1"/>
  <c r="W71" i="1"/>
  <c r="V124" i="1"/>
  <c r="W124" i="1"/>
  <c r="V160" i="1"/>
  <c r="W160" i="1"/>
  <c r="V261" i="1"/>
  <c r="W261" i="1"/>
  <c r="V125" i="1"/>
  <c r="W125" i="1"/>
  <c r="V296" i="1"/>
  <c r="W296" i="1"/>
  <c r="V126" i="1"/>
  <c r="W126" i="1"/>
  <c r="V72" i="1"/>
  <c r="W72" i="1"/>
  <c r="V246" i="1"/>
  <c r="W246" i="1"/>
  <c r="V127" i="1"/>
  <c r="W127" i="1"/>
  <c r="V44" i="1"/>
  <c r="W44" i="1"/>
  <c r="V31" i="1"/>
  <c r="W31" i="1"/>
  <c r="V297" i="1"/>
  <c r="W297" i="1"/>
  <c r="V128" i="1"/>
  <c r="W128" i="1"/>
  <c r="V45" i="1"/>
  <c r="W45" i="1"/>
  <c r="V129" i="1"/>
  <c r="W129" i="1"/>
  <c r="V130" i="1"/>
  <c r="W130" i="1"/>
  <c r="V46" i="1"/>
  <c r="W46" i="1"/>
  <c r="V29" i="1"/>
  <c r="W29" i="1"/>
  <c r="V131" i="1"/>
  <c r="W131" i="1"/>
  <c r="V132" i="1"/>
  <c r="W132" i="1"/>
  <c r="V133" i="1"/>
  <c r="W133" i="1"/>
  <c r="V134" i="1"/>
  <c r="W134" i="1"/>
  <c r="V135" i="1"/>
  <c r="W135" i="1"/>
  <c r="V47" i="1"/>
  <c r="W47" i="1"/>
  <c r="V48" i="1"/>
  <c r="W48" i="1"/>
  <c r="V136" i="1"/>
  <c r="W136" i="1"/>
  <c r="V137" i="1"/>
  <c r="W137" i="1"/>
  <c r="V249" i="1"/>
  <c r="W249" i="1"/>
  <c r="V262" i="1"/>
  <c r="W262" i="1"/>
  <c r="V219" i="1"/>
  <c r="W219" i="1"/>
  <c r="V184" i="1"/>
  <c r="W184" i="1"/>
  <c r="V229" i="1"/>
  <c r="W229" i="1"/>
  <c r="V254" i="1"/>
  <c r="W254" i="1"/>
  <c r="V247" i="1"/>
  <c r="W247" i="1"/>
  <c r="V195" i="1"/>
  <c r="W195" i="1"/>
  <c r="V279" i="1"/>
  <c r="W279" i="1"/>
  <c r="V255" i="1"/>
  <c r="W255" i="1"/>
  <c r="V230" i="1"/>
  <c r="W230" i="1"/>
  <c r="V280" i="1"/>
  <c r="W280" i="1"/>
  <c r="V281" i="1"/>
  <c r="W281" i="1"/>
  <c r="V24" i="1"/>
  <c r="W24" i="1"/>
  <c r="V231" i="1"/>
  <c r="W231" i="1"/>
  <c r="V273" i="1"/>
  <c r="W273" i="1"/>
  <c r="V93" i="1"/>
  <c r="W93" i="1"/>
  <c r="V94" i="1"/>
  <c r="W94" i="1"/>
  <c r="V223" i="1"/>
  <c r="W223" i="1"/>
  <c r="V256" i="1"/>
  <c r="W256" i="1"/>
  <c r="V90" i="1"/>
  <c r="W90" i="1"/>
  <c r="V185" i="1"/>
  <c r="W185" i="1"/>
  <c r="V274" i="1"/>
  <c r="W274" i="1"/>
  <c r="V216" i="1"/>
  <c r="W216" i="1"/>
  <c r="V95" i="1"/>
  <c r="W95" i="1"/>
  <c r="V138" i="1"/>
  <c r="W138" i="1"/>
  <c r="V199" i="1"/>
  <c r="W199" i="1"/>
  <c r="V59" i="1"/>
  <c r="W59" i="1"/>
  <c r="V232" i="1"/>
  <c r="W232" i="1"/>
  <c r="V263" i="1"/>
  <c r="W263" i="1"/>
  <c r="V49" i="1"/>
  <c r="W49" i="1"/>
  <c r="V200" i="1"/>
  <c r="W200" i="1"/>
  <c r="V60" i="1"/>
  <c r="W60" i="1"/>
  <c r="V17" i="1"/>
  <c r="W17" i="1"/>
  <c r="V61" i="1"/>
  <c r="W61" i="1"/>
  <c r="V233" i="1"/>
  <c r="W233" i="1"/>
  <c r="V96" i="1"/>
  <c r="W96" i="1"/>
  <c r="V177" i="1"/>
  <c r="W177" i="1"/>
  <c r="V154" i="1"/>
  <c r="W154" i="1"/>
  <c r="V25" i="1"/>
  <c r="W25" i="1"/>
  <c r="V282" i="1"/>
  <c r="W282" i="1"/>
  <c r="V104" i="1"/>
  <c r="W104" i="1"/>
  <c r="V276" i="1"/>
  <c r="W276" i="1"/>
  <c r="V257" i="1"/>
  <c r="W257" i="1"/>
  <c r="V203" i="1"/>
  <c r="W203" i="1"/>
  <c r="V18" i="1"/>
  <c r="W18" i="1"/>
  <c r="V155" i="1"/>
  <c r="W155" i="1"/>
  <c r="V156" i="1"/>
  <c r="W156" i="1"/>
  <c r="V264" i="1"/>
  <c r="W264" i="1"/>
  <c r="V283" i="1"/>
  <c r="W283" i="1"/>
  <c r="V2" i="1"/>
  <c r="W2" i="1"/>
  <c r="V265" i="1"/>
  <c r="W265" i="1"/>
  <c r="V193" i="1"/>
  <c r="W193" i="1"/>
  <c r="V173" i="1"/>
  <c r="W173" i="1"/>
  <c r="V266" i="1"/>
  <c r="W266" i="1"/>
  <c r="V267" i="1"/>
  <c r="W267" i="1"/>
  <c r="V284" i="1"/>
  <c r="W284" i="1"/>
  <c r="V151" i="1"/>
  <c r="W151" i="1"/>
  <c r="V6" i="1"/>
  <c r="W6" i="1"/>
  <c r="V285" i="1"/>
  <c r="W285" i="1"/>
  <c r="V208" i="1"/>
  <c r="W208" i="1"/>
  <c r="V73" i="1"/>
  <c r="W73" i="1"/>
  <c r="V234" i="1"/>
  <c r="W234" i="1"/>
  <c r="V260" i="1"/>
  <c r="W260" i="1"/>
  <c r="V22" i="1"/>
  <c r="W22" i="1"/>
  <c r="V65" i="1"/>
  <c r="W65" i="1"/>
  <c r="V298" i="1"/>
  <c r="W298" i="1"/>
  <c r="V286" i="1"/>
  <c r="W286" i="1"/>
  <c r="V50" i="1"/>
  <c r="W50" i="1"/>
  <c r="V174" i="1"/>
  <c r="W174" i="1"/>
  <c r="V253" i="1"/>
  <c r="W253" i="1"/>
  <c r="V86" i="1"/>
  <c r="W86" i="1"/>
  <c r="V87" i="1"/>
  <c r="W87" i="1"/>
  <c r="V178" i="1"/>
  <c r="W178" i="1"/>
  <c r="V287" i="1"/>
  <c r="W287" i="1"/>
  <c r="V288" i="1"/>
  <c r="W288" i="1"/>
  <c r="V16" i="1"/>
  <c r="W16" i="1"/>
  <c r="V289" i="1"/>
  <c r="W289" i="1"/>
  <c r="V196" i="1"/>
  <c r="W196" i="1"/>
  <c r="V167" i="1"/>
  <c r="W167" i="1"/>
  <c r="V3" i="1"/>
  <c r="W3" i="1"/>
  <c r="V139" i="1"/>
  <c r="W139" i="1"/>
  <c r="V19" i="1"/>
  <c r="W19" i="1"/>
  <c r="V179" i="1"/>
  <c r="W179" i="1"/>
  <c r="V140" i="1"/>
  <c r="W140" i="1"/>
  <c r="V141" i="1"/>
  <c r="W141" i="1"/>
  <c r="V180" i="1"/>
  <c r="W180" i="1"/>
  <c r="V142" i="1"/>
  <c r="W142" i="1"/>
  <c r="V33" i="1"/>
  <c r="W33" i="1"/>
  <c r="V235" i="1"/>
  <c r="W235" i="1"/>
  <c r="V204" i="1"/>
  <c r="W204" i="1"/>
  <c r="V251" i="1"/>
  <c r="W251" i="1"/>
  <c r="V252" i="1"/>
  <c r="W252" i="1"/>
  <c r="V290" i="1"/>
  <c r="W290" i="1"/>
  <c r="V209" i="1"/>
  <c r="W209" i="1"/>
  <c r="V201" i="1"/>
  <c r="W201" i="1"/>
  <c r="V268" i="1"/>
  <c r="W268" i="1"/>
  <c r="V291" i="1"/>
  <c r="W291" i="1"/>
  <c r="V277" i="1"/>
  <c r="W277" i="1"/>
  <c r="V292" i="1"/>
  <c r="W292" i="1"/>
  <c r="V210" i="1"/>
  <c r="W210" i="1"/>
  <c r="V74" i="1"/>
  <c r="W74" i="1"/>
  <c r="V11" i="1"/>
  <c r="W11" i="1"/>
  <c r="V225" i="1"/>
  <c r="W225" i="1"/>
  <c r="V248" i="1"/>
  <c r="W248" i="1"/>
  <c r="V57" i="1"/>
  <c r="W57" i="1"/>
  <c r="V26" i="1"/>
  <c r="W26" i="1"/>
  <c r="V82" i="1"/>
  <c r="W82" i="1"/>
  <c r="V150" i="1"/>
  <c r="W150" i="1"/>
  <c r="V258" i="1"/>
  <c r="W258" i="1"/>
  <c r="V269" i="1"/>
  <c r="W269" i="1"/>
  <c r="V236" i="1"/>
  <c r="W236" i="1"/>
  <c r="V51" i="1"/>
  <c r="W51" i="1"/>
  <c r="V237" i="1"/>
  <c r="W237" i="1"/>
  <c r="V5" i="1"/>
  <c r="W5" i="1"/>
  <c r="V187" i="1"/>
  <c r="W187" i="1"/>
  <c r="V4" i="1"/>
  <c r="W4" i="1"/>
  <c r="V205" i="1"/>
  <c r="W205" i="1"/>
  <c r="V191" i="1"/>
  <c r="W191" i="1"/>
  <c r="V143" i="1"/>
  <c r="W143" i="1"/>
  <c r="V62" i="1"/>
  <c r="W62" i="1"/>
  <c r="V172" i="1"/>
  <c r="W172" i="1"/>
  <c r="V105" i="1"/>
  <c r="W105" i="1"/>
  <c r="V100" i="1"/>
  <c r="W100" i="1"/>
  <c r="V32" i="1"/>
  <c r="W32" i="1"/>
  <c r="V75" i="1"/>
  <c r="W75" i="1"/>
  <c r="V101" i="1"/>
  <c r="W101" i="1"/>
  <c r="V181" i="1"/>
  <c r="W181" i="1"/>
  <c r="V27" i="1"/>
  <c r="W27" i="1"/>
  <c r="V214" i="1"/>
  <c r="W214" i="1"/>
  <c r="V215" i="1"/>
  <c r="W215" i="1"/>
  <c r="V76" i="1"/>
  <c r="W76" i="1"/>
  <c r="V186" i="1"/>
  <c r="W186" i="1"/>
  <c r="V144" i="1"/>
  <c r="W144" i="1"/>
  <c r="V226" i="1"/>
  <c r="W226" i="1"/>
  <c r="V250" i="1"/>
  <c r="W250" i="1"/>
  <c r="V77" i="1"/>
  <c r="W77" i="1"/>
  <c r="V21" i="1"/>
  <c r="W21" i="1"/>
  <c r="V52" i="1"/>
  <c r="W52" i="1"/>
  <c r="V238" i="1"/>
  <c r="W238" i="1"/>
  <c r="V63" i="1"/>
  <c r="W63" i="1"/>
  <c r="V106" i="1"/>
  <c r="W106" i="1"/>
  <c r="V145" i="1"/>
  <c r="W145" i="1"/>
  <c r="V78" i="1"/>
  <c r="W78" i="1"/>
  <c r="V168" i="1"/>
  <c r="W168" i="1"/>
  <c r="V152" i="1"/>
  <c r="W152" i="1"/>
  <c r="V220" i="1"/>
  <c r="W220" i="1"/>
  <c r="V182" i="1"/>
  <c r="W182" i="1"/>
  <c r="V217" i="1"/>
  <c r="W217" i="1"/>
  <c r="V197" i="1"/>
  <c r="W197" i="1"/>
  <c r="V146" i="1"/>
  <c r="W146" i="1"/>
  <c r="V161" i="1"/>
  <c r="W161" i="1"/>
  <c r="V162" i="1"/>
  <c r="W162" i="1"/>
  <c r="V239" i="1"/>
  <c r="W239" i="1"/>
  <c r="V147" i="1"/>
  <c r="W147" i="1"/>
  <c r="V53" i="1"/>
  <c r="W53" i="1"/>
  <c r="V12" i="1"/>
  <c r="W12" i="1"/>
  <c r="V183" i="1"/>
  <c r="W183" i="1"/>
  <c r="V98" i="1"/>
  <c r="W98" i="1"/>
  <c r="V202" i="1"/>
  <c r="W202" i="1"/>
  <c r="V54" i="1"/>
  <c r="W54" i="1"/>
  <c r="V55" i="1"/>
  <c r="W55" i="1"/>
  <c r="V271" i="1"/>
  <c r="W271" i="1"/>
  <c r="V192" i="1"/>
  <c r="W192" i="1"/>
  <c r="V299" i="1"/>
  <c r="W299" i="1"/>
  <c r="V102" i="1"/>
  <c r="W102" i="1"/>
  <c r="V97" i="1"/>
  <c r="W97" i="1"/>
  <c r="V240" i="1"/>
  <c r="W240" i="1"/>
  <c r="V153" i="1"/>
  <c r="W153" i="1"/>
  <c r="V159" i="1"/>
  <c r="W159" i="1"/>
  <c r="V83" i="1"/>
  <c r="W83" i="1"/>
  <c r="V221" i="1"/>
  <c r="W221" i="1"/>
  <c r="V148" i="1"/>
  <c r="W148" i="1"/>
  <c r="V149" i="1"/>
  <c r="W149" i="1"/>
  <c r="V58" i="1"/>
  <c r="W58" i="1"/>
  <c r="V13" i="1"/>
  <c r="W13" i="1"/>
  <c r="V211" i="1"/>
  <c r="W211" i="1"/>
  <c r="V212" i="1"/>
  <c r="W212" i="1"/>
  <c r="V14" i="1"/>
  <c r="W14" i="1"/>
  <c r="V272" i="1"/>
  <c r="W272" i="1"/>
  <c r="V300" i="1"/>
  <c r="W300" i="1"/>
  <c r="V301" i="1"/>
  <c r="W301" i="1"/>
  <c r="V79" i="1"/>
  <c r="W79" i="1"/>
  <c r="V222" i="1"/>
  <c r="W222" i="1"/>
  <c r="V241" i="1"/>
  <c r="W241" i="1"/>
  <c r="V275" i="1"/>
  <c r="W275" i="1"/>
  <c r="V20" i="1"/>
  <c r="W20" i="1"/>
  <c r="V56" i="1"/>
  <c r="W56" i="1"/>
  <c r="V84" i="1"/>
  <c r="W84" i="1"/>
  <c r="V242" i="1"/>
  <c r="W242" i="1"/>
  <c r="V243" i="1"/>
  <c r="W243" i="1"/>
  <c r="V270" i="1"/>
  <c r="W270" i="1"/>
  <c r="V244" i="1"/>
  <c r="W244" i="1"/>
  <c r="V64" i="1"/>
  <c r="W64" i="1"/>
  <c r="V15" i="1"/>
  <c r="W15" i="1"/>
  <c r="V80" i="1"/>
  <c r="W80" i="1"/>
  <c r="V81" i="1"/>
  <c r="W81" i="1"/>
  <c r="V213" i="1"/>
  <c r="W213" i="1"/>
  <c r="V245" i="1"/>
  <c r="W245" i="1"/>
  <c r="V175" i="1"/>
  <c r="W175" i="1"/>
  <c r="W166" i="1"/>
  <c r="V166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I5" i="1"/>
  <c r="J5" i="1"/>
  <c r="K5" i="1"/>
  <c r="L5" i="1"/>
  <c r="M5" i="1"/>
  <c r="N5" i="1"/>
  <c r="O5" i="1"/>
  <c r="P5" i="1"/>
  <c r="Q5" i="1"/>
  <c r="R5" i="1"/>
  <c r="S5" i="1"/>
  <c r="T5" i="1"/>
  <c r="U5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I4" i="1"/>
  <c r="J4" i="1"/>
  <c r="K4" i="1"/>
  <c r="L4" i="1"/>
  <c r="M4" i="1"/>
  <c r="N4" i="1"/>
  <c r="O4" i="1"/>
  <c r="P4" i="1"/>
  <c r="Q4" i="1"/>
  <c r="R4" i="1"/>
  <c r="S4" i="1"/>
  <c r="T4" i="1"/>
  <c r="U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H210" i="1"/>
  <c r="H74" i="1"/>
  <c r="H11" i="1"/>
  <c r="H225" i="1"/>
  <c r="H248" i="1"/>
  <c r="H57" i="1"/>
  <c r="H26" i="1"/>
  <c r="H82" i="1"/>
  <c r="H150" i="1"/>
  <c r="H258" i="1"/>
  <c r="H269" i="1"/>
  <c r="H236" i="1"/>
  <c r="H51" i="1"/>
  <c r="H237" i="1"/>
  <c r="H5" i="1"/>
  <c r="H187" i="1"/>
  <c r="H4" i="1"/>
  <c r="H205" i="1"/>
  <c r="H191" i="1"/>
  <c r="H143" i="1"/>
  <c r="H62" i="1"/>
  <c r="H172" i="1"/>
  <c r="H105" i="1"/>
  <c r="H100" i="1"/>
  <c r="H32" i="1"/>
  <c r="H75" i="1"/>
  <c r="H101" i="1"/>
  <c r="H181" i="1"/>
  <c r="H27" i="1"/>
  <c r="H214" i="1"/>
  <c r="H215" i="1"/>
  <c r="H76" i="1"/>
  <c r="H186" i="1"/>
  <c r="H144" i="1"/>
  <c r="H226" i="1"/>
  <c r="H250" i="1"/>
  <c r="H77" i="1"/>
  <c r="H21" i="1"/>
  <c r="H52" i="1"/>
  <c r="H238" i="1"/>
  <c r="H63" i="1"/>
  <c r="H106" i="1"/>
  <c r="H145" i="1"/>
  <c r="H78" i="1"/>
  <c r="H168" i="1"/>
  <c r="H152" i="1"/>
  <c r="H220" i="1"/>
  <c r="H182" i="1"/>
  <c r="H217" i="1"/>
  <c r="H197" i="1"/>
  <c r="H146" i="1"/>
  <c r="H161" i="1"/>
  <c r="H162" i="1"/>
  <c r="H239" i="1"/>
  <c r="H147" i="1"/>
  <c r="H53" i="1"/>
  <c r="H12" i="1"/>
  <c r="H183" i="1"/>
  <c r="H98" i="1"/>
  <c r="H202" i="1"/>
  <c r="H54" i="1"/>
  <c r="H55" i="1"/>
  <c r="H271" i="1"/>
  <c r="H192" i="1"/>
  <c r="H299" i="1"/>
  <c r="H102" i="1"/>
  <c r="H97" i="1"/>
  <c r="H240" i="1"/>
  <c r="H153" i="1"/>
  <c r="H159" i="1"/>
  <c r="H83" i="1"/>
  <c r="H221" i="1"/>
  <c r="H148" i="1"/>
  <c r="H149" i="1"/>
  <c r="H58" i="1"/>
  <c r="H13" i="1"/>
  <c r="H211" i="1"/>
  <c r="H212" i="1"/>
  <c r="H14" i="1"/>
  <c r="H272" i="1"/>
  <c r="H300" i="1"/>
  <c r="H301" i="1"/>
  <c r="H79" i="1"/>
  <c r="H222" i="1"/>
  <c r="H241" i="1"/>
  <c r="H275" i="1"/>
  <c r="H20" i="1"/>
  <c r="H56" i="1"/>
  <c r="H84" i="1"/>
  <c r="H242" i="1"/>
  <c r="H243" i="1"/>
  <c r="H270" i="1"/>
  <c r="H244" i="1"/>
  <c r="H64" i="1"/>
  <c r="H15" i="1"/>
  <c r="H80" i="1"/>
  <c r="H81" i="1"/>
  <c r="H213" i="1"/>
  <c r="H245" i="1"/>
  <c r="H175" i="1"/>
  <c r="G210" i="1"/>
  <c r="G74" i="1"/>
  <c r="G11" i="1"/>
  <c r="G225" i="1"/>
  <c r="G248" i="1"/>
  <c r="G57" i="1"/>
  <c r="G26" i="1"/>
  <c r="G82" i="1"/>
  <c r="G150" i="1"/>
  <c r="G258" i="1"/>
  <c r="G269" i="1"/>
  <c r="G236" i="1"/>
  <c r="G51" i="1"/>
  <c r="G237" i="1"/>
  <c r="G5" i="1"/>
  <c r="G187" i="1"/>
  <c r="G4" i="1"/>
  <c r="G205" i="1"/>
  <c r="G191" i="1"/>
  <c r="G143" i="1"/>
  <c r="G62" i="1"/>
  <c r="G172" i="1"/>
  <c r="G105" i="1"/>
  <c r="G100" i="1"/>
  <c r="G32" i="1"/>
  <c r="G75" i="1"/>
  <c r="G101" i="1"/>
  <c r="G181" i="1"/>
  <c r="G27" i="1"/>
  <c r="G214" i="1"/>
  <c r="G215" i="1"/>
  <c r="G76" i="1"/>
  <c r="G186" i="1"/>
  <c r="G144" i="1"/>
  <c r="G226" i="1"/>
  <c r="G250" i="1"/>
  <c r="G77" i="1"/>
  <c r="G21" i="1"/>
  <c r="G52" i="1"/>
  <c r="G238" i="1"/>
  <c r="G63" i="1"/>
  <c r="G106" i="1"/>
  <c r="G145" i="1"/>
  <c r="G78" i="1"/>
  <c r="G168" i="1"/>
  <c r="G152" i="1"/>
  <c r="G220" i="1"/>
  <c r="G182" i="1"/>
  <c r="G217" i="1"/>
  <c r="G197" i="1"/>
  <c r="G146" i="1"/>
  <c r="G161" i="1"/>
  <c r="G162" i="1"/>
  <c r="G239" i="1"/>
  <c r="G147" i="1"/>
  <c r="G53" i="1"/>
  <c r="G12" i="1"/>
  <c r="G183" i="1"/>
  <c r="G98" i="1"/>
  <c r="G202" i="1"/>
  <c r="G54" i="1"/>
  <c r="G55" i="1"/>
  <c r="G271" i="1"/>
  <c r="G192" i="1"/>
  <c r="G299" i="1"/>
  <c r="G102" i="1"/>
  <c r="G97" i="1"/>
  <c r="G240" i="1"/>
  <c r="G153" i="1"/>
  <c r="G159" i="1"/>
  <c r="G83" i="1"/>
  <c r="G221" i="1"/>
  <c r="G148" i="1"/>
  <c r="G149" i="1"/>
  <c r="G58" i="1"/>
  <c r="G13" i="1"/>
  <c r="G211" i="1"/>
  <c r="G212" i="1"/>
  <c r="G14" i="1"/>
  <c r="G272" i="1"/>
  <c r="G300" i="1"/>
  <c r="G301" i="1"/>
  <c r="G79" i="1"/>
  <c r="G222" i="1"/>
  <c r="G241" i="1"/>
  <c r="G275" i="1"/>
  <c r="G20" i="1"/>
  <c r="G56" i="1"/>
  <c r="G84" i="1"/>
  <c r="G242" i="1"/>
  <c r="G243" i="1"/>
  <c r="G270" i="1"/>
  <c r="G244" i="1"/>
  <c r="G64" i="1"/>
  <c r="G15" i="1"/>
  <c r="G80" i="1"/>
  <c r="G81" i="1"/>
  <c r="G213" i="1"/>
  <c r="G245" i="1"/>
  <c r="G175" i="1"/>
  <c r="F210" i="1"/>
  <c r="F74" i="1"/>
  <c r="F11" i="1"/>
  <c r="F225" i="1"/>
  <c r="F248" i="1"/>
  <c r="F57" i="1"/>
  <c r="F26" i="1"/>
  <c r="F82" i="1"/>
  <c r="F150" i="1"/>
  <c r="F258" i="1"/>
  <c r="F269" i="1"/>
  <c r="F236" i="1"/>
  <c r="F51" i="1"/>
  <c r="F237" i="1"/>
  <c r="F5" i="1"/>
  <c r="F187" i="1"/>
  <c r="F4" i="1"/>
  <c r="F205" i="1"/>
  <c r="F191" i="1"/>
  <c r="F143" i="1"/>
  <c r="F62" i="1"/>
  <c r="F172" i="1"/>
  <c r="F105" i="1"/>
  <c r="F100" i="1"/>
  <c r="F32" i="1"/>
  <c r="F75" i="1"/>
  <c r="F101" i="1"/>
  <c r="F181" i="1"/>
  <c r="F27" i="1"/>
  <c r="F214" i="1"/>
  <c r="F215" i="1"/>
  <c r="F76" i="1"/>
  <c r="F186" i="1"/>
  <c r="F144" i="1"/>
  <c r="F226" i="1"/>
  <c r="F250" i="1"/>
  <c r="F77" i="1"/>
  <c r="F21" i="1"/>
  <c r="F52" i="1"/>
  <c r="F238" i="1"/>
  <c r="F63" i="1"/>
  <c r="F106" i="1"/>
  <c r="F145" i="1"/>
  <c r="F78" i="1"/>
  <c r="F168" i="1"/>
  <c r="F152" i="1"/>
  <c r="F220" i="1"/>
  <c r="F182" i="1"/>
  <c r="F217" i="1"/>
  <c r="F197" i="1"/>
  <c r="F146" i="1"/>
  <c r="F161" i="1"/>
  <c r="F162" i="1"/>
  <c r="F239" i="1"/>
  <c r="F147" i="1"/>
  <c r="F53" i="1"/>
  <c r="F12" i="1"/>
  <c r="F183" i="1"/>
  <c r="F98" i="1"/>
  <c r="F202" i="1"/>
  <c r="F54" i="1"/>
  <c r="F55" i="1"/>
  <c r="F271" i="1"/>
  <c r="F192" i="1"/>
  <c r="F299" i="1"/>
  <c r="F102" i="1"/>
  <c r="F97" i="1"/>
  <c r="F240" i="1"/>
  <c r="F153" i="1"/>
  <c r="F159" i="1"/>
  <c r="F83" i="1"/>
  <c r="F221" i="1"/>
  <c r="F148" i="1"/>
  <c r="F149" i="1"/>
  <c r="F58" i="1"/>
  <c r="F13" i="1"/>
  <c r="F211" i="1"/>
  <c r="F212" i="1"/>
  <c r="F14" i="1"/>
  <c r="F272" i="1"/>
  <c r="F300" i="1"/>
  <c r="F301" i="1"/>
  <c r="F79" i="1"/>
  <c r="F222" i="1"/>
  <c r="F241" i="1"/>
  <c r="F275" i="1"/>
  <c r="F20" i="1"/>
  <c r="F56" i="1"/>
  <c r="F84" i="1"/>
  <c r="F242" i="1"/>
  <c r="F243" i="1"/>
  <c r="F270" i="1"/>
  <c r="F244" i="1"/>
  <c r="F64" i="1"/>
  <c r="F15" i="1"/>
  <c r="F80" i="1"/>
  <c r="F81" i="1"/>
  <c r="F213" i="1"/>
  <c r="F245" i="1"/>
  <c r="F175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U137" i="1"/>
  <c r="T137" i="1"/>
  <c r="S137" i="1"/>
  <c r="R137" i="1"/>
  <c r="U136" i="1"/>
  <c r="T136" i="1"/>
  <c r="S136" i="1"/>
  <c r="R136" i="1"/>
  <c r="U48" i="1"/>
  <c r="T48" i="1"/>
  <c r="S48" i="1"/>
  <c r="R48" i="1"/>
  <c r="U47" i="1"/>
  <c r="T47" i="1"/>
  <c r="S47" i="1"/>
  <c r="R47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29" i="1"/>
  <c r="T29" i="1"/>
  <c r="S29" i="1"/>
  <c r="R29" i="1"/>
  <c r="U46" i="1"/>
  <c r="T46" i="1"/>
  <c r="S46" i="1"/>
  <c r="R46" i="1"/>
  <c r="U130" i="1"/>
  <c r="T130" i="1"/>
  <c r="S130" i="1"/>
  <c r="R130" i="1"/>
  <c r="U129" i="1"/>
  <c r="T129" i="1"/>
  <c r="S129" i="1"/>
  <c r="R129" i="1"/>
  <c r="U45" i="1"/>
  <c r="T45" i="1"/>
  <c r="S45" i="1"/>
  <c r="R45" i="1"/>
  <c r="U128" i="1"/>
  <c r="T128" i="1"/>
  <c r="S128" i="1"/>
  <c r="R128" i="1"/>
  <c r="U297" i="1"/>
  <c r="T297" i="1"/>
  <c r="S297" i="1"/>
  <c r="R297" i="1"/>
  <c r="U31" i="1"/>
  <c r="T31" i="1"/>
  <c r="S31" i="1"/>
  <c r="R31" i="1"/>
  <c r="U44" i="1"/>
  <c r="T44" i="1"/>
  <c r="S44" i="1"/>
  <c r="R44" i="1"/>
  <c r="U127" i="1"/>
  <c r="T127" i="1"/>
  <c r="S127" i="1"/>
  <c r="R127" i="1"/>
  <c r="U246" i="1"/>
  <c r="T246" i="1"/>
  <c r="S246" i="1"/>
  <c r="R246" i="1"/>
  <c r="U72" i="1"/>
  <c r="T72" i="1"/>
  <c r="S72" i="1"/>
  <c r="R72" i="1"/>
  <c r="U126" i="1"/>
  <c r="T126" i="1"/>
  <c r="S126" i="1"/>
  <c r="R126" i="1"/>
  <c r="U296" i="1"/>
  <c r="T296" i="1"/>
  <c r="S296" i="1"/>
  <c r="R296" i="1"/>
  <c r="U125" i="1"/>
  <c r="T125" i="1"/>
  <c r="S125" i="1"/>
  <c r="R125" i="1"/>
  <c r="U261" i="1"/>
  <c r="T261" i="1"/>
  <c r="S261" i="1"/>
  <c r="R261" i="1"/>
  <c r="U160" i="1"/>
  <c r="T160" i="1"/>
  <c r="S160" i="1"/>
  <c r="R160" i="1"/>
  <c r="U124" i="1"/>
  <c r="T124" i="1"/>
  <c r="S124" i="1"/>
  <c r="R124" i="1"/>
  <c r="U71" i="1"/>
  <c r="T71" i="1"/>
  <c r="S71" i="1"/>
  <c r="R71" i="1"/>
  <c r="U198" i="1"/>
  <c r="T198" i="1"/>
  <c r="S198" i="1"/>
  <c r="R198" i="1"/>
  <c r="U43" i="1"/>
  <c r="T43" i="1"/>
  <c r="S43" i="1"/>
  <c r="R43" i="1"/>
  <c r="U123" i="1"/>
  <c r="T123" i="1"/>
  <c r="S123" i="1"/>
  <c r="R123" i="1"/>
  <c r="U92" i="1"/>
  <c r="T92" i="1"/>
  <c r="S92" i="1"/>
  <c r="R92" i="1"/>
  <c r="U42" i="1"/>
  <c r="T42" i="1"/>
  <c r="S42" i="1"/>
  <c r="R42" i="1"/>
  <c r="U10" i="1"/>
  <c r="T10" i="1"/>
  <c r="S10" i="1"/>
  <c r="R10" i="1"/>
  <c r="U103" i="1"/>
  <c r="T103" i="1"/>
  <c r="S103" i="1"/>
  <c r="R103" i="1"/>
  <c r="U41" i="1"/>
  <c r="T41" i="1"/>
  <c r="S41" i="1"/>
  <c r="R41" i="1"/>
  <c r="U40" i="1"/>
  <c r="T40" i="1"/>
  <c r="S40" i="1"/>
  <c r="R40" i="1"/>
  <c r="U122" i="1"/>
  <c r="T122" i="1"/>
  <c r="S122" i="1"/>
  <c r="R122" i="1"/>
  <c r="U190" i="1"/>
  <c r="T190" i="1"/>
  <c r="S190" i="1"/>
  <c r="R190" i="1"/>
  <c r="U295" i="1"/>
  <c r="T295" i="1"/>
  <c r="S295" i="1"/>
  <c r="R295" i="1"/>
  <c r="U99" i="1"/>
  <c r="T99" i="1"/>
  <c r="S99" i="1"/>
  <c r="R99" i="1"/>
  <c r="U121" i="1"/>
  <c r="T121" i="1"/>
  <c r="S121" i="1"/>
  <c r="R121" i="1"/>
  <c r="U9" i="1"/>
  <c r="T9" i="1"/>
  <c r="S9" i="1"/>
  <c r="R9" i="1"/>
  <c r="U120" i="1"/>
  <c r="T120" i="1"/>
  <c r="S120" i="1"/>
  <c r="R120" i="1"/>
  <c r="U8" i="1"/>
  <c r="T8" i="1"/>
  <c r="S8" i="1"/>
  <c r="R8" i="1"/>
  <c r="U158" i="1"/>
  <c r="T158" i="1"/>
  <c r="S158" i="1"/>
  <c r="R158" i="1"/>
  <c r="U39" i="1"/>
  <c r="T39" i="1"/>
  <c r="S39" i="1"/>
  <c r="R39" i="1"/>
  <c r="U157" i="1"/>
  <c r="T157" i="1"/>
  <c r="S157" i="1"/>
  <c r="R157" i="1"/>
  <c r="U119" i="1"/>
  <c r="T119" i="1"/>
  <c r="S119" i="1"/>
  <c r="R119" i="1"/>
  <c r="U169" i="1"/>
  <c r="T169" i="1"/>
  <c r="S169" i="1"/>
  <c r="R169" i="1"/>
  <c r="U118" i="1"/>
  <c r="T118" i="1"/>
  <c r="S118" i="1"/>
  <c r="R118" i="1"/>
  <c r="U117" i="1"/>
  <c r="T117" i="1"/>
  <c r="S117" i="1"/>
  <c r="R117" i="1"/>
  <c r="U70" i="1"/>
  <c r="T70" i="1"/>
  <c r="S70" i="1"/>
  <c r="R70" i="1"/>
  <c r="U116" i="1"/>
  <c r="T116" i="1"/>
  <c r="S116" i="1"/>
  <c r="R116" i="1"/>
  <c r="U69" i="1"/>
  <c r="T69" i="1"/>
  <c r="S69" i="1"/>
  <c r="R69" i="1"/>
  <c r="U68" i="1"/>
  <c r="T68" i="1"/>
  <c r="S68" i="1"/>
  <c r="R68" i="1"/>
  <c r="U115" i="1"/>
  <c r="T115" i="1"/>
  <c r="S115" i="1"/>
  <c r="R115" i="1"/>
  <c r="U28" i="1"/>
  <c r="T28" i="1"/>
  <c r="S28" i="1"/>
  <c r="R28" i="1"/>
  <c r="U38" i="1"/>
  <c r="T38" i="1"/>
  <c r="S38" i="1"/>
  <c r="R38" i="1"/>
  <c r="U91" i="1"/>
  <c r="T91" i="1"/>
  <c r="S91" i="1"/>
  <c r="R91" i="1"/>
  <c r="U224" i="1"/>
  <c r="T224" i="1"/>
  <c r="S224" i="1"/>
  <c r="R224" i="1"/>
  <c r="U164" i="1"/>
  <c r="T164" i="1"/>
  <c r="S164" i="1"/>
  <c r="R164" i="1"/>
  <c r="U207" i="1"/>
  <c r="T207" i="1"/>
  <c r="S207" i="1"/>
  <c r="R207" i="1"/>
  <c r="U294" i="1"/>
  <c r="T294" i="1"/>
  <c r="S294" i="1"/>
  <c r="R294" i="1"/>
  <c r="U176" i="1"/>
  <c r="T176" i="1"/>
  <c r="S176" i="1"/>
  <c r="R176" i="1"/>
  <c r="U37" i="1"/>
  <c r="T37" i="1"/>
  <c r="S37" i="1"/>
  <c r="R37" i="1"/>
  <c r="U36" i="1"/>
  <c r="T36" i="1"/>
  <c r="S36" i="1"/>
  <c r="R36" i="1"/>
  <c r="U218" i="1"/>
  <c r="T218" i="1"/>
  <c r="S218" i="1"/>
  <c r="R218" i="1"/>
  <c r="U114" i="1"/>
  <c r="T114" i="1"/>
  <c r="S114" i="1"/>
  <c r="R114" i="1"/>
  <c r="U113" i="1"/>
  <c r="T113" i="1"/>
  <c r="S113" i="1"/>
  <c r="R113" i="1"/>
  <c r="U89" i="1"/>
  <c r="T89" i="1"/>
  <c r="S89" i="1"/>
  <c r="R89" i="1"/>
  <c r="U206" i="1"/>
  <c r="T206" i="1"/>
  <c r="S206" i="1"/>
  <c r="R206" i="1"/>
  <c r="U112" i="1"/>
  <c r="T112" i="1"/>
  <c r="S112" i="1"/>
  <c r="R112" i="1"/>
  <c r="U111" i="1"/>
  <c r="T111" i="1"/>
  <c r="S111" i="1"/>
  <c r="R111" i="1"/>
  <c r="U67" i="1"/>
  <c r="T67" i="1"/>
  <c r="S67" i="1"/>
  <c r="R67" i="1"/>
  <c r="U278" i="1"/>
  <c r="T278" i="1"/>
  <c r="S278" i="1"/>
  <c r="R278" i="1"/>
  <c r="U171" i="1"/>
  <c r="T171" i="1"/>
  <c r="S171" i="1"/>
  <c r="R171" i="1"/>
  <c r="U189" i="1"/>
  <c r="T189" i="1"/>
  <c r="S189" i="1"/>
  <c r="R189" i="1"/>
  <c r="U163" i="1"/>
  <c r="T163" i="1"/>
  <c r="S163" i="1"/>
  <c r="R163" i="1"/>
  <c r="U228" i="1"/>
  <c r="T228" i="1"/>
  <c r="S228" i="1"/>
  <c r="R228" i="1"/>
  <c r="U259" i="1"/>
  <c r="T259" i="1"/>
  <c r="S259" i="1"/>
  <c r="R259" i="1"/>
  <c r="U110" i="1"/>
  <c r="T110" i="1"/>
  <c r="S110" i="1"/>
  <c r="R110" i="1"/>
  <c r="U30" i="1"/>
  <c r="T30" i="1"/>
  <c r="S30" i="1"/>
  <c r="R30" i="1"/>
  <c r="U35" i="1"/>
  <c r="T35" i="1"/>
  <c r="S35" i="1"/>
  <c r="R35" i="1"/>
  <c r="U165" i="1"/>
  <c r="T165" i="1"/>
  <c r="S165" i="1"/>
  <c r="R165" i="1"/>
  <c r="U7" i="1"/>
  <c r="T7" i="1"/>
  <c r="S7" i="1"/>
  <c r="R7" i="1"/>
  <c r="U194" i="1"/>
  <c r="T194" i="1"/>
  <c r="S194" i="1"/>
  <c r="R194" i="1"/>
  <c r="U66" i="1"/>
  <c r="T66" i="1"/>
  <c r="S66" i="1"/>
  <c r="R66" i="1"/>
  <c r="U23" i="1"/>
  <c r="T23" i="1"/>
  <c r="S23" i="1"/>
  <c r="R23" i="1"/>
  <c r="U293" i="1"/>
  <c r="T293" i="1"/>
  <c r="S293" i="1"/>
  <c r="R293" i="1"/>
  <c r="U85" i="1"/>
  <c r="T85" i="1"/>
  <c r="S85" i="1"/>
  <c r="R85" i="1"/>
  <c r="U88" i="1"/>
  <c r="T88" i="1"/>
  <c r="S88" i="1"/>
  <c r="R88" i="1"/>
  <c r="U170" i="1"/>
  <c r="T170" i="1"/>
  <c r="S170" i="1"/>
  <c r="R170" i="1"/>
  <c r="U109" i="1"/>
  <c r="T109" i="1"/>
  <c r="S109" i="1"/>
  <c r="R109" i="1"/>
  <c r="U108" i="1"/>
  <c r="T108" i="1"/>
  <c r="S108" i="1"/>
  <c r="R108" i="1"/>
  <c r="U188" i="1"/>
  <c r="T188" i="1"/>
  <c r="S188" i="1"/>
  <c r="R188" i="1"/>
  <c r="U34" i="1"/>
  <c r="T34" i="1"/>
  <c r="S34" i="1"/>
  <c r="R34" i="1"/>
  <c r="U107" i="1"/>
  <c r="T107" i="1"/>
  <c r="S107" i="1"/>
  <c r="R107" i="1"/>
  <c r="U227" i="1"/>
  <c r="T227" i="1"/>
  <c r="S227" i="1"/>
  <c r="R227" i="1"/>
  <c r="U166" i="1"/>
  <c r="T166" i="1"/>
  <c r="S166" i="1"/>
  <c r="R166" i="1"/>
</calcChain>
</file>

<file path=xl/sharedStrings.xml><?xml version="1.0" encoding="utf-8"?>
<sst xmlns="http://schemas.openxmlformats.org/spreadsheetml/2006/main" count="2124" uniqueCount="421">
  <si>
    <t>fragrance</t>
  </si>
  <si>
    <t>fraghouse</t>
  </si>
  <si>
    <t>rating</t>
  </si>
  <si>
    <t>sex</t>
  </si>
  <si>
    <t>sweet</t>
  </si>
  <si>
    <t>floral</t>
  </si>
  <si>
    <t>powdery</t>
  </si>
  <si>
    <t>oriental</t>
  </si>
  <si>
    <t>chypre</t>
  </si>
  <si>
    <t>green</t>
  </si>
  <si>
    <t>gourmand</t>
  </si>
  <si>
    <t>resinous</t>
  </si>
  <si>
    <t>spicy</t>
  </si>
  <si>
    <t>leathery</t>
  </si>
  <si>
    <t>citrusy</t>
  </si>
  <si>
    <t>woody</t>
  </si>
  <si>
    <t>earthy</t>
  </si>
  <si>
    <t>animalic</t>
  </si>
  <si>
    <t>creamy</t>
  </si>
  <si>
    <t>smoky</t>
  </si>
  <si>
    <t>Kenzo Amour</t>
  </si>
  <si>
    <t>Kenzo</t>
  </si>
  <si>
    <t>Female</t>
  </si>
  <si>
    <t>yes</t>
  </si>
  <si>
    <t>no</t>
  </si>
  <si>
    <t>51 (Eau de Parfum)</t>
  </si>
  <si>
    <t>Roja Parfums</t>
  </si>
  <si>
    <t>Shalimar Parfum Initial</t>
  </si>
  <si>
    <t>Guerlain</t>
  </si>
  <si>
    <t>31 Rue Cambon (Eau de Parfum)</t>
  </si>
  <si>
    <t>Chanel</t>
  </si>
  <si>
    <t>Habanita (1988) (Eau de Toilette)</t>
  </si>
  <si>
    <t>Molinard</t>
  </si>
  <si>
    <t>Parure</t>
  </si>
  <si>
    <t>L'Heure de Nuit</t>
  </si>
  <si>
    <t>Balahé (Eau de Toilette)</t>
  </si>
  <si>
    <t>Léonard</t>
  </si>
  <si>
    <t>Private Collection (Eau de Parfum)</t>
  </si>
  <si>
    <t>Estēe Lauder</t>
  </si>
  <si>
    <t>Portrait of a Lady</t>
  </si>
  <si>
    <t>Editions de Parfums Frédéric Malle</t>
  </si>
  <si>
    <t>Opium (1977) (Eau de Toilette)</t>
  </si>
  <si>
    <t>Yves Saint Laurent</t>
  </si>
  <si>
    <t>Vent Vert (1947) (Eau de Toilette)</t>
  </si>
  <si>
    <t>Balmain</t>
  </si>
  <si>
    <t>Miss Dior (1947) (Eau de Toilette)</t>
  </si>
  <si>
    <t>Dior</t>
  </si>
  <si>
    <t>Amatys</t>
  </si>
  <si>
    <t>Nabucco</t>
  </si>
  <si>
    <t>Sunshine Woman</t>
  </si>
  <si>
    <t>Amouage</t>
  </si>
  <si>
    <t>Vanilla | 28</t>
  </si>
  <si>
    <t>Kayali</t>
  </si>
  <si>
    <t>Le Lion de Chanel</t>
  </si>
  <si>
    <t>Panthère de Cartier (Parfum)</t>
  </si>
  <si>
    <t>Cartier</t>
  </si>
  <si>
    <t>Samsara (Eau de Toilette)</t>
  </si>
  <si>
    <t>La Fenice pour Femme</t>
  </si>
  <si>
    <t>The Merchant Of Venice</t>
  </si>
  <si>
    <t>51 (Parfum)</t>
  </si>
  <si>
    <t>Nuit d'été (Eau de Toilette)</t>
  </si>
  <si>
    <t>Joop!</t>
  </si>
  <si>
    <t>Alien Liqueur de Parfum - Création 2013</t>
  </si>
  <si>
    <t>Mugler</t>
  </si>
  <si>
    <t>Vanille West Indies</t>
  </si>
  <si>
    <t>Ligne St Barth</t>
  </si>
  <si>
    <t>Casamorati - Dama Bianca (Eau de Parfum)</t>
  </si>
  <si>
    <t>XerJoff</t>
  </si>
  <si>
    <t>Miss Dior (Eau de Toilette Originale)</t>
  </si>
  <si>
    <t>Vol de Nuit (Eau de Toilette)</t>
  </si>
  <si>
    <t>Mitsouko (Eau de Toilette)</t>
  </si>
  <si>
    <t>Delina (Eau de Parfum)</t>
  </si>
  <si>
    <t>Parfums de Marly</t>
  </si>
  <si>
    <t>Theorema (Eau de Parfum)</t>
  </si>
  <si>
    <t>Fendi</t>
  </si>
  <si>
    <t>Après L'Ondée (Eau de Toilette)</t>
  </si>
  <si>
    <t>Shalimar (Eau de Parfum)</t>
  </si>
  <si>
    <t>Infusion d'Iris Absolue</t>
  </si>
  <si>
    <t>Prada</t>
  </si>
  <si>
    <t>N°5 Eau Première</t>
  </si>
  <si>
    <t>Coco Mademoiselle (Parfum)</t>
  </si>
  <si>
    <t>Kismet (2016)</t>
  </si>
  <si>
    <t>Lubin</t>
  </si>
  <si>
    <t>Libre (Eau de Parfum Intense)</t>
  </si>
  <si>
    <t>Delina Exclusif</t>
  </si>
  <si>
    <t>KL (Eau de Toilette)</t>
  </si>
  <si>
    <t>Karl Lagerfeld</t>
  </si>
  <si>
    <t>White</t>
  </si>
  <si>
    <t>Puredistance</t>
  </si>
  <si>
    <t>Armani (Eau de Toilette)</t>
  </si>
  <si>
    <t>Giorgio Armani</t>
  </si>
  <si>
    <t>Coco Mademoiselle (Eau de Parfum Intense)</t>
  </si>
  <si>
    <t>Tabac Blond (Eau de Parfum)</t>
  </si>
  <si>
    <t>Caron</t>
  </si>
  <si>
    <t>Les Élixirs Charnels - Gourmand Coquin</t>
  </si>
  <si>
    <t>Fève Délicieuse</t>
  </si>
  <si>
    <t>Dior Addict (2002) (Eau de Parfum)</t>
  </si>
  <si>
    <t>Mon Guerlain (Eau de Parfum)</t>
  </si>
  <si>
    <t>J'adore L'Or (2017)</t>
  </si>
  <si>
    <t>Shalimar Ode à la Vanille - Sur la route de Madagascar</t>
  </si>
  <si>
    <t>Chamade (Extrait)</t>
  </si>
  <si>
    <t>La Nuit Trésor à la Folie</t>
  </si>
  <si>
    <t>Lancôme</t>
  </si>
  <si>
    <t>Eau de Shalimar</t>
  </si>
  <si>
    <t>La Belle Le Parfum</t>
  </si>
  <si>
    <t>Jean Paul Gaultier</t>
  </si>
  <si>
    <t>Cuir de Russie (Parfum)</t>
  </si>
  <si>
    <t>Classique Essence de Parfum</t>
  </si>
  <si>
    <t>Memoir Woman (Eau de Parfum)</t>
  </si>
  <si>
    <t>Shalimar (Eau de Cologne)</t>
  </si>
  <si>
    <t>Dia Woman (Extrait de Parfum)</t>
  </si>
  <si>
    <t>Guet-Apens</t>
  </si>
  <si>
    <t>L'Interdit (2021) (Eau de Parfum Rouge)</t>
  </si>
  <si>
    <t>Givenchy</t>
  </si>
  <si>
    <t>Manifesto Le Parfum</t>
  </si>
  <si>
    <t>Alien Essence Absolue</t>
  </si>
  <si>
    <t>L'Instant Magic (Eau de Parfum)</t>
  </si>
  <si>
    <t>N°19 (Eau de Toilette)</t>
  </si>
  <si>
    <t>Sycomore (2008) (Eau de Toilette)</t>
  </si>
  <si>
    <t>Hasu-no-Hana (Eau de Parfum)</t>
  </si>
  <si>
    <t>Grossmith</t>
  </si>
  <si>
    <t>Lyric Woman (Extrait de Parfum)</t>
  </si>
  <si>
    <t>N°5 (Eau de Parfum)</t>
  </si>
  <si>
    <t>Armani (Parfum)</t>
  </si>
  <si>
    <t>Mon Précieux Nectar</t>
  </si>
  <si>
    <t>Coromandel (Eau de Toilette)</t>
  </si>
  <si>
    <t>L'Air du Temps (Parfum)</t>
  </si>
  <si>
    <t>Nina Ricci</t>
  </si>
  <si>
    <t>Dior Addict (2014) (Eau de Parfum)</t>
  </si>
  <si>
    <t>Mon Guerlain (Eau de Parfum Intense)</t>
  </si>
  <si>
    <t>Jean-Louis Scherrer (Eau de Parfum)</t>
  </si>
  <si>
    <t>Jean-Louis Scherrer</t>
  </si>
  <si>
    <t>Noir pour Femme</t>
  </si>
  <si>
    <t>Tom Ford</t>
  </si>
  <si>
    <t>L'Heure Bleue (Eau de Parfum)</t>
  </si>
  <si>
    <t>Manifesto L'Elixir</t>
  </si>
  <si>
    <t>L'Heure Bleue (Eau de Toilette)</t>
  </si>
  <si>
    <t>Poison (Eau de Toilette)</t>
  </si>
  <si>
    <t>Féminité du Bois (Eau de Parfum)</t>
  </si>
  <si>
    <t>Shiseido / 資生堂</t>
  </si>
  <si>
    <t>Shalimar (Eau de Toilette)</t>
  </si>
  <si>
    <t>Coco (Eau de Parfum)</t>
  </si>
  <si>
    <t>Must de Cartier (Parfum)</t>
  </si>
  <si>
    <t>Opium (Secret de Parfum)</t>
  </si>
  <si>
    <t>Shalimar Ode à la Vanille - Sur la route du Mexique</t>
  </si>
  <si>
    <t>Coco (Eau de Toilette)</t>
  </si>
  <si>
    <t>Samsara (Extrait)</t>
  </si>
  <si>
    <t>Vol de Nuit (Extrait)</t>
  </si>
  <si>
    <t>N°19 (Eau de Parfum)</t>
  </si>
  <si>
    <t>Tabac Blond (1919) (Parfum)</t>
  </si>
  <si>
    <t>Shalimar Millésime Tonka</t>
  </si>
  <si>
    <t>Shalimar Millésime Vanilla Planifolia</t>
  </si>
  <si>
    <t>Shalimar Philtre de Parfum</t>
  </si>
  <si>
    <t>L'Heure Bleue (Extrait)</t>
  </si>
  <si>
    <t>Jicky (Extrait)</t>
  </si>
  <si>
    <t>Coco (Parfum)</t>
  </si>
  <si>
    <t>Bois des Îles (Parfum)</t>
  </si>
  <si>
    <t>Shalimar (Extrait)</t>
  </si>
  <si>
    <t>Mitsouko (Extrait)</t>
  </si>
  <si>
    <t>Taklamakan</t>
  </si>
  <si>
    <t>Stéphane Humbert Lucas</t>
  </si>
  <si>
    <t>Unisex</t>
  </si>
  <si>
    <t>Mandarino di Amalfi (Eau de Parfum)</t>
  </si>
  <si>
    <t>fresh</t>
  </si>
  <si>
    <t>Olfactories - Cargo de Nuit</t>
  </si>
  <si>
    <t>Ganymede</t>
  </si>
  <si>
    <t>Marc-Antoine Barrois</t>
  </si>
  <si>
    <t>Aoud Absolue Précieux</t>
  </si>
  <si>
    <t>King of Judea Attar</t>
  </si>
  <si>
    <t>The Dua Brand / Dua Fragrances</t>
  </si>
  <si>
    <t>Baque</t>
  </si>
  <si>
    <t>Slumberhouse</t>
  </si>
  <si>
    <t>Black Afgano (Extrait de Parfum)</t>
  </si>
  <si>
    <t>Nasomatto</t>
  </si>
  <si>
    <t>Accento</t>
  </si>
  <si>
    <t>Royal Chariot Attar</t>
  </si>
  <si>
    <t>Roja</t>
  </si>
  <si>
    <t>Oud Stars - Fars</t>
  </si>
  <si>
    <t>Casamorati - Bouquet Ideale (Eau de Parfum)</t>
  </si>
  <si>
    <t>Gris Charnel (Eau de Parfum)</t>
  </si>
  <si>
    <t>bdk Parfums</t>
  </si>
  <si>
    <t>Diaghilev (Parfum)</t>
  </si>
  <si>
    <t>Collection Extraordinaire - Bois Doré</t>
  </si>
  <si>
    <t>Van Cleef &amp; Arpels</t>
  </si>
  <si>
    <t>Armani Privé - Rouge Malachite</t>
  </si>
  <si>
    <t>Armani Privé - Oud Royal</t>
  </si>
  <si>
    <t>Mriga</t>
  </si>
  <si>
    <t>Prin</t>
  </si>
  <si>
    <t>Casino Elixir 2.0</t>
  </si>
  <si>
    <t>Oud Noir Intense</t>
  </si>
  <si>
    <t>Fragrance Du Bois</t>
  </si>
  <si>
    <t>Cuirs Nomades - African Leather (Eau de Parfum)</t>
  </si>
  <si>
    <t>Memo Paris</t>
  </si>
  <si>
    <t>Collection Extraordinaire - Orchidée Vanille</t>
  </si>
  <si>
    <t>Emperor Extrait (Extrait)</t>
  </si>
  <si>
    <t>Parfums Vintage</t>
  </si>
  <si>
    <t>Armani Privé - Cuir Majesté</t>
  </si>
  <si>
    <t>Bois d'Arménie</t>
  </si>
  <si>
    <t>Wūlóng Chá (Extrait de Parfum)</t>
  </si>
  <si>
    <t>Nishane</t>
  </si>
  <si>
    <t>Virgin Island Water</t>
  </si>
  <si>
    <t>Creed</t>
  </si>
  <si>
    <t>A Midsummer Dream</t>
  </si>
  <si>
    <t>Noir de Noir (Eau de Parfum)</t>
  </si>
  <si>
    <t>Sycomore (2016) (Eau de Parfum)</t>
  </si>
  <si>
    <t>Ani (Extrait de Parfum)</t>
  </si>
  <si>
    <t>Royal Oud</t>
  </si>
  <si>
    <t>Musk Lave</t>
  </si>
  <si>
    <t>Areej Le Doré</t>
  </si>
  <si>
    <t>Les Royales Exclusives - Sublime Vanille</t>
  </si>
  <si>
    <t>Parfum de la Nuit 3</t>
  </si>
  <si>
    <t>Armani Privé - Sable Or</t>
  </si>
  <si>
    <t>Oud Satin Mood (Eau de Parfum)</t>
  </si>
  <si>
    <t>Maison Francis Kurkdjian</t>
  </si>
  <si>
    <t>Oud for Greatness</t>
  </si>
  <si>
    <t>Initio</t>
  </si>
  <si>
    <t>Aura Sublime</t>
  </si>
  <si>
    <t>Bijon</t>
  </si>
  <si>
    <t>Oud Stars - Alexandria III</t>
  </si>
  <si>
    <t>Gucci Intense Oud</t>
  </si>
  <si>
    <t>Gucci</t>
  </si>
  <si>
    <t>Gold Collection - II Sahara</t>
  </si>
  <si>
    <t>Widian / AJ Arabia</t>
  </si>
  <si>
    <t>Popped Cherry</t>
  </si>
  <si>
    <t>Il Capriccio del Maestro</t>
  </si>
  <si>
    <t>Nobile 1942</t>
  </si>
  <si>
    <t>Atlantic Ambergris II</t>
  </si>
  <si>
    <t>Side Effect</t>
  </si>
  <si>
    <t>Rehab</t>
  </si>
  <si>
    <t>Ombré Leather (2018) (Eau de Parfum)</t>
  </si>
  <si>
    <t>Alexandria II (Pure Attar)</t>
  </si>
  <si>
    <t>Oud (2020)</t>
  </si>
  <si>
    <t>Aaron Terence Hughes</t>
  </si>
  <si>
    <t>Tobacco Vanille (Eau de Parfum)</t>
  </si>
  <si>
    <t>Dubai - Rimal</t>
  </si>
  <si>
    <t>Nabeel</t>
  </si>
  <si>
    <t>Afternoon Swim</t>
  </si>
  <si>
    <t>Louis Vuitton</t>
  </si>
  <si>
    <t>Tuscan Leather (Eau de Parfum)</t>
  </si>
  <si>
    <t>Lost Cherry (Eau de Parfum)</t>
  </si>
  <si>
    <t>Join The Club - 40 Knots</t>
  </si>
  <si>
    <t>Hermessence Ambre Narguilé</t>
  </si>
  <si>
    <t>Hermès</t>
  </si>
  <si>
    <t>Détour Noir</t>
  </si>
  <si>
    <t>Al Haramain / الحرمين</t>
  </si>
  <si>
    <t>Oud Stars - Alexandria Orientale</t>
  </si>
  <si>
    <t>Carlisle</t>
  </si>
  <si>
    <t>Ambre Nuit</t>
  </si>
  <si>
    <t>Amber Aoud (Parfum)</t>
  </si>
  <si>
    <t>Arabesque</t>
  </si>
  <si>
    <t>Khaltat Night (Eau de Parfum)</t>
  </si>
  <si>
    <t>Attar Collection</t>
  </si>
  <si>
    <t>Ambre Tabac</t>
  </si>
  <si>
    <t>Daniel Josier</t>
  </si>
  <si>
    <t>Le Vestiaire - Tuxedo</t>
  </si>
  <si>
    <t>Join The Club - Torino21</t>
  </si>
  <si>
    <t>Coromandel (Eau de Parfum)</t>
  </si>
  <si>
    <t>Ombre Nomade</t>
  </si>
  <si>
    <t>Carved Oud (Extrait de Parfum)</t>
  </si>
  <si>
    <t>Thameen</t>
  </si>
  <si>
    <t>Oud Yusuf (Pure Parfum)</t>
  </si>
  <si>
    <t>Ensar Oud / Oriscent</t>
  </si>
  <si>
    <t>EO N°3 (Pure Parfum)</t>
  </si>
  <si>
    <t>Baccarat Rouge 540 (Extrait de Parfum)</t>
  </si>
  <si>
    <t>Tony Iommi Monkey Special</t>
  </si>
  <si>
    <t>Shooting Stars - Uden</t>
  </si>
  <si>
    <t>Salam</t>
  </si>
  <si>
    <t>Anfas</t>
  </si>
  <si>
    <t>Casamorati - Lira (Eau de Parfum)</t>
  </si>
  <si>
    <t>Baraonda (Extrait de Parfum)</t>
  </si>
  <si>
    <t>Angels' Share</t>
  </si>
  <si>
    <t>Kilian</t>
  </si>
  <si>
    <t>Onyx Extreme</t>
  </si>
  <si>
    <t>Spiritueuse Double Vanille</t>
  </si>
  <si>
    <t>Triumph of Bacchus (Eau de Parfum)</t>
  </si>
  <si>
    <t>Argos</t>
  </si>
  <si>
    <t>Grand Soir</t>
  </si>
  <si>
    <t>Angélique Noire</t>
  </si>
  <si>
    <t>Tonka Impériale</t>
  </si>
  <si>
    <t>Oud Satin Mood (Extrait de Parfum)</t>
  </si>
  <si>
    <t>Cuir Béluga</t>
  </si>
  <si>
    <t>Black Tie</t>
  </si>
  <si>
    <t>Celine</t>
  </si>
  <si>
    <t>Amber Aoud Absolue Précieux</t>
  </si>
  <si>
    <t>2. Nawab of Oudh Intensivo</t>
  </si>
  <si>
    <t>Ormonde Jayne</t>
  </si>
  <si>
    <t>№ 02 - L'Air du Désert Marocain (Eau de Toilette Intense)</t>
  </si>
  <si>
    <t>Tauer Perfumes</t>
  </si>
  <si>
    <t>Au Coeur du Désert</t>
  </si>
  <si>
    <t>Amber Star</t>
  </si>
  <si>
    <t>Herod</t>
  </si>
  <si>
    <t>Nefs</t>
  </si>
  <si>
    <t>Oud Wood (Eau de Parfum)</t>
  </si>
  <si>
    <t>Oud Stars - Alexandria II (Parfum)</t>
  </si>
  <si>
    <t>Sapphire Collection - London</t>
  </si>
  <si>
    <t>XJ 1861 Naxos</t>
  </si>
  <si>
    <t>Pegasus</t>
  </si>
  <si>
    <t>Male</t>
  </si>
  <si>
    <t>Dior Homme (2005)</t>
  </si>
  <si>
    <t>Epic Man</t>
  </si>
  <si>
    <t>Insurrection II Wild</t>
  </si>
  <si>
    <t>Reyane Tradition</t>
  </si>
  <si>
    <t>Norne (2012)</t>
  </si>
  <si>
    <t>AddictiveArts - Vision in a Dream Psychedelic</t>
  </si>
  <si>
    <t>Clive Christian</t>
  </si>
  <si>
    <t>Le Gemme - Kobraa</t>
  </si>
  <si>
    <t>Bvlgari</t>
  </si>
  <si>
    <t>The One Luminous Night</t>
  </si>
  <si>
    <t>Dolce &amp; Gabbana</t>
  </si>
  <si>
    <t>Roi Sans Equipage  Extrait de Parfum</t>
  </si>
  <si>
    <t>Henry Jacques</t>
  </si>
  <si>
    <t>Naram's Elixir</t>
  </si>
  <si>
    <t>Beau de Jour  Eau de Parfum</t>
  </si>
  <si>
    <t>Reckless pour Homme  Parfum</t>
  </si>
  <si>
    <t>Pour Monsieur  Eau de Toilette</t>
  </si>
  <si>
    <t>Vetiver  Parfum</t>
  </si>
  <si>
    <t>9pm</t>
  </si>
  <si>
    <t>Afnan Perfumes</t>
  </si>
  <si>
    <t>Missoni Wave</t>
  </si>
  <si>
    <t>Missoni</t>
  </si>
  <si>
    <t>aquatic</t>
  </si>
  <si>
    <t>Oud  Eau de Parfum</t>
  </si>
  <si>
    <t>Acqua di Parma</t>
  </si>
  <si>
    <t>Ormonde Man  Parfum</t>
  </si>
  <si>
    <t>A*Men Pure Malt</t>
  </si>
  <si>
    <t>Héritage  Eau de Parfum</t>
  </si>
  <si>
    <t>Aventus Cologne</t>
  </si>
  <si>
    <t>Esencia  Eau de Parfum</t>
  </si>
  <si>
    <t>Loewe</t>
  </si>
  <si>
    <t>Gucci pour Homme (2003)  Eau de Toilette</t>
  </si>
  <si>
    <t>Insensé  Eau de Toilette</t>
  </si>
  <si>
    <t>Santos  Eau de Toilette Concentrée</t>
  </si>
  <si>
    <t>Dior Homme Intense (2007)</t>
  </si>
  <si>
    <t>Gentleman Givenchy  Eau de Parfum</t>
  </si>
  <si>
    <t>masculin Pluriel</t>
  </si>
  <si>
    <t>CH Men Privé</t>
  </si>
  <si>
    <t>Carolina Herrera</t>
  </si>
  <si>
    <t>New York Intense</t>
  </si>
  <si>
    <t>Parfums de Nicolaï</t>
  </si>
  <si>
    <t>Chypre Palatin</t>
  </si>
  <si>
    <t>Parfums MDCI</t>
  </si>
  <si>
    <t>Eau Sauvage Parfum (2012)</t>
  </si>
  <si>
    <t>Club Black</t>
  </si>
  <si>
    <t>Mercedes-Benz</t>
  </si>
  <si>
    <t>Héritage  Eau de Toilette</t>
  </si>
  <si>
    <t>Moustache  Eau de Parfum</t>
  </si>
  <si>
    <t>Rochas</t>
  </si>
  <si>
    <t>Black Gemstone</t>
  </si>
  <si>
    <t>Eau Sauvage  Eau de Toilette</t>
  </si>
  <si>
    <t>Oud Save The King  Eau de Parfum</t>
  </si>
  <si>
    <t>Atkinsons</t>
  </si>
  <si>
    <t>Égoïste  Eau de Toilette</t>
  </si>
  <si>
    <t>Burlington 1819</t>
  </si>
  <si>
    <t>Green Irish Tweed</t>
  </si>
  <si>
    <t>Envy for Men  Eau de Toilette</t>
  </si>
  <si>
    <t>Habit Rouge  Eau de Cologne</t>
  </si>
  <si>
    <t>Eau Sauvage Parfum (2017)</t>
  </si>
  <si>
    <t>Intoxicated</t>
  </si>
  <si>
    <t>Terre d'Hermès  Eau de Toilette</t>
  </si>
  <si>
    <t>Luna Rossa Black</t>
  </si>
  <si>
    <t>Lumière Noire Homme</t>
  </si>
  <si>
    <t>Portraits - The Tragedy of Lord George</t>
  </si>
  <si>
    <t>Penhaligon's</t>
  </si>
  <si>
    <t>Pardon  Extrait de Parfum</t>
  </si>
  <si>
    <t>L'Instant de Guerlain pour Homme  Eau de Toilette</t>
  </si>
  <si>
    <t>Man Pure  Eau de Toilette</t>
  </si>
  <si>
    <t>Jil Sander</t>
  </si>
  <si>
    <t>Background  Eau de Toilette</t>
  </si>
  <si>
    <t>Madison pour Homme</t>
  </si>
  <si>
    <t>Derby (1985)  Eau de Toilette</t>
  </si>
  <si>
    <t>Bleu de Chanel  Eau de Parfum</t>
  </si>
  <si>
    <t>Interlude 53</t>
  </si>
  <si>
    <t>Amyris Homme  Extrait de Parfum</t>
  </si>
  <si>
    <t>Giorgio for Men V.I.P. Special Reserve  Eau de Toilette</t>
  </si>
  <si>
    <t>Giorgio Beverly Hills</t>
  </si>
  <si>
    <t>Hacivat</t>
  </si>
  <si>
    <t>Allure Homme Sport Eau Extrême</t>
  </si>
  <si>
    <t>Bleu de Chanel Parfum</t>
  </si>
  <si>
    <t>Valentino Uomo Intense</t>
  </si>
  <si>
    <t>Valentino</t>
  </si>
  <si>
    <t>A*Men Pure Havane</t>
  </si>
  <si>
    <t>Opium pour Homme  Eau de Parfum</t>
  </si>
  <si>
    <t>Gentleman Givenchy Réserve Privée</t>
  </si>
  <si>
    <t>Acqua di Giò Profumo  Parfum</t>
  </si>
  <si>
    <t>Enigma pour Homme  Eau de Parfum</t>
  </si>
  <si>
    <t>Terre d'Hermès  Parfum</t>
  </si>
  <si>
    <t>Le Mâle Le Parfum</t>
  </si>
  <si>
    <t>By Man</t>
  </si>
  <si>
    <t>L'Homme Intense</t>
  </si>
  <si>
    <t>L'Homme Idéal  Eau de Parfum</t>
  </si>
  <si>
    <t>L'Instant de Guerlain pour Homme  Eau de Parfum</t>
  </si>
  <si>
    <t>AddictiveArts - Jump Up and Kiss Me Hedonistic</t>
  </si>
  <si>
    <t>Jubilation XXV Man</t>
  </si>
  <si>
    <t>Oajan</t>
  </si>
  <si>
    <t>Layton Exclusif</t>
  </si>
  <si>
    <t>Reflection 45</t>
  </si>
  <si>
    <t>Valentino Uomo Intense (2016)</t>
  </si>
  <si>
    <t>La Nuit de L'Homme Bleu Électrique</t>
  </si>
  <si>
    <t>La Nuit de L'Homme  Eau de Toilette</t>
  </si>
  <si>
    <t>Dior Homme Original (2011)  Eau de Toilette</t>
  </si>
  <si>
    <t>L'Homme</t>
  </si>
  <si>
    <t>Oligarch  Eau de Parfum</t>
  </si>
  <si>
    <t>Spicebomb Extreme</t>
  </si>
  <si>
    <t>Viktor &amp; Rolf</t>
  </si>
  <si>
    <t>Club de Nuit Intense Man Limited Edition</t>
  </si>
  <si>
    <t>Armaf</t>
  </si>
  <si>
    <t>Allure Homme Édition Blanche  Eau de Parfum</t>
  </si>
  <si>
    <t>The One for Men  Eau de Parfum</t>
  </si>
  <si>
    <t>Elysium Parfum Cologne  Eau de Parfum</t>
  </si>
  <si>
    <t>Oligarch  Parfum</t>
  </si>
  <si>
    <t>Noir Extreme  Eau de Parfum</t>
  </si>
  <si>
    <t>Enigma pour Homme  Parfum</t>
  </si>
  <si>
    <t>Aventus  Eau de Parfum</t>
  </si>
  <si>
    <t>Reflection Man</t>
  </si>
  <si>
    <t>Dior Homme Parfum</t>
  </si>
  <si>
    <t>Dior Homme Intense (2011)</t>
  </si>
  <si>
    <t>Layton</t>
  </si>
  <si>
    <t>Elysium pour Homme  Parfum</t>
  </si>
  <si>
    <t>Imagination</t>
  </si>
  <si>
    <t>fougere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</si>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</sst>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4DC2-32B7-4030-9390-CBB72FF8D65B}">
  <dimension ref="A1:X301"/>
  <sheetViews>
    <sheetView tabSelected="1" workbookViewId="0">
      <selection activeCell="F1" sqref="F1:G1048576"/>
    </sheetView>
  </sheetViews>
  <sheetFormatPr defaultRowHeight="14.4" x14ac:dyDescent="0.3"/>
  <cols>
    <col min="2" max="2" width="48.21875" bestFit="1" customWidth="1"/>
    <col min="3" max="3" width="29.5546875" bestFit="1" customWidth="1"/>
  </cols>
  <sheetData>
    <row r="1" spans="1:24" x14ac:dyDescent="0.3">
      <c r="A1" t="s">
        <v>420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320</v>
      </c>
      <c r="W1" t="s">
        <v>419</v>
      </c>
      <c r="X1" t="s">
        <v>163</v>
      </c>
    </row>
    <row r="2" spans="1:24" x14ac:dyDescent="0.3">
      <c r="A2">
        <v>1</v>
      </c>
      <c r="B2" t="s">
        <v>231</v>
      </c>
      <c r="C2" t="s">
        <v>232</v>
      </c>
      <c r="D2">
        <v>9</v>
      </c>
      <c r="E2" t="s">
        <v>161</v>
      </c>
      <c r="F2" t="str">
        <f>IFERROR(IF(MATCH("sweet",#REF!,0),"yes"),"no")</f>
        <v>no</v>
      </c>
      <c r="G2" t="str">
        <f>IFERROR(IF(MATCH("floral",#REF!,0),"yes"),"no")</f>
        <v>no</v>
      </c>
      <c r="H2" t="str">
        <f>IFERROR(IF(MATCH("powdery",#REF!,0),"yes"),"no")</f>
        <v>no</v>
      </c>
      <c r="I2" t="str">
        <f>IFERROR(IF(MATCH("oriental",#REF!,0),"yes"),"no")</f>
        <v>no</v>
      </c>
      <c r="J2" t="str">
        <f>IFERROR(IF(MATCH("chypre",#REF!,0),"yes"),"no")</f>
        <v>no</v>
      </c>
      <c r="K2" t="str">
        <f>IFERROR(IF(MATCH("green",#REF!,0),"yes"),"no")</f>
        <v>no</v>
      </c>
      <c r="L2" t="str">
        <f>IFERROR(IF(MATCH("gourmand",#REF!,0),"yes"),"no")</f>
        <v>no</v>
      </c>
      <c r="M2" t="str">
        <f>IFERROR(IF(MATCH("resinous",#REF!,0),"yes"),"no")</f>
        <v>no</v>
      </c>
      <c r="N2" t="str">
        <f>IFERROR(IF(MATCH("spicy",#REF!,0),"yes"),"no")</f>
        <v>no</v>
      </c>
      <c r="O2" t="str">
        <f>IFERROR(IF(MATCH("leathery",#REF!,0),"yes"),"no")</f>
        <v>no</v>
      </c>
      <c r="P2" t="str">
        <f>IFERROR(IF(MATCH("citrusy",#REF!,0),"yes"),"no")</f>
        <v>no</v>
      </c>
      <c r="Q2" t="str">
        <f>IFERROR(IF(MATCH("woody",#REF!,0),"yes"),"no")</f>
        <v>no</v>
      </c>
      <c r="R2" t="str">
        <f>IFERROR(IF(MATCH("earthy",#REF!,0),"yes"),"no")</f>
        <v>no</v>
      </c>
      <c r="S2" t="str">
        <f>IFERROR(IF(MATCH("animal",#REF!,0),"yes"),"no")</f>
        <v>no</v>
      </c>
      <c r="T2" t="str">
        <f>IFERROR(IF(MATCH("creamy",#REF!,0),"yes"),"no")</f>
        <v>no</v>
      </c>
      <c r="U2" t="str">
        <f>IFERROR(IF(MATCH("smoky",#REF!,0),"yes"),"no")</f>
        <v>no</v>
      </c>
      <c r="V2" t="str">
        <f>IFERROR(IF(MATCH("aquatic",#REF!,0),"yes"),"no")</f>
        <v>no</v>
      </c>
      <c r="W2" t="str">
        <f>IFERROR(IF(MATCH("fougere",#REF!,0),"yes"),"no")</f>
        <v>no</v>
      </c>
      <c r="X2" t="str">
        <f>IFERROR(IF(MATCH("fresh",#REF!,0),"yes"),"no")</f>
        <v>no</v>
      </c>
    </row>
    <row r="3" spans="1:24" x14ac:dyDescent="0.3">
      <c r="A3">
        <f>A2+1</f>
        <v>2</v>
      </c>
      <c r="B3" t="s">
        <v>272</v>
      </c>
      <c r="C3" t="s">
        <v>232</v>
      </c>
      <c r="D3">
        <v>9.3000000000000007</v>
      </c>
      <c r="E3" t="s">
        <v>161</v>
      </c>
      <c r="F3" t="str">
        <f>IFERROR(IF(MATCH("sweet",#REF!,0),"yes"),"no")</f>
        <v>no</v>
      </c>
      <c r="G3" t="str">
        <f>IFERROR(IF(MATCH("floral",#REF!,0),"yes"),"no")</f>
        <v>no</v>
      </c>
      <c r="H3" t="str">
        <f>IFERROR(IF(MATCH("powdery",#REF!,0),"yes"),"no")</f>
        <v>no</v>
      </c>
      <c r="I3" t="str">
        <f>IFERROR(IF(MATCH("oriental",#REF!,0),"yes"),"no")</f>
        <v>no</v>
      </c>
      <c r="J3" t="str">
        <f>IFERROR(IF(MATCH("chypre",#REF!,0),"yes"),"no")</f>
        <v>no</v>
      </c>
      <c r="K3" t="str">
        <f>IFERROR(IF(MATCH("green",#REF!,0),"yes"),"no")</f>
        <v>no</v>
      </c>
      <c r="L3" t="str">
        <f>IFERROR(IF(MATCH("gourmand",#REF!,0),"yes"),"no")</f>
        <v>no</v>
      </c>
      <c r="M3" t="str">
        <f>IFERROR(IF(MATCH("resinous",#REF!,0),"yes"),"no")</f>
        <v>no</v>
      </c>
      <c r="N3" t="str">
        <f>IFERROR(IF(MATCH("spicy",#REF!,0),"yes"),"no")</f>
        <v>no</v>
      </c>
      <c r="O3" t="str">
        <f>IFERROR(IF(MATCH("leathery",#REF!,0),"yes"),"no")</f>
        <v>no</v>
      </c>
      <c r="P3" t="str">
        <f>IFERROR(IF(MATCH("citrusy",#REF!,0),"yes"),"no")</f>
        <v>no</v>
      </c>
      <c r="Q3" t="str">
        <f>IFERROR(IF(MATCH("woody",#REF!,0),"yes"),"no")</f>
        <v>no</v>
      </c>
      <c r="R3" t="str">
        <f>IFERROR(IF(MATCH("earthy",#REF!,0),"yes"),"no")</f>
        <v>no</v>
      </c>
      <c r="S3" t="str">
        <f>IFERROR(IF(MATCH("animal",#REF!,0),"yes"),"no")</f>
        <v>no</v>
      </c>
      <c r="T3" t="str">
        <f>IFERROR(IF(MATCH("creamy",#REF!,0),"yes"),"no")</f>
        <v>no</v>
      </c>
      <c r="U3" t="str">
        <f>IFERROR(IF(MATCH("smoky",#REF!,0),"yes"),"no")</f>
        <v>no</v>
      </c>
      <c r="V3" t="str">
        <f>IFERROR(IF(MATCH("aquatic",#REF!,0),"yes"),"no")</f>
        <v>no</v>
      </c>
      <c r="W3" t="str">
        <f>IFERROR(IF(MATCH("fougere",#REF!,0),"yes"),"no")</f>
        <v>no</v>
      </c>
      <c r="X3" t="str">
        <f>IFERROR(IF(MATCH("fresh",#REF!,0),"yes"),"no")</f>
        <v>no</v>
      </c>
    </row>
    <row r="4" spans="1:24" x14ac:dyDescent="0.3">
      <c r="A4">
        <f t="shared" ref="A4:A67" si="0">A3+1</f>
        <v>3</v>
      </c>
      <c r="B4" t="s">
        <v>321</v>
      </c>
      <c r="C4" t="s">
        <v>322</v>
      </c>
      <c r="D4">
        <v>8.4</v>
      </c>
      <c r="E4" t="s">
        <v>297</v>
      </c>
      <c r="F4" t="str">
        <f>IFERROR(IF(MATCH("sweet",#REF!,0),"yes"),"no")</f>
        <v>no</v>
      </c>
      <c r="G4" t="str">
        <f>IFERROR(IF(MATCH("floral",#REF!,0),"yes"),"no")</f>
        <v>no</v>
      </c>
      <c r="H4" t="str">
        <f>IFERROR(IF(MATCH("powdery",#REF!,0),"yes"),"no")</f>
        <v>no</v>
      </c>
      <c r="I4" t="str">
        <f>IFERROR(IF(MATCH("oriental",#REF!,0),"yes"),"no")</f>
        <v>no</v>
      </c>
      <c r="J4" t="str">
        <f>IFERROR(IF(MATCH("chypre",#REF!,0),"yes"),"no")</f>
        <v>no</v>
      </c>
      <c r="K4" t="str">
        <f>IFERROR(IF(MATCH("green",#REF!,0),"yes"),"no")</f>
        <v>no</v>
      </c>
      <c r="L4" t="str">
        <f>IFERROR(IF(MATCH("gourmand",#REF!,0),"yes"),"no")</f>
        <v>no</v>
      </c>
      <c r="M4" t="str">
        <f>IFERROR(IF(MATCH("resinous",#REF!,0),"yes"),"no")</f>
        <v>no</v>
      </c>
      <c r="N4" t="str">
        <f>IFERROR(IF(MATCH("spicy",#REF!,0),"yes"),"no")</f>
        <v>no</v>
      </c>
      <c r="O4" t="str">
        <f>IFERROR(IF(MATCH("leathery",#REF!,0),"yes"),"no")</f>
        <v>no</v>
      </c>
      <c r="P4" t="str">
        <f>IFERROR(IF(MATCH("citrusy",#REF!,0),"yes"),"no")</f>
        <v>no</v>
      </c>
      <c r="Q4" t="str">
        <f>IFERROR(IF(MATCH("woody",#REF!,0),"yes"),"no")</f>
        <v>no</v>
      </c>
      <c r="R4" t="str">
        <f>IFERROR(IF(MATCH("earthy",#REF!,0),"yes"),"no")</f>
        <v>no</v>
      </c>
      <c r="S4" t="str">
        <f>IFERROR(IF(MATCH("animal",#REF!,0),"yes"),"no")</f>
        <v>no</v>
      </c>
      <c r="T4" t="str">
        <f>IFERROR(IF(MATCH("creamy",#REF!,0),"yes"),"no")</f>
        <v>no</v>
      </c>
      <c r="U4" t="str">
        <f>IFERROR(IF(MATCH("smoky",#REF!,0),"yes"),"no")</f>
        <v>no</v>
      </c>
      <c r="V4" t="str">
        <f>IFERROR(IF(MATCH("aquatic",#REF!,0),"yes"),"no")</f>
        <v>no</v>
      </c>
      <c r="W4" t="str">
        <f>IFERROR(IF(MATCH("fougere",#REF!,0),"yes"),"no")</f>
        <v>no</v>
      </c>
      <c r="X4" t="str">
        <f>IFERROR(IF(MATCH("fresh",#REF!,0),"yes"),"no")</f>
        <v>no</v>
      </c>
    </row>
    <row r="5" spans="1:24" x14ac:dyDescent="0.3">
      <c r="A5">
        <f t="shared" si="0"/>
        <v>4</v>
      </c>
      <c r="B5" t="s">
        <v>316</v>
      </c>
      <c r="C5" t="s">
        <v>317</v>
      </c>
      <c r="D5">
        <v>8.5</v>
      </c>
      <c r="E5" t="s">
        <v>297</v>
      </c>
      <c r="F5" t="str">
        <f>IFERROR(IF(MATCH("sweet",#REF!,0),"yes"),"no")</f>
        <v>no</v>
      </c>
      <c r="G5" t="str">
        <f>IFERROR(IF(MATCH("floral",#REF!,0),"yes"),"no")</f>
        <v>no</v>
      </c>
      <c r="H5" t="str">
        <f>IFERROR(IF(MATCH("powdery",#REF!,0),"yes"),"no")</f>
        <v>no</v>
      </c>
      <c r="I5" t="str">
        <f>IFERROR(IF(MATCH("oriental",#REF!,0),"yes"),"no")</f>
        <v>no</v>
      </c>
      <c r="J5" t="str">
        <f>IFERROR(IF(MATCH("chypre",#REF!,0),"yes"),"no")</f>
        <v>no</v>
      </c>
      <c r="K5" t="str">
        <f>IFERROR(IF(MATCH("green",#REF!,0),"yes"),"no")</f>
        <v>no</v>
      </c>
      <c r="L5" t="str">
        <f>IFERROR(IF(MATCH("gourmand",#REF!,0),"yes"),"no")</f>
        <v>no</v>
      </c>
      <c r="M5" t="str">
        <f>IFERROR(IF(MATCH("resinous",#REF!,0),"yes"),"no")</f>
        <v>no</v>
      </c>
      <c r="N5" t="str">
        <f>IFERROR(IF(MATCH("spicy",#REF!,0),"yes"),"no")</f>
        <v>no</v>
      </c>
      <c r="O5" t="str">
        <f>IFERROR(IF(MATCH("leathery",#REF!,0),"yes"),"no")</f>
        <v>no</v>
      </c>
      <c r="P5" t="str">
        <f>IFERROR(IF(MATCH("citrusy",#REF!,0),"yes"),"no")</f>
        <v>no</v>
      </c>
      <c r="Q5" t="str">
        <f>IFERROR(IF(MATCH("woody",#REF!,0),"yes"),"no")</f>
        <v>no</v>
      </c>
      <c r="R5" t="str">
        <f>IFERROR(IF(MATCH("earthy",#REF!,0),"yes"),"no")</f>
        <v>no</v>
      </c>
      <c r="S5" t="str">
        <f>IFERROR(IF(MATCH("animal",#REF!,0),"yes"),"no")</f>
        <v>no</v>
      </c>
      <c r="T5" t="str">
        <f>IFERROR(IF(MATCH("creamy",#REF!,0),"yes"),"no")</f>
        <v>no</v>
      </c>
      <c r="U5" t="str">
        <f>IFERROR(IF(MATCH("smoky",#REF!,0),"yes"),"no")</f>
        <v>no</v>
      </c>
      <c r="V5" t="str">
        <f>IFERROR(IF(MATCH("aquatic",#REF!,0),"yes"),"no")</f>
        <v>no</v>
      </c>
      <c r="W5" t="str">
        <f>IFERROR(IF(MATCH("fougere",#REF!,0),"yes"),"no")</f>
        <v>no</v>
      </c>
      <c r="X5" t="str">
        <f>IFERROR(IF(MATCH("fresh",#REF!,0),"yes"),"no")</f>
        <v>no</v>
      </c>
    </row>
    <row r="6" spans="1:24" x14ac:dyDescent="0.3">
      <c r="A6">
        <f t="shared" si="0"/>
        <v>5</v>
      </c>
      <c r="B6" t="s">
        <v>243</v>
      </c>
      <c r="C6" t="s">
        <v>244</v>
      </c>
      <c r="D6">
        <v>8.6</v>
      </c>
      <c r="E6" t="s">
        <v>161</v>
      </c>
      <c r="F6" t="str">
        <f>IFERROR(IF(MATCH("sweet",#REF!,0),"yes"),"no")</f>
        <v>no</v>
      </c>
      <c r="G6" t="str">
        <f>IFERROR(IF(MATCH("floral",#REF!,0),"yes"),"no")</f>
        <v>no</v>
      </c>
      <c r="H6" t="str">
        <f>IFERROR(IF(MATCH("powdery",#REF!,0),"yes"),"no")</f>
        <v>no</v>
      </c>
      <c r="I6" t="str">
        <f>IFERROR(IF(MATCH("oriental",#REF!,0),"yes"),"no")</f>
        <v>no</v>
      </c>
      <c r="J6" t="str">
        <f>IFERROR(IF(MATCH("chypre",#REF!,0),"yes"),"no")</f>
        <v>no</v>
      </c>
      <c r="K6" t="str">
        <f>IFERROR(IF(MATCH("green",#REF!,0),"yes"),"no")</f>
        <v>no</v>
      </c>
      <c r="L6" t="str">
        <f>IFERROR(IF(MATCH("gourmand",#REF!,0),"yes"),"no")</f>
        <v>no</v>
      </c>
      <c r="M6" t="str">
        <f>IFERROR(IF(MATCH("resinous",#REF!,0),"yes"),"no")</f>
        <v>no</v>
      </c>
      <c r="N6" t="str">
        <f>IFERROR(IF(MATCH("spicy",#REF!,0),"yes"),"no")</f>
        <v>no</v>
      </c>
      <c r="O6" t="str">
        <f>IFERROR(IF(MATCH("leathery",#REF!,0),"yes"),"no")</f>
        <v>no</v>
      </c>
      <c r="P6" t="str">
        <f>IFERROR(IF(MATCH("citrusy",#REF!,0),"yes"),"no")</f>
        <v>no</v>
      </c>
      <c r="Q6" t="str">
        <f>IFERROR(IF(MATCH("woody",#REF!,0),"yes"),"no")</f>
        <v>no</v>
      </c>
      <c r="R6" t="str">
        <f>IFERROR(IF(MATCH("earthy",#REF!,0),"yes"),"no")</f>
        <v>no</v>
      </c>
      <c r="S6" t="str">
        <f>IFERROR(IF(MATCH("animal",#REF!,0),"yes"),"no")</f>
        <v>no</v>
      </c>
      <c r="T6" t="str">
        <f>IFERROR(IF(MATCH("creamy",#REF!,0),"yes"),"no")</f>
        <v>no</v>
      </c>
      <c r="U6" t="str">
        <f>IFERROR(IF(MATCH("smoky",#REF!,0),"yes"),"no")</f>
        <v>no</v>
      </c>
      <c r="V6" t="str">
        <f>IFERROR(IF(MATCH("aquatic",#REF!,0),"yes"),"no")</f>
        <v>no</v>
      </c>
      <c r="W6" t="str">
        <f>IFERROR(IF(MATCH("fougere",#REF!,0),"yes"),"no")</f>
        <v>no</v>
      </c>
      <c r="X6" t="str">
        <f>IFERROR(IF(MATCH("fresh",#REF!,0),"yes"),"no")</f>
        <v>no</v>
      </c>
    </row>
    <row r="7" spans="1:24" x14ac:dyDescent="0.3">
      <c r="A7">
        <f t="shared" si="0"/>
        <v>6</v>
      </c>
      <c r="B7" t="s">
        <v>49</v>
      </c>
      <c r="C7" t="s">
        <v>50</v>
      </c>
      <c r="D7">
        <v>8.1999999999999993</v>
      </c>
      <c r="E7" t="s">
        <v>22</v>
      </c>
      <c r="F7" t="s">
        <v>23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tr">
        <f>IFERROR(IF(MATCH("earty",#REF!,0),"yes"),"no")</f>
        <v>no</v>
      </c>
      <c r="S7" t="str">
        <f>IFERROR(IF(MATCH("animalic",#REF!,0),"yes"),"no")</f>
        <v>no</v>
      </c>
      <c r="T7" t="str">
        <f>IFERROR(IF(MATCH("creamy",#REF!,0),"yes"),"no")</f>
        <v>no</v>
      </c>
      <c r="U7" t="str">
        <f>IFERROR(IF(MATCH("smoky",#REF!,0),"yes"),"no")</f>
        <v>no</v>
      </c>
      <c r="V7" t="str">
        <f>IFERROR(IF(MATCH("aquatic",#REF!,0),"yes"),"no")</f>
        <v>no</v>
      </c>
      <c r="W7" t="str">
        <f>IFERROR(IF(MATCH("fougere",#REF!,0),"yes"),"no")</f>
        <v>no</v>
      </c>
      <c r="X7" t="str">
        <f>IFERROR(IF(MATCH("fresh",#REF!,0),"yes"),"no")</f>
        <v>no</v>
      </c>
    </row>
    <row r="8" spans="1:24" x14ac:dyDescent="0.3">
      <c r="A8">
        <f t="shared" si="0"/>
        <v>7</v>
      </c>
      <c r="B8" t="s">
        <v>108</v>
      </c>
      <c r="C8" t="s">
        <v>50</v>
      </c>
      <c r="D8">
        <v>8.4</v>
      </c>
      <c r="E8" t="s">
        <v>22</v>
      </c>
      <c r="F8" t="s">
        <v>24</v>
      </c>
      <c r="G8" t="s">
        <v>24</v>
      </c>
      <c r="H8" t="s">
        <v>24</v>
      </c>
      <c r="I8" t="s">
        <v>23</v>
      </c>
      <c r="J8" t="s">
        <v>24</v>
      </c>
      <c r="K8" t="s">
        <v>24</v>
      </c>
      <c r="L8" t="s">
        <v>24</v>
      </c>
      <c r="M8" t="s">
        <v>24</v>
      </c>
      <c r="N8" t="s">
        <v>23</v>
      </c>
      <c r="O8" t="s">
        <v>24</v>
      </c>
      <c r="P8" t="s">
        <v>24</v>
      </c>
      <c r="Q8" t="s">
        <v>24</v>
      </c>
      <c r="R8" t="str">
        <f>IFERROR(IF(MATCH("earty",#REF!,0),"yes"),"no")</f>
        <v>no</v>
      </c>
      <c r="S8" t="str">
        <f>IFERROR(IF(MATCH("animalic",#REF!,0),"yes"),"no")</f>
        <v>no</v>
      </c>
      <c r="T8" t="str">
        <f>IFERROR(IF(MATCH("creamy",#REF!,0),"yes"),"no")</f>
        <v>no</v>
      </c>
      <c r="U8" t="str">
        <f>IFERROR(IF(MATCH("smoky",#REF!,0),"yes"),"no")</f>
        <v>no</v>
      </c>
      <c r="V8" t="str">
        <f>IFERROR(IF(MATCH("aquatic",#REF!,0),"yes"),"no")</f>
        <v>no</v>
      </c>
      <c r="W8" t="str">
        <f>IFERROR(IF(MATCH("fougere",#REF!,0),"yes"),"no")</f>
        <v>no</v>
      </c>
      <c r="X8" t="str">
        <f>IFERROR(IF(MATCH("fresh",#REF!,0),"yes"),"no")</f>
        <v>no</v>
      </c>
    </row>
    <row r="9" spans="1:24" x14ac:dyDescent="0.3">
      <c r="A9">
        <f t="shared" si="0"/>
        <v>8</v>
      </c>
      <c r="B9" t="s">
        <v>110</v>
      </c>
      <c r="C9" t="s">
        <v>50</v>
      </c>
      <c r="D9">
        <v>8.8000000000000007</v>
      </c>
      <c r="E9" t="s">
        <v>22</v>
      </c>
      <c r="F9" t="s">
        <v>24</v>
      </c>
      <c r="G9" t="s">
        <v>23</v>
      </c>
      <c r="H9" t="s">
        <v>23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tr">
        <f>IFERROR(IF(MATCH("earty",#REF!,0),"yes"),"no")</f>
        <v>no</v>
      </c>
      <c r="S9" t="str">
        <f>IFERROR(IF(MATCH("animalic",#REF!,0),"yes"),"no")</f>
        <v>no</v>
      </c>
      <c r="T9" t="str">
        <f>IFERROR(IF(MATCH("creamy",#REF!,0),"yes"),"no")</f>
        <v>no</v>
      </c>
      <c r="U9" t="str">
        <f>IFERROR(IF(MATCH("smoky",#REF!,0),"yes"),"no")</f>
        <v>no</v>
      </c>
      <c r="V9" t="str">
        <f>IFERROR(IF(MATCH("aquatic",#REF!,0),"yes"),"no")</f>
        <v>no</v>
      </c>
      <c r="W9" t="str">
        <f>IFERROR(IF(MATCH("fougere",#REF!,0),"yes"),"no")</f>
        <v>no</v>
      </c>
      <c r="X9" t="str">
        <f>IFERROR(IF(MATCH("fresh",#REF!,0),"yes"),"no")</f>
        <v>no</v>
      </c>
    </row>
    <row r="10" spans="1:24" x14ac:dyDescent="0.3">
      <c r="A10">
        <f t="shared" si="0"/>
        <v>9</v>
      </c>
      <c r="B10" t="s">
        <v>121</v>
      </c>
      <c r="C10" t="s">
        <v>50</v>
      </c>
      <c r="D10">
        <v>8.8000000000000007</v>
      </c>
      <c r="E10" t="s">
        <v>22</v>
      </c>
      <c r="F10" t="s">
        <v>24</v>
      </c>
      <c r="G10" t="s">
        <v>23</v>
      </c>
      <c r="H10" t="s">
        <v>24</v>
      </c>
      <c r="I10" t="s">
        <v>23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tr">
        <f>IFERROR(IF(MATCH("earty",#REF!,0),"yes"),"no")</f>
        <v>no</v>
      </c>
      <c r="S10" t="str">
        <f>IFERROR(IF(MATCH("animalic",#REF!,0),"yes"),"no")</f>
        <v>no</v>
      </c>
      <c r="T10" t="str">
        <f>IFERROR(IF(MATCH("creamy",#REF!,0),"yes"),"no")</f>
        <v>no</v>
      </c>
      <c r="U10" t="str">
        <f>IFERROR(IF(MATCH("smoky",#REF!,0),"yes"),"no")</f>
        <v>no</v>
      </c>
      <c r="V10" t="str">
        <f>IFERROR(IF(MATCH("aquatic",#REF!,0),"yes"),"no")</f>
        <v>no</v>
      </c>
      <c r="W10" t="str">
        <f>IFERROR(IF(MATCH("fougere",#REF!,0),"yes"),"no")</f>
        <v>no</v>
      </c>
      <c r="X10" t="str">
        <f>IFERROR(IF(MATCH("fresh",#REF!,0),"yes"),"no")</f>
        <v>no</v>
      </c>
    </row>
    <row r="11" spans="1:24" x14ac:dyDescent="0.3">
      <c r="A11">
        <f t="shared" si="0"/>
        <v>10</v>
      </c>
      <c r="B11" t="s">
        <v>299</v>
      </c>
      <c r="C11" t="s">
        <v>50</v>
      </c>
      <c r="D11">
        <v>8.1999999999999993</v>
      </c>
      <c r="E11" t="s">
        <v>297</v>
      </c>
      <c r="F11" t="str">
        <f>IFERROR(IF(MATCH("sweet",#REF!,0),"yes"),"no")</f>
        <v>no</v>
      </c>
      <c r="G11" t="str">
        <f>IFERROR(IF(MATCH("floral",#REF!,0),"yes"),"no")</f>
        <v>no</v>
      </c>
      <c r="H11" t="str">
        <f>IFERROR(IF(MATCH("powdery",#REF!,0),"yes"),"no")</f>
        <v>no</v>
      </c>
      <c r="I11" t="str">
        <f>IFERROR(IF(MATCH("oriental",#REF!,0),"yes"),"no")</f>
        <v>no</v>
      </c>
      <c r="J11" t="str">
        <f>IFERROR(IF(MATCH("chypre",#REF!,0),"yes"),"no")</f>
        <v>no</v>
      </c>
      <c r="K11" t="str">
        <f>IFERROR(IF(MATCH("green",#REF!,0),"yes"),"no")</f>
        <v>no</v>
      </c>
      <c r="L11" t="str">
        <f>IFERROR(IF(MATCH("gourmand",#REF!,0),"yes"),"no")</f>
        <v>no</v>
      </c>
      <c r="M11" t="str">
        <f>IFERROR(IF(MATCH("resinous",#REF!,0),"yes"),"no")</f>
        <v>no</v>
      </c>
      <c r="N11" t="str">
        <f>IFERROR(IF(MATCH("spicy",#REF!,0),"yes"),"no")</f>
        <v>no</v>
      </c>
      <c r="O11" t="str">
        <f>IFERROR(IF(MATCH("leathery",#REF!,0),"yes"),"no")</f>
        <v>no</v>
      </c>
      <c r="P11" t="str">
        <f>IFERROR(IF(MATCH("citrusy",#REF!,0),"yes"),"no")</f>
        <v>no</v>
      </c>
      <c r="Q11" t="str">
        <f>IFERROR(IF(MATCH("woody",#REF!,0),"yes"),"no")</f>
        <v>no</v>
      </c>
      <c r="R11" t="str">
        <f>IFERROR(IF(MATCH("earthy",#REF!,0),"yes"),"no")</f>
        <v>no</v>
      </c>
      <c r="S11" t="str">
        <f>IFERROR(IF(MATCH("animal",#REF!,0),"yes"),"no")</f>
        <v>no</v>
      </c>
      <c r="T11" t="str">
        <f>IFERROR(IF(MATCH("creamy",#REF!,0),"yes"),"no")</f>
        <v>no</v>
      </c>
      <c r="U11" t="str">
        <f>IFERROR(IF(MATCH("smoky",#REF!,0),"yes"),"no")</f>
        <v>no</v>
      </c>
      <c r="V11" t="str">
        <f>IFERROR(IF(MATCH("aquatic",#REF!,0),"yes"),"no")</f>
        <v>no</v>
      </c>
      <c r="W11" t="str">
        <f>IFERROR(IF(MATCH("fougere",#REF!,0),"yes"),"no")</f>
        <v>no</v>
      </c>
      <c r="X11" t="str">
        <f>IFERROR(IF(MATCH("fresh",#REF!,0),"yes"),"no")</f>
        <v>no</v>
      </c>
    </row>
    <row r="12" spans="1:24" x14ac:dyDescent="0.3">
      <c r="A12">
        <f t="shared" si="0"/>
        <v>11</v>
      </c>
      <c r="B12" t="s">
        <v>371</v>
      </c>
      <c r="C12" t="s">
        <v>50</v>
      </c>
      <c r="D12">
        <v>8.8000000000000007</v>
      </c>
      <c r="E12" t="s">
        <v>297</v>
      </c>
      <c r="F12" t="str">
        <f>IFERROR(IF(MATCH("sweet",#REF!,0),"yes"),"no")</f>
        <v>no</v>
      </c>
      <c r="G12" t="str">
        <f>IFERROR(IF(MATCH("floral",#REF!,0),"yes"),"no")</f>
        <v>no</v>
      </c>
      <c r="H12" t="str">
        <f>IFERROR(IF(MATCH("powdery",#REF!,0),"yes"),"no")</f>
        <v>no</v>
      </c>
      <c r="I12" t="str">
        <f>IFERROR(IF(MATCH("oriental",#REF!,0),"yes"),"no")</f>
        <v>no</v>
      </c>
      <c r="J12" t="str">
        <f>IFERROR(IF(MATCH("chypre",#REF!,0),"yes"),"no")</f>
        <v>no</v>
      </c>
      <c r="K12" t="str">
        <f>IFERROR(IF(MATCH("green",#REF!,0),"yes"),"no")</f>
        <v>no</v>
      </c>
      <c r="L12" t="str">
        <f>IFERROR(IF(MATCH("gourmand",#REF!,0),"yes"),"no")</f>
        <v>no</v>
      </c>
      <c r="M12" t="str">
        <f>IFERROR(IF(MATCH("resinous",#REF!,0),"yes"),"no")</f>
        <v>no</v>
      </c>
      <c r="N12" t="str">
        <f>IFERROR(IF(MATCH("spicy",#REF!,0),"yes"),"no")</f>
        <v>no</v>
      </c>
      <c r="O12" t="str">
        <f>IFERROR(IF(MATCH("leathery",#REF!,0),"yes"),"no")</f>
        <v>no</v>
      </c>
      <c r="P12" t="str">
        <f>IFERROR(IF(MATCH("citrusy",#REF!,0),"yes"),"no")</f>
        <v>no</v>
      </c>
      <c r="Q12" t="str">
        <f>IFERROR(IF(MATCH("woody",#REF!,0),"yes"),"no")</f>
        <v>no</v>
      </c>
      <c r="R12" t="str">
        <f>IFERROR(IF(MATCH("earthy",#REF!,0),"yes"),"no")</f>
        <v>no</v>
      </c>
      <c r="S12" t="str">
        <f>IFERROR(IF(MATCH("animal",#REF!,0),"yes"),"no")</f>
        <v>no</v>
      </c>
      <c r="T12" t="str">
        <f>IFERROR(IF(MATCH("creamy",#REF!,0),"yes"),"no")</f>
        <v>no</v>
      </c>
      <c r="U12" t="str">
        <f>IFERROR(IF(MATCH("smoky",#REF!,0),"yes"),"no")</f>
        <v>no</v>
      </c>
      <c r="V12" t="str">
        <f>IFERROR(IF(MATCH("aquatic",#REF!,0),"yes"),"no")</f>
        <v>no</v>
      </c>
      <c r="W12" t="str">
        <f>IFERROR(IF(MATCH("fougere",#REF!,0),"yes"),"no")</f>
        <v>no</v>
      </c>
      <c r="X12" t="str">
        <f>IFERROR(IF(MATCH("fresh",#REF!,0),"yes"),"no")</f>
        <v>no</v>
      </c>
    </row>
    <row r="13" spans="1:24" x14ac:dyDescent="0.3">
      <c r="A13">
        <f t="shared" si="0"/>
        <v>12</v>
      </c>
      <c r="B13" t="s">
        <v>392</v>
      </c>
      <c r="C13" t="s">
        <v>50</v>
      </c>
      <c r="D13">
        <v>8.5</v>
      </c>
      <c r="E13" t="s">
        <v>297</v>
      </c>
      <c r="F13" t="str">
        <f>IFERROR(IF(MATCH("sweet",#REF!,0),"yes"),"no")</f>
        <v>no</v>
      </c>
      <c r="G13" t="str">
        <f>IFERROR(IF(MATCH("floral",#REF!,0),"yes"),"no")</f>
        <v>no</v>
      </c>
      <c r="H13" t="str">
        <f>IFERROR(IF(MATCH("powdery",#REF!,0),"yes"),"no")</f>
        <v>no</v>
      </c>
      <c r="I13" t="str">
        <f>IFERROR(IF(MATCH("oriental",#REF!,0),"yes"),"no")</f>
        <v>no</v>
      </c>
      <c r="J13" t="str">
        <f>IFERROR(IF(MATCH("chypre",#REF!,0),"yes"),"no")</f>
        <v>no</v>
      </c>
      <c r="K13" t="str">
        <f>IFERROR(IF(MATCH("green",#REF!,0),"yes"),"no")</f>
        <v>no</v>
      </c>
      <c r="L13" t="str">
        <f>IFERROR(IF(MATCH("gourmand",#REF!,0),"yes"),"no")</f>
        <v>no</v>
      </c>
      <c r="M13" t="str">
        <f>IFERROR(IF(MATCH("resinous",#REF!,0),"yes"),"no")</f>
        <v>no</v>
      </c>
      <c r="N13" t="str">
        <f>IFERROR(IF(MATCH("spicy",#REF!,0),"yes"),"no")</f>
        <v>no</v>
      </c>
      <c r="O13" t="str">
        <f>IFERROR(IF(MATCH("leathery",#REF!,0),"yes"),"no")</f>
        <v>no</v>
      </c>
      <c r="P13" t="str">
        <f>IFERROR(IF(MATCH("citrusy",#REF!,0),"yes"),"no")</f>
        <v>no</v>
      </c>
      <c r="Q13" t="str">
        <f>IFERROR(IF(MATCH("woody",#REF!,0),"yes"),"no")</f>
        <v>no</v>
      </c>
      <c r="R13" t="str">
        <f>IFERROR(IF(MATCH("earthy",#REF!,0),"yes"),"no")</f>
        <v>no</v>
      </c>
      <c r="S13" t="str">
        <f>IFERROR(IF(MATCH("animal",#REF!,0),"yes"),"no")</f>
        <v>no</v>
      </c>
      <c r="T13" t="str">
        <f>IFERROR(IF(MATCH("creamy",#REF!,0),"yes"),"no")</f>
        <v>no</v>
      </c>
      <c r="U13" t="str">
        <f>IFERROR(IF(MATCH("smoky",#REF!,0),"yes"),"no")</f>
        <v>no</v>
      </c>
      <c r="V13" t="str">
        <f>IFERROR(IF(MATCH("aquatic",#REF!,0),"yes"),"no")</f>
        <v>no</v>
      </c>
      <c r="W13" t="str">
        <f>IFERROR(IF(MATCH("fougere",#REF!,0),"yes"),"no")</f>
        <v>no</v>
      </c>
      <c r="X13" t="str">
        <f>IFERROR(IF(MATCH("fresh",#REF!,0),"yes"),"no")</f>
        <v>no</v>
      </c>
    </row>
    <row r="14" spans="1:24" x14ac:dyDescent="0.3">
      <c r="A14">
        <f t="shared" si="0"/>
        <v>13</v>
      </c>
      <c r="B14" t="s">
        <v>395</v>
      </c>
      <c r="C14" t="s">
        <v>50</v>
      </c>
      <c r="D14">
        <v>8.8000000000000007</v>
      </c>
      <c r="E14" t="s">
        <v>297</v>
      </c>
      <c r="F14" t="str">
        <f>IFERROR(IF(MATCH("sweet",#REF!,0),"yes"),"no")</f>
        <v>no</v>
      </c>
      <c r="G14" t="str">
        <f>IFERROR(IF(MATCH("floral",#REF!,0),"yes"),"no")</f>
        <v>no</v>
      </c>
      <c r="H14" t="str">
        <f>IFERROR(IF(MATCH("powdery",#REF!,0),"yes"),"no")</f>
        <v>no</v>
      </c>
      <c r="I14" t="str">
        <f>IFERROR(IF(MATCH("oriental",#REF!,0),"yes"),"no")</f>
        <v>no</v>
      </c>
      <c r="J14" t="str">
        <f>IFERROR(IF(MATCH("chypre",#REF!,0),"yes"),"no")</f>
        <v>no</v>
      </c>
      <c r="K14" t="str">
        <f>IFERROR(IF(MATCH("green",#REF!,0),"yes"),"no")</f>
        <v>no</v>
      </c>
      <c r="L14" t="str">
        <f>IFERROR(IF(MATCH("gourmand",#REF!,0),"yes"),"no")</f>
        <v>no</v>
      </c>
      <c r="M14" t="str">
        <f>IFERROR(IF(MATCH("resinous",#REF!,0),"yes"),"no")</f>
        <v>no</v>
      </c>
      <c r="N14" t="str">
        <f>IFERROR(IF(MATCH("spicy",#REF!,0),"yes"),"no")</f>
        <v>no</v>
      </c>
      <c r="O14" t="str">
        <f>IFERROR(IF(MATCH("leathery",#REF!,0),"yes"),"no")</f>
        <v>no</v>
      </c>
      <c r="P14" t="str">
        <f>IFERROR(IF(MATCH("citrusy",#REF!,0),"yes"),"no")</f>
        <v>no</v>
      </c>
      <c r="Q14" t="str">
        <f>IFERROR(IF(MATCH("woody",#REF!,0),"yes"),"no")</f>
        <v>no</v>
      </c>
      <c r="R14" t="str">
        <f>IFERROR(IF(MATCH("earthy",#REF!,0),"yes"),"no")</f>
        <v>no</v>
      </c>
      <c r="S14" t="str">
        <f>IFERROR(IF(MATCH("animal",#REF!,0),"yes"),"no")</f>
        <v>no</v>
      </c>
      <c r="T14" t="str">
        <f>IFERROR(IF(MATCH("creamy",#REF!,0),"yes"),"no")</f>
        <v>no</v>
      </c>
      <c r="U14" t="str">
        <f>IFERROR(IF(MATCH("smoky",#REF!,0),"yes"),"no")</f>
        <v>no</v>
      </c>
      <c r="V14" t="str">
        <f>IFERROR(IF(MATCH("aquatic",#REF!,0),"yes"),"no")</f>
        <v>no</v>
      </c>
      <c r="W14" t="str">
        <f>IFERROR(IF(MATCH("fougere",#REF!,0),"yes"),"no")</f>
        <v>no</v>
      </c>
      <c r="X14" t="str">
        <f>IFERROR(IF(MATCH("fresh",#REF!,0),"yes"),"no")</f>
        <v>no</v>
      </c>
    </row>
    <row r="15" spans="1:24" x14ac:dyDescent="0.3">
      <c r="A15">
        <f t="shared" si="0"/>
        <v>14</v>
      </c>
      <c r="B15" t="s">
        <v>413</v>
      </c>
      <c r="C15" t="s">
        <v>50</v>
      </c>
      <c r="D15">
        <v>8.6999999999999993</v>
      </c>
      <c r="E15" t="s">
        <v>297</v>
      </c>
      <c r="F15" t="str">
        <f>IFERROR(IF(MATCH("sweet",#REF!,0),"yes"),"no")</f>
        <v>no</v>
      </c>
      <c r="G15" t="str">
        <f>IFERROR(IF(MATCH("floral",#REF!,0),"yes"),"no")</f>
        <v>no</v>
      </c>
      <c r="H15" t="str">
        <f>IFERROR(IF(MATCH("powdery",#REF!,0),"yes"),"no")</f>
        <v>no</v>
      </c>
      <c r="I15" t="str">
        <f>IFERROR(IF(MATCH("oriental",#REF!,0),"yes"),"no")</f>
        <v>no</v>
      </c>
      <c r="J15" t="str">
        <f>IFERROR(IF(MATCH("chypre",#REF!,0),"yes"),"no")</f>
        <v>no</v>
      </c>
      <c r="K15" t="str">
        <f>IFERROR(IF(MATCH("green",#REF!,0),"yes"),"no")</f>
        <v>no</v>
      </c>
      <c r="L15" t="str">
        <f>IFERROR(IF(MATCH("gourmand",#REF!,0),"yes"),"no")</f>
        <v>no</v>
      </c>
      <c r="M15" t="str">
        <f>IFERROR(IF(MATCH("resinous",#REF!,0),"yes"),"no")</f>
        <v>no</v>
      </c>
      <c r="N15" t="str">
        <f>IFERROR(IF(MATCH("spicy",#REF!,0),"yes"),"no")</f>
        <v>no</v>
      </c>
      <c r="O15" t="str">
        <f>IFERROR(IF(MATCH("leathery",#REF!,0),"yes"),"no")</f>
        <v>no</v>
      </c>
      <c r="P15" t="str">
        <f>IFERROR(IF(MATCH("citrusy",#REF!,0),"yes"),"no")</f>
        <v>no</v>
      </c>
      <c r="Q15" t="str">
        <f>IFERROR(IF(MATCH("woody",#REF!,0),"yes"),"no")</f>
        <v>no</v>
      </c>
      <c r="R15" t="str">
        <f>IFERROR(IF(MATCH("earthy",#REF!,0),"yes"),"no")</f>
        <v>no</v>
      </c>
      <c r="S15" t="str">
        <f>IFERROR(IF(MATCH("animal",#REF!,0),"yes"),"no")</f>
        <v>no</v>
      </c>
      <c r="T15" t="str">
        <f>IFERROR(IF(MATCH("creamy",#REF!,0),"yes"),"no")</f>
        <v>no</v>
      </c>
      <c r="U15" t="str">
        <f>IFERROR(IF(MATCH("smoky",#REF!,0),"yes"),"no")</f>
        <v>no</v>
      </c>
      <c r="V15" t="str">
        <f>IFERROR(IF(MATCH("aquatic",#REF!,0),"yes"),"no")</f>
        <v>no</v>
      </c>
      <c r="W15" t="str">
        <f>IFERROR(IF(MATCH("fougere",#REF!,0),"yes"),"no")</f>
        <v>no</v>
      </c>
      <c r="X15" t="str">
        <f>IFERROR(IF(MATCH("fresh",#REF!,0),"yes"),"no")</f>
        <v>no</v>
      </c>
    </row>
    <row r="16" spans="1:24" x14ac:dyDescent="0.3">
      <c r="A16">
        <f t="shared" si="0"/>
        <v>15</v>
      </c>
      <c r="B16" t="s">
        <v>266</v>
      </c>
      <c r="C16" t="s">
        <v>267</v>
      </c>
      <c r="D16">
        <v>8.6999999999999993</v>
      </c>
      <c r="E16" t="s">
        <v>161</v>
      </c>
      <c r="F16" t="str">
        <f>IFERROR(IF(MATCH("sweet",#REF!,0),"yes"),"no")</f>
        <v>no</v>
      </c>
      <c r="G16" t="str">
        <f>IFERROR(IF(MATCH("floral",#REF!,0),"yes"),"no")</f>
        <v>no</v>
      </c>
      <c r="H16" t="str">
        <f>IFERROR(IF(MATCH("powdery",#REF!,0),"yes"),"no")</f>
        <v>no</v>
      </c>
      <c r="I16" t="str">
        <f>IFERROR(IF(MATCH("oriental",#REF!,0),"yes"),"no")</f>
        <v>no</v>
      </c>
      <c r="J16" t="str">
        <f>IFERROR(IF(MATCH("chypre",#REF!,0),"yes"),"no")</f>
        <v>no</v>
      </c>
      <c r="K16" t="str">
        <f>IFERROR(IF(MATCH("green",#REF!,0),"yes"),"no")</f>
        <v>no</v>
      </c>
      <c r="L16" t="str">
        <f>IFERROR(IF(MATCH("gourmand",#REF!,0),"yes"),"no")</f>
        <v>no</v>
      </c>
      <c r="M16" t="str">
        <f>IFERROR(IF(MATCH("resinous",#REF!,0),"yes"),"no")</f>
        <v>no</v>
      </c>
      <c r="N16" t="str">
        <f>IFERROR(IF(MATCH("spicy",#REF!,0),"yes"),"no")</f>
        <v>no</v>
      </c>
      <c r="O16" t="str">
        <f>IFERROR(IF(MATCH("leathery",#REF!,0),"yes"),"no")</f>
        <v>no</v>
      </c>
      <c r="P16" t="str">
        <f>IFERROR(IF(MATCH("citrusy",#REF!,0),"yes"),"no")</f>
        <v>no</v>
      </c>
      <c r="Q16" t="str">
        <f>IFERROR(IF(MATCH("woody",#REF!,0),"yes"),"no")</f>
        <v>no</v>
      </c>
      <c r="R16" t="str">
        <f>IFERROR(IF(MATCH("earthy",#REF!,0),"yes"),"no")</f>
        <v>no</v>
      </c>
      <c r="S16" t="str">
        <f>IFERROR(IF(MATCH("animal",#REF!,0),"yes"),"no")</f>
        <v>no</v>
      </c>
      <c r="T16" t="str">
        <f>IFERROR(IF(MATCH("creamy",#REF!,0),"yes"),"no")</f>
        <v>no</v>
      </c>
      <c r="U16" t="str">
        <f>IFERROR(IF(MATCH("smoky",#REF!,0),"yes"),"no")</f>
        <v>no</v>
      </c>
      <c r="V16" t="str">
        <f>IFERROR(IF(MATCH("aquatic",#REF!,0),"yes"),"no")</f>
        <v>no</v>
      </c>
      <c r="W16" t="str">
        <f>IFERROR(IF(MATCH("fougere",#REF!,0),"yes"),"no")</f>
        <v>no</v>
      </c>
      <c r="X16" t="str">
        <f>IFERROR(IF(MATCH("fresh",#REF!,0),"yes"),"no")</f>
        <v>no</v>
      </c>
    </row>
    <row r="17" spans="1:24" x14ac:dyDescent="0.3">
      <c r="A17">
        <f t="shared" si="0"/>
        <v>16</v>
      </c>
      <c r="B17" t="s">
        <v>207</v>
      </c>
      <c r="C17" t="s">
        <v>208</v>
      </c>
      <c r="D17">
        <v>8.9</v>
      </c>
      <c r="E17" t="s">
        <v>161</v>
      </c>
      <c r="F17" t="str">
        <f>IFERROR(IF(MATCH("sweet",#REF!,0),"yes"),"no")</f>
        <v>no</v>
      </c>
      <c r="G17" t="str">
        <f>IFERROR(IF(MATCH("floral",#REF!,0),"yes"),"no")</f>
        <v>no</v>
      </c>
      <c r="H17" t="str">
        <f>IFERROR(IF(MATCH("powdery",#REF!,0),"yes"),"no")</f>
        <v>no</v>
      </c>
      <c r="I17" t="str">
        <f>IFERROR(IF(MATCH("oriental",#REF!,0),"yes"),"no")</f>
        <v>no</v>
      </c>
      <c r="J17" t="str">
        <f>IFERROR(IF(MATCH("chypre",#REF!,0),"yes"),"no")</f>
        <v>no</v>
      </c>
      <c r="K17" t="str">
        <f>IFERROR(IF(MATCH("green",#REF!,0),"yes"),"no")</f>
        <v>no</v>
      </c>
      <c r="L17" t="str">
        <f>IFERROR(IF(MATCH("gourmand",#REF!,0),"yes"),"no")</f>
        <v>no</v>
      </c>
      <c r="M17" t="str">
        <f>IFERROR(IF(MATCH("resinous",#REF!,0),"yes"),"no")</f>
        <v>no</v>
      </c>
      <c r="N17" t="str">
        <f>IFERROR(IF(MATCH("spicy",#REF!,0),"yes"),"no")</f>
        <v>no</v>
      </c>
      <c r="O17" t="str">
        <f>IFERROR(IF(MATCH("leathery",#REF!,0),"yes"),"no")</f>
        <v>no</v>
      </c>
      <c r="P17" t="str">
        <f>IFERROR(IF(MATCH("citrusy",#REF!,0),"yes"),"no")</f>
        <v>no</v>
      </c>
      <c r="Q17" t="str">
        <f>IFERROR(IF(MATCH("woody",#REF!,0),"yes"),"no")</f>
        <v>no</v>
      </c>
      <c r="R17" t="str">
        <f>IFERROR(IF(MATCH("earthy",#REF!,0),"yes"),"no")</f>
        <v>no</v>
      </c>
      <c r="S17" t="str">
        <f>IFERROR(IF(MATCH("animal",#REF!,0),"yes"),"no")</f>
        <v>no</v>
      </c>
      <c r="T17" t="str">
        <f>IFERROR(IF(MATCH("creamy",#REF!,0),"yes"),"no")</f>
        <v>no</v>
      </c>
      <c r="U17" t="str">
        <f>IFERROR(IF(MATCH("smoky",#REF!,0),"yes"),"no")</f>
        <v>no</v>
      </c>
      <c r="V17" t="str">
        <f>IFERROR(IF(MATCH("aquatic",#REF!,0),"yes"),"no")</f>
        <v>no</v>
      </c>
      <c r="W17" t="str">
        <f>IFERROR(IF(MATCH("fougere",#REF!,0),"yes"),"no")</f>
        <v>no</v>
      </c>
      <c r="X17" t="str">
        <f>IFERROR(IF(MATCH("fresh",#REF!,0),"yes"),"no")</f>
        <v>no</v>
      </c>
    </row>
    <row r="18" spans="1:24" x14ac:dyDescent="0.3">
      <c r="A18">
        <f t="shared" si="0"/>
        <v>17</v>
      </c>
      <c r="B18" t="s">
        <v>226</v>
      </c>
      <c r="C18" t="s">
        <v>208</v>
      </c>
      <c r="D18">
        <v>8.8000000000000007</v>
      </c>
      <c r="E18" t="s">
        <v>161</v>
      </c>
      <c r="F18" t="str">
        <f>IFERROR(IF(MATCH("sweet",#REF!,0),"yes"),"no")</f>
        <v>no</v>
      </c>
      <c r="G18" t="str">
        <f>IFERROR(IF(MATCH("floral",#REF!,0),"yes"),"no")</f>
        <v>no</v>
      </c>
      <c r="H18" t="str">
        <f>IFERROR(IF(MATCH("powdery",#REF!,0),"yes"),"no")</f>
        <v>no</v>
      </c>
      <c r="I18" t="str">
        <f>IFERROR(IF(MATCH("oriental",#REF!,0),"yes"),"no")</f>
        <v>no</v>
      </c>
      <c r="J18" t="str">
        <f>IFERROR(IF(MATCH("chypre",#REF!,0),"yes"),"no")</f>
        <v>no</v>
      </c>
      <c r="K18" t="str">
        <f>IFERROR(IF(MATCH("green",#REF!,0),"yes"),"no")</f>
        <v>no</v>
      </c>
      <c r="L18" t="str">
        <f>IFERROR(IF(MATCH("gourmand",#REF!,0),"yes"),"no")</f>
        <v>no</v>
      </c>
      <c r="M18" t="str">
        <f>IFERROR(IF(MATCH("resinous",#REF!,0),"yes"),"no")</f>
        <v>no</v>
      </c>
      <c r="N18" t="str">
        <f>IFERROR(IF(MATCH("spicy",#REF!,0),"yes"),"no")</f>
        <v>no</v>
      </c>
      <c r="O18" t="str">
        <f>IFERROR(IF(MATCH("leathery",#REF!,0),"yes"),"no")</f>
        <v>no</v>
      </c>
      <c r="P18" t="str">
        <f>IFERROR(IF(MATCH("citrusy",#REF!,0),"yes"),"no")</f>
        <v>no</v>
      </c>
      <c r="Q18" t="str">
        <f>IFERROR(IF(MATCH("woody",#REF!,0),"yes"),"no")</f>
        <v>no</v>
      </c>
      <c r="R18" t="str">
        <f>IFERROR(IF(MATCH("earthy",#REF!,0),"yes"),"no")</f>
        <v>no</v>
      </c>
      <c r="S18" t="str">
        <f>IFERROR(IF(MATCH("animal",#REF!,0),"yes"),"no")</f>
        <v>no</v>
      </c>
      <c r="T18" t="str">
        <f>IFERROR(IF(MATCH("creamy",#REF!,0),"yes"),"no")</f>
        <v>no</v>
      </c>
      <c r="U18" t="str">
        <f>IFERROR(IF(MATCH("smoky",#REF!,0),"yes"),"no")</f>
        <v>no</v>
      </c>
      <c r="V18" t="str">
        <f>IFERROR(IF(MATCH("aquatic",#REF!,0),"yes"),"no")</f>
        <v>no</v>
      </c>
      <c r="W18" t="str">
        <f>IFERROR(IF(MATCH("fougere",#REF!,0),"yes"),"no")</f>
        <v>no</v>
      </c>
      <c r="X18" t="str">
        <f>IFERROR(IF(MATCH("fresh",#REF!,0),"yes"),"no")</f>
        <v>no</v>
      </c>
    </row>
    <row r="19" spans="1:24" x14ac:dyDescent="0.3">
      <c r="A19">
        <f t="shared" si="0"/>
        <v>18</v>
      </c>
      <c r="B19" t="s">
        <v>274</v>
      </c>
      <c r="C19" t="s">
        <v>275</v>
      </c>
      <c r="D19">
        <v>8.9</v>
      </c>
      <c r="E19" t="s">
        <v>161</v>
      </c>
      <c r="F19" t="str">
        <f>IFERROR(IF(MATCH("sweet",#REF!,0),"yes"),"no")</f>
        <v>no</v>
      </c>
      <c r="G19" t="str">
        <f>IFERROR(IF(MATCH("floral",#REF!,0),"yes"),"no")</f>
        <v>no</v>
      </c>
      <c r="H19" t="str">
        <f>IFERROR(IF(MATCH("powdery",#REF!,0),"yes"),"no")</f>
        <v>no</v>
      </c>
      <c r="I19" t="str">
        <f>IFERROR(IF(MATCH("oriental",#REF!,0),"yes"),"no")</f>
        <v>no</v>
      </c>
      <c r="J19" t="str">
        <f>IFERROR(IF(MATCH("chypre",#REF!,0),"yes"),"no")</f>
        <v>no</v>
      </c>
      <c r="K19" t="str">
        <f>IFERROR(IF(MATCH("green",#REF!,0),"yes"),"no")</f>
        <v>no</v>
      </c>
      <c r="L19" t="str">
        <f>IFERROR(IF(MATCH("gourmand",#REF!,0),"yes"),"no")</f>
        <v>no</v>
      </c>
      <c r="M19" t="str">
        <f>IFERROR(IF(MATCH("resinous",#REF!,0),"yes"),"no")</f>
        <v>no</v>
      </c>
      <c r="N19" t="str">
        <f>IFERROR(IF(MATCH("spicy",#REF!,0),"yes"),"no")</f>
        <v>no</v>
      </c>
      <c r="O19" t="str">
        <f>IFERROR(IF(MATCH("leathery",#REF!,0),"yes"),"no")</f>
        <v>no</v>
      </c>
      <c r="P19" t="str">
        <f>IFERROR(IF(MATCH("citrusy",#REF!,0),"yes"),"no")</f>
        <v>no</v>
      </c>
      <c r="Q19" t="str">
        <f>IFERROR(IF(MATCH("woody",#REF!,0),"yes"),"no")</f>
        <v>no</v>
      </c>
      <c r="R19" t="str">
        <f>IFERROR(IF(MATCH("earthy",#REF!,0),"yes"),"no")</f>
        <v>no</v>
      </c>
      <c r="S19" t="str">
        <f>IFERROR(IF(MATCH("animal",#REF!,0),"yes"),"no")</f>
        <v>no</v>
      </c>
      <c r="T19" t="str">
        <f>IFERROR(IF(MATCH("creamy",#REF!,0),"yes"),"no")</f>
        <v>no</v>
      </c>
      <c r="U19" t="str">
        <f>IFERROR(IF(MATCH("smoky",#REF!,0),"yes"),"no")</f>
        <v>no</v>
      </c>
      <c r="V19" t="str">
        <f>IFERROR(IF(MATCH("aquatic",#REF!,0),"yes"),"no")</f>
        <v>no</v>
      </c>
      <c r="W19" t="str">
        <f>IFERROR(IF(MATCH("fougere",#REF!,0),"yes"),"no")</f>
        <v>no</v>
      </c>
      <c r="X19" t="str">
        <f>IFERROR(IF(MATCH("fresh",#REF!,0),"yes"),"no")</f>
        <v>no</v>
      </c>
    </row>
    <row r="20" spans="1:24" x14ac:dyDescent="0.3">
      <c r="A20">
        <f t="shared" si="0"/>
        <v>19</v>
      </c>
      <c r="B20" t="s">
        <v>404</v>
      </c>
      <c r="C20" t="s">
        <v>405</v>
      </c>
      <c r="D20">
        <v>8.9</v>
      </c>
      <c r="E20" t="s">
        <v>297</v>
      </c>
      <c r="F20" t="str">
        <f>IFERROR(IF(MATCH("sweet",#REF!,0),"yes"),"no")</f>
        <v>no</v>
      </c>
      <c r="G20" t="str">
        <f>IFERROR(IF(MATCH("floral",#REF!,0),"yes"),"no")</f>
        <v>no</v>
      </c>
      <c r="H20" t="str">
        <f>IFERROR(IF(MATCH("powdery",#REF!,0),"yes"),"no")</f>
        <v>no</v>
      </c>
      <c r="I20" t="str">
        <f>IFERROR(IF(MATCH("oriental",#REF!,0),"yes"),"no")</f>
        <v>no</v>
      </c>
      <c r="J20" t="str">
        <f>IFERROR(IF(MATCH("chypre",#REF!,0),"yes"),"no")</f>
        <v>no</v>
      </c>
      <c r="K20" t="str">
        <f>IFERROR(IF(MATCH("green",#REF!,0),"yes"),"no")</f>
        <v>no</v>
      </c>
      <c r="L20" t="str">
        <f>IFERROR(IF(MATCH("gourmand",#REF!,0),"yes"),"no")</f>
        <v>no</v>
      </c>
      <c r="M20" t="str">
        <f>IFERROR(IF(MATCH("resinous",#REF!,0),"yes"),"no")</f>
        <v>no</v>
      </c>
      <c r="N20" t="str">
        <f>IFERROR(IF(MATCH("spicy",#REF!,0),"yes"),"no")</f>
        <v>no</v>
      </c>
      <c r="O20" t="str">
        <f>IFERROR(IF(MATCH("leathery",#REF!,0),"yes"),"no")</f>
        <v>no</v>
      </c>
      <c r="P20" t="str">
        <f>IFERROR(IF(MATCH("citrusy",#REF!,0),"yes"),"no")</f>
        <v>no</v>
      </c>
      <c r="Q20" t="str">
        <f>IFERROR(IF(MATCH("woody",#REF!,0),"yes"),"no")</f>
        <v>no</v>
      </c>
      <c r="R20" t="str">
        <f>IFERROR(IF(MATCH("earthy",#REF!,0),"yes"),"no")</f>
        <v>no</v>
      </c>
      <c r="S20" t="str">
        <f>IFERROR(IF(MATCH("animal",#REF!,0),"yes"),"no")</f>
        <v>no</v>
      </c>
      <c r="T20" t="str">
        <f>IFERROR(IF(MATCH("creamy",#REF!,0),"yes"),"no")</f>
        <v>no</v>
      </c>
      <c r="U20" t="str">
        <f>IFERROR(IF(MATCH("smoky",#REF!,0),"yes"),"no")</f>
        <v>no</v>
      </c>
      <c r="V20" t="str">
        <f>IFERROR(IF(MATCH("aquatic",#REF!,0),"yes"),"no")</f>
        <v>no</v>
      </c>
      <c r="W20" t="str">
        <f>IFERROR(IF(MATCH("fougere",#REF!,0),"yes"),"no")</f>
        <v>no</v>
      </c>
      <c r="X20" t="str">
        <f>IFERROR(IF(MATCH("fresh",#REF!,0),"yes"),"no")</f>
        <v>no</v>
      </c>
    </row>
    <row r="21" spans="1:24" x14ac:dyDescent="0.3">
      <c r="A21">
        <f t="shared" si="0"/>
        <v>20</v>
      </c>
      <c r="B21" t="s">
        <v>349</v>
      </c>
      <c r="C21" t="s">
        <v>350</v>
      </c>
      <c r="D21">
        <v>8.3000000000000007</v>
      </c>
      <c r="E21" t="s">
        <v>297</v>
      </c>
      <c r="F21" t="str">
        <f>IFERROR(IF(MATCH("sweet",#REF!,0),"yes"),"no")</f>
        <v>no</v>
      </c>
      <c r="G21" t="str">
        <f>IFERROR(IF(MATCH("floral",#REF!,0),"yes"),"no")</f>
        <v>no</v>
      </c>
      <c r="H21" t="str">
        <f>IFERROR(IF(MATCH("powdery",#REF!,0),"yes"),"no")</f>
        <v>no</v>
      </c>
      <c r="I21" t="str">
        <f>IFERROR(IF(MATCH("oriental",#REF!,0),"yes"),"no")</f>
        <v>no</v>
      </c>
      <c r="J21" t="str">
        <f>IFERROR(IF(MATCH("chypre",#REF!,0),"yes"),"no")</f>
        <v>no</v>
      </c>
      <c r="K21" t="str">
        <f>IFERROR(IF(MATCH("green",#REF!,0),"yes"),"no")</f>
        <v>no</v>
      </c>
      <c r="L21" t="str">
        <f>IFERROR(IF(MATCH("gourmand",#REF!,0),"yes"),"no")</f>
        <v>no</v>
      </c>
      <c r="M21" t="str">
        <f>IFERROR(IF(MATCH("resinous",#REF!,0),"yes"),"no")</f>
        <v>no</v>
      </c>
      <c r="N21" t="str">
        <f>IFERROR(IF(MATCH("spicy",#REF!,0),"yes"),"no")</f>
        <v>no</v>
      </c>
      <c r="O21" t="str">
        <f>IFERROR(IF(MATCH("leathery",#REF!,0),"yes"),"no")</f>
        <v>no</v>
      </c>
      <c r="P21" t="str">
        <f>IFERROR(IF(MATCH("citrusy",#REF!,0),"yes"),"no")</f>
        <v>no</v>
      </c>
      <c r="Q21" t="str">
        <f>IFERROR(IF(MATCH("woody",#REF!,0),"yes"),"no")</f>
        <v>no</v>
      </c>
      <c r="R21" t="str">
        <f>IFERROR(IF(MATCH("earthy",#REF!,0),"yes"),"no")</f>
        <v>no</v>
      </c>
      <c r="S21" t="str">
        <f>IFERROR(IF(MATCH("animal",#REF!,0),"yes"),"no")</f>
        <v>no</v>
      </c>
      <c r="T21" t="str">
        <f>IFERROR(IF(MATCH("creamy",#REF!,0),"yes"),"no")</f>
        <v>no</v>
      </c>
      <c r="U21" t="str">
        <f>IFERROR(IF(MATCH("smoky",#REF!,0),"yes"),"no")</f>
        <v>no</v>
      </c>
      <c r="V21" t="str">
        <f>IFERROR(IF(MATCH("aquatic",#REF!,0),"yes"),"no")</f>
        <v>no</v>
      </c>
      <c r="W21" t="str">
        <f>IFERROR(IF(MATCH("fougere",#REF!,0),"yes"),"no")</f>
        <v>no</v>
      </c>
      <c r="X21" t="str">
        <f>IFERROR(IF(MATCH("fresh",#REF!,0),"yes"),"no")</f>
        <v>no</v>
      </c>
    </row>
    <row r="22" spans="1:24" x14ac:dyDescent="0.3">
      <c r="A22">
        <f t="shared" si="0"/>
        <v>21</v>
      </c>
      <c r="B22" t="s">
        <v>250</v>
      </c>
      <c r="C22" t="s">
        <v>251</v>
      </c>
      <c r="D22">
        <v>8.6</v>
      </c>
      <c r="E22" t="s">
        <v>161</v>
      </c>
      <c r="F22" t="str">
        <f>IFERROR(IF(MATCH("sweet",#REF!,0),"yes"),"no")</f>
        <v>no</v>
      </c>
      <c r="G22" t="str">
        <f>IFERROR(IF(MATCH("floral",#REF!,0),"yes"),"no")</f>
        <v>no</v>
      </c>
      <c r="H22" t="str">
        <f>IFERROR(IF(MATCH("powdery",#REF!,0),"yes"),"no")</f>
        <v>no</v>
      </c>
      <c r="I22" t="str">
        <f>IFERROR(IF(MATCH("oriental",#REF!,0),"yes"),"no")</f>
        <v>no</v>
      </c>
      <c r="J22" t="str">
        <f>IFERROR(IF(MATCH("chypre",#REF!,0),"yes"),"no")</f>
        <v>no</v>
      </c>
      <c r="K22" t="str">
        <f>IFERROR(IF(MATCH("green",#REF!,0),"yes"),"no")</f>
        <v>no</v>
      </c>
      <c r="L22" t="str">
        <f>IFERROR(IF(MATCH("gourmand",#REF!,0),"yes"),"no")</f>
        <v>no</v>
      </c>
      <c r="M22" t="str">
        <f>IFERROR(IF(MATCH("resinous",#REF!,0),"yes"),"no")</f>
        <v>no</v>
      </c>
      <c r="N22" t="str">
        <f>IFERROR(IF(MATCH("spicy",#REF!,0),"yes"),"no")</f>
        <v>no</v>
      </c>
      <c r="O22" t="str">
        <f>IFERROR(IF(MATCH("leathery",#REF!,0),"yes"),"no")</f>
        <v>no</v>
      </c>
      <c r="P22" t="str">
        <f>IFERROR(IF(MATCH("citrusy",#REF!,0),"yes"),"no")</f>
        <v>no</v>
      </c>
      <c r="Q22" t="str">
        <f>IFERROR(IF(MATCH("woody",#REF!,0),"yes"),"no")</f>
        <v>no</v>
      </c>
      <c r="R22" t="str">
        <f>IFERROR(IF(MATCH("earthy",#REF!,0),"yes"),"no")</f>
        <v>no</v>
      </c>
      <c r="S22" t="str">
        <f>IFERROR(IF(MATCH("animal",#REF!,0),"yes"),"no")</f>
        <v>no</v>
      </c>
      <c r="T22" t="str">
        <f>IFERROR(IF(MATCH("creamy",#REF!,0),"yes"),"no")</f>
        <v>no</v>
      </c>
      <c r="U22" t="str">
        <f>IFERROR(IF(MATCH("smoky",#REF!,0),"yes"),"no")</f>
        <v>no</v>
      </c>
      <c r="V22" t="str">
        <f>IFERROR(IF(MATCH("aquatic",#REF!,0),"yes"),"no")</f>
        <v>no</v>
      </c>
      <c r="W22" t="str">
        <f>IFERROR(IF(MATCH("fougere",#REF!,0),"yes"),"no")</f>
        <v>no</v>
      </c>
      <c r="X22" t="str">
        <f>IFERROR(IF(MATCH("fresh",#REF!,0),"yes"),"no")</f>
        <v>no</v>
      </c>
    </row>
    <row r="23" spans="1:24" x14ac:dyDescent="0.3">
      <c r="A23">
        <f t="shared" si="0"/>
        <v>22</v>
      </c>
      <c r="B23" t="s">
        <v>43</v>
      </c>
      <c r="C23" t="s">
        <v>44</v>
      </c>
      <c r="D23">
        <v>8.6</v>
      </c>
      <c r="E23" t="s">
        <v>22</v>
      </c>
      <c r="F23" t="s">
        <v>24</v>
      </c>
      <c r="G23" t="s">
        <v>23</v>
      </c>
      <c r="H23" t="s">
        <v>24</v>
      </c>
      <c r="I23" t="s">
        <v>24</v>
      </c>
      <c r="J23" t="s">
        <v>24</v>
      </c>
      <c r="K23" t="s">
        <v>23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tr">
        <f>IFERROR(IF(MATCH("earty",#REF!,0),"yes"),"no")</f>
        <v>no</v>
      </c>
      <c r="S23" t="str">
        <f>IFERROR(IF(MATCH("animalic",#REF!,0),"yes"),"no")</f>
        <v>no</v>
      </c>
      <c r="T23" t="str">
        <f>IFERROR(IF(MATCH("creamy",#REF!,0),"yes"),"no")</f>
        <v>no</v>
      </c>
      <c r="U23" t="str">
        <f>IFERROR(IF(MATCH("smoky",#REF!,0),"yes"),"no")</f>
        <v>no</v>
      </c>
      <c r="V23" t="str">
        <f>IFERROR(IF(MATCH("aquatic",#REF!,0),"yes"),"no")</f>
        <v>no</v>
      </c>
      <c r="W23" t="str">
        <f>IFERROR(IF(MATCH("fougere",#REF!,0),"yes"),"no")</f>
        <v>no</v>
      </c>
      <c r="X23" t="str">
        <f>IFERROR(IF(MATCH("fresh",#REF!,0),"yes"),"no")</f>
        <v>no</v>
      </c>
    </row>
    <row r="24" spans="1:24" x14ac:dyDescent="0.3">
      <c r="A24">
        <f t="shared" si="0"/>
        <v>23</v>
      </c>
      <c r="B24" t="s">
        <v>179</v>
      </c>
      <c r="C24" t="s">
        <v>180</v>
      </c>
      <c r="D24">
        <v>8.3000000000000007</v>
      </c>
      <c r="E24" t="s">
        <v>161</v>
      </c>
      <c r="F24" t="str">
        <f>IFERROR(IF(MATCH("sweet",#REF!,0),"yes"),"no")</f>
        <v>no</v>
      </c>
      <c r="G24" t="str">
        <f>IFERROR(IF(MATCH("floral",#REF!,0),"yes"),"no")</f>
        <v>no</v>
      </c>
      <c r="H24" t="str">
        <f>IFERROR(IF(MATCH("powdery",#REF!,0),"yes"),"no")</f>
        <v>no</v>
      </c>
      <c r="I24" t="str">
        <f>IFERROR(IF(MATCH("oriental",#REF!,0),"yes"),"no")</f>
        <v>no</v>
      </c>
      <c r="J24" t="str">
        <f>IFERROR(IF(MATCH("chypre",#REF!,0),"yes"),"no")</f>
        <v>no</v>
      </c>
      <c r="K24" t="str">
        <f>IFERROR(IF(MATCH("green",#REF!,0),"yes"),"no")</f>
        <v>no</v>
      </c>
      <c r="L24" t="str">
        <f>IFERROR(IF(MATCH("gourmand",#REF!,0),"yes"),"no")</f>
        <v>no</v>
      </c>
      <c r="M24" t="str">
        <f>IFERROR(IF(MATCH("resinous",#REF!,0),"yes"),"no")</f>
        <v>no</v>
      </c>
      <c r="N24" t="str">
        <f>IFERROR(IF(MATCH("spicy",#REF!,0),"yes"),"no")</f>
        <v>no</v>
      </c>
      <c r="O24" t="str">
        <f>IFERROR(IF(MATCH("leathery",#REF!,0),"yes"),"no")</f>
        <v>no</v>
      </c>
      <c r="P24" t="str">
        <f>IFERROR(IF(MATCH("citrusy",#REF!,0),"yes"),"no")</f>
        <v>no</v>
      </c>
      <c r="Q24" t="str">
        <f>IFERROR(IF(MATCH("woody",#REF!,0),"yes"),"no")</f>
        <v>no</v>
      </c>
      <c r="R24" t="str">
        <f>IFERROR(IF(MATCH("earthy",#REF!,0),"yes"),"no")</f>
        <v>no</v>
      </c>
      <c r="S24" t="str">
        <f>IFERROR(IF(MATCH("animal",#REF!,0),"yes"),"no")</f>
        <v>no</v>
      </c>
      <c r="T24" t="str">
        <f>IFERROR(IF(MATCH("creamy",#REF!,0),"yes"),"no")</f>
        <v>no</v>
      </c>
      <c r="U24" t="str">
        <f>IFERROR(IF(MATCH("smoky",#REF!,0),"yes"),"no")</f>
        <v>no</v>
      </c>
      <c r="V24" t="str">
        <f>IFERROR(IF(MATCH("aquatic",#REF!,0),"yes"),"no")</f>
        <v>no</v>
      </c>
      <c r="W24" t="str">
        <f>IFERROR(IF(MATCH("fougere",#REF!,0),"yes"),"no")</f>
        <v>no</v>
      </c>
      <c r="X24" t="str">
        <f>IFERROR(IF(MATCH("fresh",#REF!,0),"yes"),"no")</f>
        <v>no</v>
      </c>
    </row>
    <row r="25" spans="1:24" x14ac:dyDescent="0.3">
      <c r="A25">
        <f t="shared" si="0"/>
        <v>24</v>
      </c>
      <c r="B25" t="s">
        <v>216</v>
      </c>
      <c r="C25" t="s">
        <v>217</v>
      </c>
      <c r="D25">
        <v>8.6</v>
      </c>
      <c r="E25" t="s">
        <v>161</v>
      </c>
      <c r="F25" t="str">
        <f>IFERROR(IF(MATCH("sweet",#REF!,0),"yes"),"no")</f>
        <v>no</v>
      </c>
      <c r="G25" t="str">
        <f>IFERROR(IF(MATCH("floral",#REF!,0),"yes"),"no")</f>
        <v>no</v>
      </c>
      <c r="H25" t="str">
        <f>IFERROR(IF(MATCH("powdery",#REF!,0),"yes"),"no")</f>
        <v>no</v>
      </c>
      <c r="I25" t="str">
        <f>IFERROR(IF(MATCH("oriental",#REF!,0),"yes"),"no")</f>
        <v>no</v>
      </c>
      <c r="J25" t="str">
        <f>IFERROR(IF(MATCH("chypre",#REF!,0),"yes"),"no")</f>
        <v>no</v>
      </c>
      <c r="K25" t="str">
        <f>IFERROR(IF(MATCH("green",#REF!,0),"yes"),"no")</f>
        <v>no</v>
      </c>
      <c r="L25" t="str">
        <f>IFERROR(IF(MATCH("gourmand",#REF!,0),"yes"),"no")</f>
        <v>no</v>
      </c>
      <c r="M25" t="str">
        <f>IFERROR(IF(MATCH("resinous",#REF!,0),"yes"),"no")</f>
        <v>no</v>
      </c>
      <c r="N25" t="str">
        <f>IFERROR(IF(MATCH("spicy",#REF!,0),"yes"),"no")</f>
        <v>no</v>
      </c>
      <c r="O25" t="str">
        <f>IFERROR(IF(MATCH("leathery",#REF!,0),"yes"),"no")</f>
        <v>no</v>
      </c>
      <c r="P25" t="str">
        <f>IFERROR(IF(MATCH("citrusy",#REF!,0),"yes"),"no")</f>
        <v>no</v>
      </c>
      <c r="Q25" t="str">
        <f>IFERROR(IF(MATCH("woody",#REF!,0),"yes"),"no")</f>
        <v>no</v>
      </c>
      <c r="R25" t="str">
        <f>IFERROR(IF(MATCH("earthy",#REF!,0),"yes"),"no")</f>
        <v>no</v>
      </c>
      <c r="S25" t="str">
        <f>IFERROR(IF(MATCH("animal",#REF!,0),"yes"),"no")</f>
        <v>no</v>
      </c>
      <c r="T25" t="str">
        <f>IFERROR(IF(MATCH("creamy",#REF!,0),"yes"),"no")</f>
        <v>no</v>
      </c>
      <c r="U25" t="str">
        <f>IFERROR(IF(MATCH("smoky",#REF!,0),"yes"),"no")</f>
        <v>no</v>
      </c>
      <c r="V25" t="str">
        <f>IFERROR(IF(MATCH("aquatic",#REF!,0),"yes"),"no")</f>
        <v>no</v>
      </c>
      <c r="W25" t="str">
        <f>IFERROR(IF(MATCH("fougere",#REF!,0),"yes"),"no")</f>
        <v>no</v>
      </c>
      <c r="X25" t="str">
        <f>IFERROR(IF(MATCH("fresh",#REF!,0),"yes"),"no")</f>
        <v>no</v>
      </c>
    </row>
    <row r="26" spans="1:24" x14ac:dyDescent="0.3">
      <c r="A26">
        <f t="shared" si="0"/>
        <v>25</v>
      </c>
      <c r="B26" t="s">
        <v>305</v>
      </c>
      <c r="C26" t="s">
        <v>306</v>
      </c>
      <c r="D26">
        <v>8.8000000000000007</v>
      </c>
      <c r="E26" t="s">
        <v>297</v>
      </c>
      <c r="F26" t="str">
        <f>IFERROR(IF(MATCH("sweet",#REF!,0),"yes"),"no")</f>
        <v>no</v>
      </c>
      <c r="G26" t="str">
        <f>IFERROR(IF(MATCH("floral",#REF!,0),"yes"),"no")</f>
        <v>no</v>
      </c>
      <c r="H26" t="str">
        <f>IFERROR(IF(MATCH("powdery",#REF!,0),"yes"),"no")</f>
        <v>no</v>
      </c>
      <c r="I26" t="str">
        <f>IFERROR(IF(MATCH("oriental",#REF!,0),"yes"),"no")</f>
        <v>no</v>
      </c>
      <c r="J26" t="str">
        <f>IFERROR(IF(MATCH("chypre",#REF!,0),"yes"),"no")</f>
        <v>no</v>
      </c>
      <c r="K26" t="str">
        <f>IFERROR(IF(MATCH("green",#REF!,0),"yes"),"no")</f>
        <v>no</v>
      </c>
      <c r="L26" t="str">
        <f>IFERROR(IF(MATCH("gourmand",#REF!,0),"yes"),"no")</f>
        <v>no</v>
      </c>
      <c r="M26" t="str">
        <f>IFERROR(IF(MATCH("resinous",#REF!,0),"yes"),"no")</f>
        <v>no</v>
      </c>
      <c r="N26" t="str">
        <f>IFERROR(IF(MATCH("spicy",#REF!,0),"yes"),"no")</f>
        <v>no</v>
      </c>
      <c r="O26" t="str">
        <f>IFERROR(IF(MATCH("leathery",#REF!,0),"yes"),"no")</f>
        <v>no</v>
      </c>
      <c r="P26" t="str">
        <f>IFERROR(IF(MATCH("citrusy",#REF!,0),"yes"),"no")</f>
        <v>no</v>
      </c>
      <c r="Q26" t="str">
        <f>IFERROR(IF(MATCH("woody",#REF!,0),"yes"),"no")</f>
        <v>no</v>
      </c>
      <c r="R26" t="str">
        <f>IFERROR(IF(MATCH("earthy",#REF!,0),"yes"),"no")</f>
        <v>no</v>
      </c>
      <c r="S26" t="str">
        <f>IFERROR(IF(MATCH("animal",#REF!,0),"yes"),"no")</f>
        <v>no</v>
      </c>
      <c r="T26" t="str">
        <f>IFERROR(IF(MATCH("creamy",#REF!,0),"yes"),"no")</f>
        <v>no</v>
      </c>
      <c r="U26" t="str">
        <f>IFERROR(IF(MATCH("smoky",#REF!,0),"yes"),"no")</f>
        <v>no</v>
      </c>
      <c r="V26" t="str">
        <f>IFERROR(IF(MATCH("aquatic",#REF!,0),"yes"),"no")</f>
        <v>no</v>
      </c>
      <c r="W26" t="str">
        <f>IFERROR(IF(MATCH("fougere",#REF!,0),"yes"),"no")</f>
        <v>no</v>
      </c>
      <c r="X26" t="str">
        <f>IFERROR(IF(MATCH("fresh",#REF!,0),"yes"),"no")</f>
        <v>no</v>
      </c>
    </row>
    <row r="27" spans="1:24" x14ac:dyDescent="0.3">
      <c r="A27">
        <f t="shared" si="0"/>
        <v>26</v>
      </c>
      <c r="B27" t="s">
        <v>335</v>
      </c>
      <c r="C27" t="s">
        <v>336</v>
      </c>
      <c r="D27">
        <v>8.1999999999999993</v>
      </c>
      <c r="E27" t="s">
        <v>297</v>
      </c>
      <c r="F27" t="str">
        <f>IFERROR(IF(MATCH("sweet",#REF!,0),"yes"),"no")</f>
        <v>no</v>
      </c>
      <c r="G27" t="str">
        <f>IFERROR(IF(MATCH("floral",#REF!,0),"yes"),"no")</f>
        <v>no</v>
      </c>
      <c r="H27" t="str">
        <f>IFERROR(IF(MATCH("powdery",#REF!,0),"yes"),"no")</f>
        <v>no</v>
      </c>
      <c r="I27" t="str">
        <f>IFERROR(IF(MATCH("oriental",#REF!,0),"yes"),"no")</f>
        <v>no</v>
      </c>
      <c r="J27" t="str">
        <f>IFERROR(IF(MATCH("chypre",#REF!,0),"yes"),"no")</f>
        <v>no</v>
      </c>
      <c r="K27" t="str">
        <f>IFERROR(IF(MATCH("green",#REF!,0),"yes"),"no")</f>
        <v>no</v>
      </c>
      <c r="L27" t="str">
        <f>IFERROR(IF(MATCH("gourmand",#REF!,0),"yes"),"no")</f>
        <v>no</v>
      </c>
      <c r="M27" t="str">
        <f>IFERROR(IF(MATCH("resinous",#REF!,0),"yes"),"no")</f>
        <v>no</v>
      </c>
      <c r="N27" t="str">
        <f>IFERROR(IF(MATCH("spicy",#REF!,0),"yes"),"no")</f>
        <v>no</v>
      </c>
      <c r="O27" t="str">
        <f>IFERROR(IF(MATCH("leathery",#REF!,0),"yes"),"no")</f>
        <v>no</v>
      </c>
      <c r="P27" t="str">
        <f>IFERROR(IF(MATCH("citrusy",#REF!,0),"yes"),"no")</f>
        <v>no</v>
      </c>
      <c r="Q27" t="str">
        <f>IFERROR(IF(MATCH("woody",#REF!,0),"yes"),"no")</f>
        <v>no</v>
      </c>
      <c r="R27" t="str">
        <f>IFERROR(IF(MATCH("earthy",#REF!,0),"yes"),"no")</f>
        <v>no</v>
      </c>
      <c r="S27" t="str">
        <f>IFERROR(IF(MATCH("animal",#REF!,0),"yes"),"no")</f>
        <v>no</v>
      </c>
      <c r="T27" t="str">
        <f>IFERROR(IF(MATCH("creamy",#REF!,0),"yes"),"no")</f>
        <v>no</v>
      </c>
      <c r="U27" t="str">
        <f>IFERROR(IF(MATCH("smoky",#REF!,0),"yes"),"no")</f>
        <v>no</v>
      </c>
      <c r="V27" t="str">
        <f>IFERROR(IF(MATCH("aquatic",#REF!,0),"yes"),"no")</f>
        <v>no</v>
      </c>
      <c r="W27" t="str">
        <f>IFERROR(IF(MATCH("fougere",#REF!,0),"yes"),"no")</f>
        <v>no</v>
      </c>
      <c r="X27" t="str">
        <f>IFERROR(IF(MATCH("fresh",#REF!,0),"yes"),"no")</f>
        <v>no</v>
      </c>
    </row>
    <row r="28" spans="1:24" x14ac:dyDescent="0.3">
      <c r="A28">
        <f t="shared" si="0"/>
        <v>27</v>
      </c>
      <c r="B28" t="s">
        <v>92</v>
      </c>
      <c r="C28" t="s">
        <v>93</v>
      </c>
      <c r="D28">
        <v>8.6</v>
      </c>
      <c r="E28" t="s">
        <v>22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23</v>
      </c>
      <c r="O28" t="s">
        <v>23</v>
      </c>
      <c r="P28" t="s">
        <v>24</v>
      </c>
      <c r="Q28" t="s">
        <v>24</v>
      </c>
      <c r="R28" t="str">
        <f>IFERROR(IF(MATCH("earty",#REF!,0),"yes"),"no")</f>
        <v>no</v>
      </c>
      <c r="S28" t="str">
        <f>IFERROR(IF(MATCH("animalic",#REF!,0),"yes"),"no")</f>
        <v>no</v>
      </c>
      <c r="T28" t="str">
        <f>IFERROR(IF(MATCH("creamy",#REF!,0),"yes"),"no")</f>
        <v>no</v>
      </c>
      <c r="U28" t="str">
        <f>IFERROR(IF(MATCH("smoky",#REF!,0),"yes"),"no")</f>
        <v>no</v>
      </c>
      <c r="V28" t="str">
        <f>IFERROR(IF(MATCH("aquatic",#REF!,0),"yes"),"no")</f>
        <v>no</v>
      </c>
      <c r="W28" t="str">
        <f>IFERROR(IF(MATCH("fougere",#REF!,0),"yes"),"no")</f>
        <v>no</v>
      </c>
      <c r="X28" t="str">
        <f>IFERROR(IF(MATCH("fresh",#REF!,0),"yes"),"no")</f>
        <v>no</v>
      </c>
    </row>
    <row r="29" spans="1:24" x14ac:dyDescent="0.3">
      <c r="A29">
        <f t="shared" si="0"/>
        <v>28</v>
      </c>
      <c r="B29" t="s">
        <v>149</v>
      </c>
      <c r="C29" t="s">
        <v>93</v>
      </c>
      <c r="D29">
        <v>9.1999999999999993</v>
      </c>
      <c r="E29" t="s">
        <v>22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23</v>
      </c>
      <c r="O29" t="s">
        <v>23</v>
      </c>
      <c r="P29" t="s">
        <v>24</v>
      </c>
      <c r="Q29" t="s">
        <v>24</v>
      </c>
      <c r="R29" t="str">
        <f>IFERROR(IF(MATCH("earty",#REF!,0),"yes"),"no")</f>
        <v>no</v>
      </c>
      <c r="S29" t="str">
        <f>IFERROR(IF(MATCH("animalic",#REF!,0),"yes"),"no")</f>
        <v>no</v>
      </c>
      <c r="T29" t="str">
        <f>IFERROR(IF(MATCH("creamy",#REF!,0),"yes"),"no")</f>
        <v>no</v>
      </c>
      <c r="U29" t="str">
        <f>IFERROR(IF(MATCH("smoky",#REF!,0),"yes"),"no")</f>
        <v>no</v>
      </c>
      <c r="V29" t="str">
        <f>IFERROR(IF(MATCH("aquatic",#REF!,0),"yes"),"no")</f>
        <v>no</v>
      </c>
      <c r="W29" t="str">
        <f>IFERROR(IF(MATCH("fougere",#REF!,0),"yes"),"no")</f>
        <v>no</v>
      </c>
      <c r="X29" t="str">
        <f>IFERROR(IF(MATCH("fresh",#REF!,0),"yes"),"no")</f>
        <v>no</v>
      </c>
    </row>
    <row r="30" spans="1:24" x14ac:dyDescent="0.3">
      <c r="A30">
        <f t="shared" si="0"/>
        <v>29</v>
      </c>
      <c r="B30" t="s">
        <v>54</v>
      </c>
      <c r="C30" t="s">
        <v>55</v>
      </c>
      <c r="D30">
        <v>8.6</v>
      </c>
      <c r="E30" t="s">
        <v>22</v>
      </c>
      <c r="F30" t="s">
        <v>24</v>
      </c>
      <c r="G30" t="s">
        <v>23</v>
      </c>
      <c r="H30" t="s">
        <v>24</v>
      </c>
      <c r="I30" t="s">
        <v>23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tr">
        <f>IFERROR(IF(MATCH("earty",#REF!,0),"yes"),"no")</f>
        <v>no</v>
      </c>
      <c r="S30" t="str">
        <f>IFERROR(IF(MATCH("animalic",#REF!,0),"yes"),"no")</f>
        <v>no</v>
      </c>
      <c r="T30" t="str">
        <f>IFERROR(IF(MATCH("creamy",#REF!,0),"yes"),"no")</f>
        <v>no</v>
      </c>
      <c r="U30" t="str">
        <f>IFERROR(IF(MATCH("smoky",#REF!,0),"yes"),"no")</f>
        <v>no</v>
      </c>
      <c r="V30" t="str">
        <f>IFERROR(IF(MATCH("aquatic",#REF!,0),"yes"),"no")</f>
        <v>no</v>
      </c>
      <c r="W30" t="str">
        <f>IFERROR(IF(MATCH("fougere",#REF!,0),"yes"),"no")</f>
        <v>no</v>
      </c>
      <c r="X30" t="str">
        <f>IFERROR(IF(MATCH("fresh",#REF!,0),"yes"),"no")</f>
        <v>no</v>
      </c>
    </row>
    <row r="31" spans="1:24" x14ac:dyDescent="0.3">
      <c r="A31">
        <f t="shared" si="0"/>
        <v>30</v>
      </c>
      <c r="B31" t="s">
        <v>142</v>
      </c>
      <c r="C31" t="s">
        <v>55</v>
      </c>
      <c r="D31">
        <v>8.9</v>
      </c>
      <c r="E31" t="s">
        <v>22</v>
      </c>
      <c r="F31" t="s">
        <v>24</v>
      </c>
      <c r="G31" t="s">
        <v>24</v>
      </c>
      <c r="H31" t="s">
        <v>24</v>
      </c>
      <c r="I31" t="s">
        <v>23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24</v>
      </c>
      <c r="P31" t="s">
        <v>24</v>
      </c>
      <c r="Q31" t="s">
        <v>24</v>
      </c>
      <c r="R31" t="str">
        <f>IFERROR(IF(MATCH("earty",#REF!,0),"yes"),"no")</f>
        <v>no</v>
      </c>
      <c r="S31" t="str">
        <f>IFERROR(IF(MATCH("animalic",#REF!,0),"yes"),"no")</f>
        <v>no</v>
      </c>
      <c r="T31" t="str">
        <f>IFERROR(IF(MATCH("creamy",#REF!,0),"yes"),"no")</f>
        <v>no</v>
      </c>
      <c r="U31" t="str">
        <f>IFERROR(IF(MATCH("smoky",#REF!,0),"yes"),"no")</f>
        <v>no</v>
      </c>
      <c r="V31" t="str">
        <f>IFERROR(IF(MATCH("aquatic",#REF!,0),"yes"),"no")</f>
        <v>no</v>
      </c>
      <c r="W31" t="str">
        <f>IFERROR(IF(MATCH("fougere",#REF!,0),"yes"),"no")</f>
        <v>no</v>
      </c>
      <c r="X31" t="str">
        <f>IFERROR(IF(MATCH("fresh",#REF!,0),"yes"),"no")</f>
        <v>no</v>
      </c>
    </row>
    <row r="32" spans="1:24" x14ac:dyDescent="0.3">
      <c r="A32">
        <f t="shared" si="0"/>
        <v>31</v>
      </c>
      <c r="B32" t="s">
        <v>331</v>
      </c>
      <c r="C32" t="s">
        <v>55</v>
      </c>
      <c r="D32">
        <v>8.6999999999999993</v>
      </c>
      <c r="E32" t="s">
        <v>297</v>
      </c>
      <c r="F32" t="str">
        <f>IFERROR(IF(MATCH("sweet",#REF!,0),"yes"),"no")</f>
        <v>no</v>
      </c>
      <c r="G32" t="str">
        <f>IFERROR(IF(MATCH("floral",#REF!,0),"yes"),"no")</f>
        <v>no</v>
      </c>
      <c r="H32" t="str">
        <f>IFERROR(IF(MATCH("powdery",#REF!,0),"yes"),"no")</f>
        <v>no</v>
      </c>
      <c r="I32" t="str">
        <f>IFERROR(IF(MATCH("oriental",#REF!,0),"yes"),"no")</f>
        <v>no</v>
      </c>
      <c r="J32" t="str">
        <f>IFERROR(IF(MATCH("chypre",#REF!,0),"yes"),"no")</f>
        <v>no</v>
      </c>
      <c r="K32" t="str">
        <f>IFERROR(IF(MATCH("green",#REF!,0),"yes"),"no")</f>
        <v>no</v>
      </c>
      <c r="L32" t="str">
        <f>IFERROR(IF(MATCH("gourmand",#REF!,0),"yes"),"no")</f>
        <v>no</v>
      </c>
      <c r="M32" t="str">
        <f>IFERROR(IF(MATCH("resinous",#REF!,0),"yes"),"no")</f>
        <v>no</v>
      </c>
      <c r="N32" t="str">
        <f>IFERROR(IF(MATCH("spicy",#REF!,0),"yes"),"no")</f>
        <v>no</v>
      </c>
      <c r="O32" t="str">
        <f>IFERROR(IF(MATCH("leathery",#REF!,0),"yes"),"no")</f>
        <v>no</v>
      </c>
      <c r="P32" t="str">
        <f>IFERROR(IF(MATCH("citrusy",#REF!,0),"yes"),"no")</f>
        <v>no</v>
      </c>
      <c r="Q32" t="str">
        <f>IFERROR(IF(MATCH("woody",#REF!,0),"yes"),"no")</f>
        <v>no</v>
      </c>
      <c r="R32" t="str">
        <f>IFERROR(IF(MATCH("earthy",#REF!,0),"yes"),"no")</f>
        <v>no</v>
      </c>
      <c r="S32" t="str">
        <f>IFERROR(IF(MATCH("animal",#REF!,0),"yes"),"no")</f>
        <v>no</v>
      </c>
      <c r="T32" t="str">
        <f>IFERROR(IF(MATCH("creamy",#REF!,0),"yes"),"no")</f>
        <v>no</v>
      </c>
      <c r="U32" t="str">
        <f>IFERROR(IF(MATCH("smoky",#REF!,0),"yes"),"no")</f>
        <v>no</v>
      </c>
      <c r="V32" t="str">
        <f>IFERROR(IF(MATCH("aquatic",#REF!,0),"yes"),"no")</f>
        <v>no</v>
      </c>
      <c r="W32" t="str">
        <f>IFERROR(IF(MATCH("fougere",#REF!,0),"yes"),"no")</f>
        <v>no</v>
      </c>
      <c r="X32" t="str">
        <f>IFERROR(IF(MATCH("fresh",#REF!,0),"yes"),"no")</f>
        <v>no</v>
      </c>
    </row>
    <row r="33" spans="1:24" x14ac:dyDescent="0.3">
      <c r="A33">
        <f t="shared" si="0"/>
        <v>32</v>
      </c>
      <c r="B33" t="s">
        <v>281</v>
      </c>
      <c r="C33" t="s">
        <v>282</v>
      </c>
      <c r="D33">
        <v>8.6999999999999993</v>
      </c>
      <c r="E33" t="s">
        <v>161</v>
      </c>
      <c r="F33" t="str">
        <f>IFERROR(IF(MATCH("sweet",#REF!,0),"yes"),"no")</f>
        <v>no</v>
      </c>
      <c r="G33" t="str">
        <f>IFERROR(IF(MATCH("floral",#REF!,0),"yes"),"no")</f>
        <v>no</v>
      </c>
      <c r="H33" t="str">
        <f>IFERROR(IF(MATCH("powdery",#REF!,0),"yes"),"no")</f>
        <v>no</v>
      </c>
      <c r="I33" t="str">
        <f>IFERROR(IF(MATCH("oriental",#REF!,0),"yes"),"no")</f>
        <v>no</v>
      </c>
      <c r="J33" t="str">
        <f>IFERROR(IF(MATCH("chypre",#REF!,0),"yes"),"no")</f>
        <v>no</v>
      </c>
      <c r="K33" t="str">
        <f>IFERROR(IF(MATCH("green",#REF!,0),"yes"),"no")</f>
        <v>no</v>
      </c>
      <c r="L33" t="str">
        <f>IFERROR(IF(MATCH("gourmand",#REF!,0),"yes"),"no")</f>
        <v>no</v>
      </c>
      <c r="M33" t="str">
        <f>IFERROR(IF(MATCH("resinous",#REF!,0),"yes"),"no")</f>
        <v>no</v>
      </c>
      <c r="N33" t="str">
        <f>IFERROR(IF(MATCH("spicy",#REF!,0),"yes"),"no")</f>
        <v>no</v>
      </c>
      <c r="O33" t="str">
        <f>IFERROR(IF(MATCH("leathery",#REF!,0),"yes"),"no")</f>
        <v>no</v>
      </c>
      <c r="P33" t="str">
        <f>IFERROR(IF(MATCH("citrusy",#REF!,0),"yes"),"no")</f>
        <v>no</v>
      </c>
      <c r="Q33" t="str">
        <f>IFERROR(IF(MATCH("woody",#REF!,0),"yes"),"no")</f>
        <v>no</v>
      </c>
      <c r="R33" t="str">
        <f>IFERROR(IF(MATCH("earthy",#REF!,0),"yes"),"no")</f>
        <v>no</v>
      </c>
      <c r="S33" t="str">
        <f>IFERROR(IF(MATCH("animal",#REF!,0),"yes"),"no")</f>
        <v>no</v>
      </c>
      <c r="T33" t="str">
        <f>IFERROR(IF(MATCH("creamy",#REF!,0),"yes"),"no")</f>
        <v>no</v>
      </c>
      <c r="U33" t="str">
        <f>IFERROR(IF(MATCH("smoky",#REF!,0),"yes"),"no")</f>
        <v>no</v>
      </c>
      <c r="V33" t="str">
        <f>IFERROR(IF(MATCH("aquatic",#REF!,0),"yes"),"no")</f>
        <v>no</v>
      </c>
      <c r="W33" t="str">
        <f>IFERROR(IF(MATCH("fougere",#REF!,0),"yes"),"no")</f>
        <v>no</v>
      </c>
      <c r="X33" t="str">
        <f>IFERROR(IF(MATCH("fresh",#REF!,0),"yes"),"no")</f>
        <v>no</v>
      </c>
    </row>
    <row r="34" spans="1:24" x14ac:dyDescent="0.3">
      <c r="A34">
        <f t="shared" si="0"/>
        <v>33</v>
      </c>
      <c r="B34" t="s">
        <v>29</v>
      </c>
      <c r="C34" t="s">
        <v>30</v>
      </c>
      <c r="D34">
        <v>8.5</v>
      </c>
      <c r="E34" t="s">
        <v>22</v>
      </c>
      <c r="F34" t="s">
        <v>24</v>
      </c>
      <c r="G34" t="s">
        <v>23</v>
      </c>
      <c r="H34" t="s">
        <v>24</v>
      </c>
      <c r="I34" t="s">
        <v>24</v>
      </c>
      <c r="J34" t="s">
        <v>24</v>
      </c>
      <c r="K34" t="s">
        <v>23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tr">
        <f>IFERROR(IF(MATCH("earty",#REF!,0),"yes"),"no")</f>
        <v>no</v>
      </c>
      <c r="S34" t="str">
        <f>IFERROR(IF(MATCH("animalic",#REF!,0),"yes"),"no")</f>
        <v>no</v>
      </c>
      <c r="T34" t="str">
        <f>IFERROR(IF(MATCH("creamy",#REF!,0),"yes"),"no")</f>
        <v>no</v>
      </c>
      <c r="U34" t="str">
        <f>IFERROR(IF(MATCH("smoky",#REF!,0),"yes"),"no")</f>
        <v>no</v>
      </c>
      <c r="V34" t="str">
        <f>IFERROR(IF(MATCH("aquatic",#REF!,0),"yes"),"no")</f>
        <v>no</v>
      </c>
      <c r="W34" t="str">
        <f>IFERROR(IF(MATCH("fougere",#REF!,0),"yes"),"no")</f>
        <v>no</v>
      </c>
      <c r="X34" t="str">
        <f>IFERROR(IF(MATCH("fresh",#REF!,0),"yes"),"no")</f>
        <v>no</v>
      </c>
    </row>
    <row r="35" spans="1:24" x14ac:dyDescent="0.3">
      <c r="A35">
        <f t="shared" si="0"/>
        <v>34</v>
      </c>
      <c r="B35" t="s">
        <v>53</v>
      </c>
      <c r="C35" t="s">
        <v>30</v>
      </c>
      <c r="D35">
        <v>8.4</v>
      </c>
      <c r="E35" t="s">
        <v>22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23</v>
      </c>
      <c r="N35" t="s">
        <v>24</v>
      </c>
      <c r="O35" t="s">
        <v>24</v>
      </c>
      <c r="P35" t="s">
        <v>24</v>
      </c>
      <c r="Q35" t="s">
        <v>24</v>
      </c>
      <c r="R35" t="str">
        <f>IFERROR(IF(MATCH("earty",#REF!,0),"yes"),"no")</f>
        <v>no</v>
      </c>
      <c r="S35" t="str">
        <f>IFERROR(IF(MATCH("animalic",#REF!,0),"yes"),"no")</f>
        <v>no</v>
      </c>
      <c r="T35" t="str">
        <f>IFERROR(IF(MATCH("creamy",#REF!,0),"yes"),"no")</f>
        <v>no</v>
      </c>
      <c r="U35" t="str">
        <f>IFERROR(IF(MATCH("smoky",#REF!,0),"yes"),"no")</f>
        <v>no</v>
      </c>
      <c r="V35" t="str">
        <f>IFERROR(IF(MATCH("aquatic",#REF!,0),"yes"),"no")</f>
        <v>no</v>
      </c>
      <c r="W35" t="str">
        <f>IFERROR(IF(MATCH("fougere",#REF!,0),"yes"),"no")</f>
        <v>no</v>
      </c>
      <c r="X35" t="str">
        <f>IFERROR(IF(MATCH("fresh",#REF!,0),"yes"),"no")</f>
        <v>no</v>
      </c>
    </row>
    <row r="36" spans="1:24" x14ac:dyDescent="0.3">
      <c r="A36">
        <f t="shared" si="0"/>
        <v>35</v>
      </c>
      <c r="B36" t="s">
        <v>79</v>
      </c>
      <c r="C36" t="s">
        <v>30</v>
      </c>
      <c r="D36">
        <v>8.3000000000000007</v>
      </c>
      <c r="E36" t="s">
        <v>22</v>
      </c>
      <c r="F36" t="s">
        <v>24</v>
      </c>
      <c r="G36" t="s">
        <v>23</v>
      </c>
      <c r="H36" t="s">
        <v>23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tr">
        <f>IFERROR(IF(MATCH("earty",#REF!,0),"yes"),"no")</f>
        <v>no</v>
      </c>
      <c r="S36" t="str">
        <f>IFERROR(IF(MATCH("animalic",#REF!,0),"yes"),"no")</f>
        <v>no</v>
      </c>
      <c r="T36" t="str">
        <f>IFERROR(IF(MATCH("creamy",#REF!,0),"yes"),"no")</f>
        <v>no</v>
      </c>
      <c r="U36" t="str">
        <f>IFERROR(IF(MATCH("smoky",#REF!,0),"yes"),"no")</f>
        <v>no</v>
      </c>
      <c r="V36" t="str">
        <f>IFERROR(IF(MATCH("aquatic",#REF!,0),"yes"),"no")</f>
        <v>no</v>
      </c>
      <c r="W36" t="str">
        <f>IFERROR(IF(MATCH("fougere",#REF!,0),"yes"),"no")</f>
        <v>no</v>
      </c>
      <c r="X36" t="str">
        <f>IFERROR(IF(MATCH("fresh",#REF!,0),"yes"),"no")</f>
        <v>no</v>
      </c>
    </row>
    <row r="37" spans="1:24" x14ac:dyDescent="0.3">
      <c r="A37">
        <f t="shared" si="0"/>
        <v>36</v>
      </c>
      <c r="B37" t="s">
        <v>80</v>
      </c>
      <c r="C37" t="s">
        <v>30</v>
      </c>
      <c r="D37">
        <v>8.9</v>
      </c>
      <c r="E37" t="s">
        <v>22</v>
      </c>
      <c r="F37" t="s">
        <v>23</v>
      </c>
      <c r="G37" t="s">
        <v>23</v>
      </c>
      <c r="H37" t="s">
        <v>24</v>
      </c>
      <c r="I37" t="s">
        <v>24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tr">
        <f>IFERROR(IF(MATCH("earty",#REF!,0),"yes"),"no")</f>
        <v>no</v>
      </c>
      <c r="S37" t="str">
        <f>IFERROR(IF(MATCH("animalic",#REF!,0),"yes"),"no")</f>
        <v>no</v>
      </c>
      <c r="T37" t="str">
        <f>IFERROR(IF(MATCH("creamy",#REF!,0),"yes"),"no")</f>
        <v>no</v>
      </c>
      <c r="U37" t="str">
        <f>IFERROR(IF(MATCH("smoky",#REF!,0),"yes"),"no")</f>
        <v>no</v>
      </c>
      <c r="V37" t="str">
        <f>IFERROR(IF(MATCH("aquatic",#REF!,0),"yes"),"no")</f>
        <v>no</v>
      </c>
      <c r="W37" t="str">
        <f>IFERROR(IF(MATCH("fougere",#REF!,0),"yes"),"no")</f>
        <v>no</v>
      </c>
      <c r="X37" t="str">
        <f>IFERROR(IF(MATCH("fresh",#REF!,0),"yes"),"no")</f>
        <v>no</v>
      </c>
    </row>
    <row r="38" spans="1:24" x14ac:dyDescent="0.3">
      <c r="A38">
        <f t="shared" si="0"/>
        <v>37</v>
      </c>
      <c r="B38" t="s">
        <v>91</v>
      </c>
      <c r="C38" t="s">
        <v>30</v>
      </c>
      <c r="D38">
        <v>8.4</v>
      </c>
      <c r="E38" t="s">
        <v>22</v>
      </c>
      <c r="F38" t="s">
        <v>23</v>
      </c>
      <c r="G38" t="s">
        <v>23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tr">
        <f>IFERROR(IF(MATCH("earty",#REF!,0),"yes"),"no")</f>
        <v>no</v>
      </c>
      <c r="S38" t="str">
        <f>IFERROR(IF(MATCH("animalic",#REF!,0),"yes"),"no")</f>
        <v>no</v>
      </c>
      <c r="T38" t="str">
        <f>IFERROR(IF(MATCH("creamy",#REF!,0),"yes"),"no")</f>
        <v>no</v>
      </c>
      <c r="U38" t="str">
        <f>IFERROR(IF(MATCH("smoky",#REF!,0),"yes"),"no")</f>
        <v>no</v>
      </c>
      <c r="V38" t="str">
        <f>IFERROR(IF(MATCH("aquatic",#REF!,0),"yes"),"no")</f>
        <v>no</v>
      </c>
      <c r="W38" t="str">
        <f>IFERROR(IF(MATCH("fougere",#REF!,0),"yes"),"no")</f>
        <v>no</v>
      </c>
      <c r="X38" t="str">
        <f>IFERROR(IF(MATCH("fresh",#REF!,0),"yes"),"no")</f>
        <v>no</v>
      </c>
    </row>
    <row r="39" spans="1:24" x14ac:dyDescent="0.3">
      <c r="A39">
        <f t="shared" si="0"/>
        <v>38</v>
      </c>
      <c r="B39" t="s">
        <v>106</v>
      </c>
      <c r="C39" t="s">
        <v>30</v>
      </c>
      <c r="D39">
        <v>9.1</v>
      </c>
      <c r="E39" t="s">
        <v>22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23</v>
      </c>
      <c r="O39" t="s">
        <v>23</v>
      </c>
      <c r="P39" t="s">
        <v>24</v>
      </c>
      <c r="Q39" t="s">
        <v>24</v>
      </c>
      <c r="R39" t="str">
        <f>IFERROR(IF(MATCH("earty",#REF!,0),"yes"),"no")</f>
        <v>no</v>
      </c>
      <c r="S39" t="str">
        <f>IFERROR(IF(MATCH("animalic",#REF!,0),"yes"),"no")</f>
        <v>no</v>
      </c>
      <c r="T39" t="str">
        <f>IFERROR(IF(MATCH("creamy",#REF!,0),"yes"),"no")</f>
        <v>no</v>
      </c>
      <c r="U39" t="str">
        <f>IFERROR(IF(MATCH("smoky",#REF!,0),"yes"),"no")</f>
        <v>no</v>
      </c>
      <c r="V39" t="str">
        <f>IFERROR(IF(MATCH("aquatic",#REF!,0),"yes"),"no")</f>
        <v>no</v>
      </c>
      <c r="W39" t="str">
        <f>IFERROR(IF(MATCH("fougere",#REF!,0),"yes"),"no")</f>
        <v>no</v>
      </c>
      <c r="X39" t="str">
        <f>IFERROR(IF(MATCH("fresh",#REF!,0),"yes"),"no")</f>
        <v>no</v>
      </c>
    </row>
    <row r="40" spans="1:24" x14ac:dyDescent="0.3">
      <c r="A40">
        <f t="shared" si="0"/>
        <v>39</v>
      </c>
      <c r="B40" t="s">
        <v>117</v>
      </c>
      <c r="C40" t="s">
        <v>30</v>
      </c>
      <c r="D40">
        <v>8.6</v>
      </c>
      <c r="E40" t="s">
        <v>22</v>
      </c>
      <c r="F40" t="s">
        <v>24</v>
      </c>
      <c r="G40" t="s">
        <v>23</v>
      </c>
      <c r="H40" t="s">
        <v>24</v>
      </c>
      <c r="I40" t="s">
        <v>24</v>
      </c>
      <c r="J40" t="s">
        <v>24</v>
      </c>
      <c r="K40" t="s">
        <v>23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tr">
        <f>IFERROR(IF(MATCH("earty",#REF!,0),"yes"),"no")</f>
        <v>no</v>
      </c>
      <c r="S40" t="str">
        <f>IFERROR(IF(MATCH("animalic",#REF!,0),"yes"),"no")</f>
        <v>no</v>
      </c>
      <c r="T40" t="str">
        <f>IFERROR(IF(MATCH("creamy",#REF!,0),"yes"),"no")</f>
        <v>no</v>
      </c>
      <c r="U40" t="str">
        <f>IFERROR(IF(MATCH("smoky",#REF!,0),"yes"),"no")</f>
        <v>no</v>
      </c>
      <c r="V40" t="str">
        <f>IFERROR(IF(MATCH("aquatic",#REF!,0),"yes"),"no")</f>
        <v>no</v>
      </c>
      <c r="W40" t="str">
        <f>IFERROR(IF(MATCH("fougere",#REF!,0),"yes"),"no")</f>
        <v>no</v>
      </c>
      <c r="X40" t="str">
        <f>IFERROR(IF(MATCH("fresh",#REF!,0),"yes"),"no")</f>
        <v>no</v>
      </c>
    </row>
    <row r="41" spans="1:24" x14ac:dyDescent="0.3">
      <c r="A41">
        <f t="shared" si="0"/>
        <v>40</v>
      </c>
      <c r="B41" t="s">
        <v>118</v>
      </c>
      <c r="C41" t="s">
        <v>30</v>
      </c>
      <c r="D41">
        <v>8.5</v>
      </c>
      <c r="E41" t="s">
        <v>22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23</v>
      </c>
      <c r="O41" t="s">
        <v>24</v>
      </c>
      <c r="P41" t="s">
        <v>24</v>
      </c>
      <c r="Q41" t="s">
        <v>23</v>
      </c>
      <c r="R41" t="str">
        <f>IFERROR(IF(MATCH("earty",#REF!,0),"yes"),"no")</f>
        <v>no</v>
      </c>
      <c r="S41" t="str">
        <f>IFERROR(IF(MATCH("animalic",#REF!,0),"yes"),"no")</f>
        <v>no</v>
      </c>
      <c r="T41" t="str">
        <f>IFERROR(IF(MATCH("creamy",#REF!,0),"yes"),"no")</f>
        <v>no</v>
      </c>
      <c r="U41" t="str">
        <f>IFERROR(IF(MATCH("smoky",#REF!,0),"yes"),"no")</f>
        <v>no</v>
      </c>
      <c r="V41" t="str">
        <f>IFERROR(IF(MATCH("aquatic",#REF!,0),"yes"),"no")</f>
        <v>no</v>
      </c>
      <c r="W41" t="str">
        <f>IFERROR(IF(MATCH("fougere",#REF!,0),"yes"),"no")</f>
        <v>no</v>
      </c>
      <c r="X41" t="str">
        <f>IFERROR(IF(MATCH("fresh",#REF!,0),"yes"),"no")</f>
        <v>no</v>
      </c>
    </row>
    <row r="42" spans="1:24" x14ac:dyDescent="0.3">
      <c r="A42">
        <f t="shared" si="0"/>
        <v>41</v>
      </c>
      <c r="B42" t="s">
        <v>122</v>
      </c>
      <c r="C42" t="s">
        <v>30</v>
      </c>
      <c r="D42">
        <v>8.6</v>
      </c>
      <c r="E42" t="s">
        <v>22</v>
      </c>
      <c r="F42" t="s">
        <v>24</v>
      </c>
      <c r="G42" t="s">
        <v>23</v>
      </c>
      <c r="H42" t="s">
        <v>23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tr">
        <f>IFERROR(IF(MATCH("earty",#REF!,0),"yes"),"no")</f>
        <v>no</v>
      </c>
      <c r="S42" t="str">
        <f>IFERROR(IF(MATCH("animalic",#REF!,0),"yes"),"no")</f>
        <v>no</v>
      </c>
      <c r="T42" t="str">
        <f>IFERROR(IF(MATCH("creamy",#REF!,0),"yes"),"no")</f>
        <v>no</v>
      </c>
      <c r="U42" t="str">
        <f>IFERROR(IF(MATCH("smoky",#REF!,0),"yes"),"no")</f>
        <v>no</v>
      </c>
      <c r="V42" t="str">
        <f>IFERROR(IF(MATCH("aquatic",#REF!,0),"yes"),"no")</f>
        <v>no</v>
      </c>
      <c r="W42" t="str">
        <f>IFERROR(IF(MATCH("fougere",#REF!,0),"yes"),"no")</f>
        <v>no</v>
      </c>
      <c r="X42" t="str">
        <f>IFERROR(IF(MATCH("fresh",#REF!,0),"yes"),"no")</f>
        <v>no</v>
      </c>
    </row>
    <row r="43" spans="1:24" x14ac:dyDescent="0.3">
      <c r="A43">
        <f t="shared" si="0"/>
        <v>42</v>
      </c>
      <c r="B43" t="s">
        <v>125</v>
      </c>
      <c r="C43" t="s">
        <v>30</v>
      </c>
      <c r="D43">
        <v>8.5</v>
      </c>
      <c r="E43" t="s">
        <v>22</v>
      </c>
      <c r="F43" t="s">
        <v>24</v>
      </c>
      <c r="G43" t="s">
        <v>24</v>
      </c>
      <c r="H43" t="s">
        <v>24</v>
      </c>
      <c r="I43" t="s">
        <v>23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23</v>
      </c>
      <c r="R43" t="str">
        <f>IFERROR(IF(MATCH("earty",#REF!,0),"yes"),"no")</f>
        <v>no</v>
      </c>
      <c r="S43" t="str">
        <f>IFERROR(IF(MATCH("animalic",#REF!,0),"yes"),"no")</f>
        <v>no</v>
      </c>
      <c r="T43" t="str">
        <f>IFERROR(IF(MATCH("creamy",#REF!,0),"yes"),"no")</f>
        <v>no</v>
      </c>
      <c r="U43" t="str">
        <f>IFERROR(IF(MATCH("smoky",#REF!,0),"yes"),"no")</f>
        <v>no</v>
      </c>
      <c r="V43" t="str">
        <f>IFERROR(IF(MATCH("aquatic",#REF!,0),"yes"),"no")</f>
        <v>no</v>
      </c>
      <c r="W43" t="str">
        <f>IFERROR(IF(MATCH("fougere",#REF!,0),"yes"),"no")</f>
        <v>no</v>
      </c>
      <c r="X43" t="str">
        <f>IFERROR(IF(MATCH("fresh",#REF!,0),"yes"),"no")</f>
        <v>no</v>
      </c>
    </row>
    <row r="44" spans="1:24" x14ac:dyDescent="0.3">
      <c r="A44">
        <f t="shared" si="0"/>
        <v>43</v>
      </c>
      <c r="B44" t="s">
        <v>141</v>
      </c>
      <c r="C44" t="s">
        <v>30</v>
      </c>
      <c r="D44">
        <v>8.6</v>
      </c>
      <c r="E44" t="s">
        <v>22</v>
      </c>
      <c r="F44" t="s">
        <v>24</v>
      </c>
      <c r="G44" t="s">
        <v>24</v>
      </c>
      <c r="H44" t="s">
        <v>24</v>
      </c>
      <c r="I44" t="s">
        <v>23</v>
      </c>
      <c r="J44" t="s">
        <v>24</v>
      </c>
      <c r="K44" t="s">
        <v>24</v>
      </c>
      <c r="L44" t="s">
        <v>24</v>
      </c>
      <c r="M44" t="s">
        <v>24</v>
      </c>
      <c r="N44" t="s">
        <v>23</v>
      </c>
      <c r="O44" t="s">
        <v>24</v>
      </c>
      <c r="P44" t="s">
        <v>24</v>
      </c>
      <c r="Q44" t="s">
        <v>24</v>
      </c>
      <c r="R44" t="str">
        <f>IFERROR(IF(MATCH("earty",#REF!,0),"yes"),"no")</f>
        <v>no</v>
      </c>
      <c r="S44" t="str">
        <f>IFERROR(IF(MATCH("animalic",#REF!,0),"yes"),"no")</f>
        <v>no</v>
      </c>
      <c r="T44" t="str">
        <f>IFERROR(IF(MATCH("creamy",#REF!,0),"yes"),"no")</f>
        <v>no</v>
      </c>
      <c r="U44" t="str">
        <f>IFERROR(IF(MATCH("smoky",#REF!,0),"yes"),"no")</f>
        <v>no</v>
      </c>
      <c r="V44" t="str">
        <f>IFERROR(IF(MATCH("aquatic",#REF!,0),"yes"),"no")</f>
        <v>no</v>
      </c>
      <c r="W44" t="str">
        <f>IFERROR(IF(MATCH("fougere",#REF!,0),"yes"),"no")</f>
        <v>no</v>
      </c>
      <c r="X44" t="str">
        <f>IFERROR(IF(MATCH("fresh",#REF!,0),"yes"),"no")</f>
        <v>no</v>
      </c>
    </row>
    <row r="45" spans="1:24" x14ac:dyDescent="0.3">
      <c r="A45">
        <f t="shared" si="0"/>
        <v>44</v>
      </c>
      <c r="B45" t="s">
        <v>145</v>
      </c>
      <c r="C45" t="s">
        <v>30</v>
      </c>
      <c r="D45">
        <v>8.8000000000000007</v>
      </c>
      <c r="E45" t="s">
        <v>22</v>
      </c>
      <c r="F45" t="s">
        <v>24</v>
      </c>
      <c r="G45" t="s">
        <v>24</v>
      </c>
      <c r="H45" t="s">
        <v>24</v>
      </c>
      <c r="I45" t="s">
        <v>23</v>
      </c>
      <c r="J45" t="s">
        <v>24</v>
      </c>
      <c r="K45" t="s">
        <v>24</v>
      </c>
      <c r="L45" t="s">
        <v>24</v>
      </c>
      <c r="M45" t="s">
        <v>24</v>
      </c>
      <c r="N45" t="s">
        <v>23</v>
      </c>
      <c r="O45" t="s">
        <v>24</v>
      </c>
      <c r="P45" t="s">
        <v>24</v>
      </c>
      <c r="Q45" t="s">
        <v>24</v>
      </c>
      <c r="R45" t="str">
        <f>IFERROR(IF(MATCH("earty",#REF!,0),"yes"),"no")</f>
        <v>no</v>
      </c>
      <c r="S45" t="str">
        <f>IFERROR(IF(MATCH("animalic",#REF!,0),"yes"),"no")</f>
        <v>no</v>
      </c>
      <c r="T45" t="str">
        <f>IFERROR(IF(MATCH("creamy",#REF!,0),"yes"),"no")</f>
        <v>no</v>
      </c>
      <c r="U45" t="str">
        <f>IFERROR(IF(MATCH("smoky",#REF!,0),"yes"),"no")</f>
        <v>no</v>
      </c>
      <c r="V45" t="str">
        <f>IFERROR(IF(MATCH("aquatic",#REF!,0),"yes"),"no")</f>
        <v>no</v>
      </c>
      <c r="W45" t="str">
        <f>IFERROR(IF(MATCH("fougere",#REF!,0),"yes"),"no")</f>
        <v>no</v>
      </c>
      <c r="X45" t="str">
        <f>IFERROR(IF(MATCH("fresh",#REF!,0),"yes"),"no")</f>
        <v>no</v>
      </c>
    </row>
    <row r="46" spans="1:24" x14ac:dyDescent="0.3">
      <c r="A46">
        <f t="shared" si="0"/>
        <v>45</v>
      </c>
      <c r="B46" t="s">
        <v>148</v>
      </c>
      <c r="C46" t="s">
        <v>30</v>
      </c>
      <c r="D46">
        <v>8.9</v>
      </c>
      <c r="E46" t="s">
        <v>22</v>
      </c>
      <c r="F46" t="s">
        <v>24</v>
      </c>
      <c r="G46" t="s">
        <v>23</v>
      </c>
      <c r="H46" t="s">
        <v>24</v>
      </c>
      <c r="I46" t="s">
        <v>24</v>
      </c>
      <c r="J46" t="s">
        <v>24</v>
      </c>
      <c r="K46" t="s">
        <v>23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tr">
        <f>IFERROR(IF(MATCH("earty",#REF!,0),"yes"),"no")</f>
        <v>no</v>
      </c>
      <c r="S46" t="str">
        <f>IFERROR(IF(MATCH("animalic",#REF!,0),"yes"),"no")</f>
        <v>no</v>
      </c>
      <c r="T46" t="str">
        <f>IFERROR(IF(MATCH("creamy",#REF!,0),"yes"),"no")</f>
        <v>no</v>
      </c>
      <c r="U46" t="str">
        <f>IFERROR(IF(MATCH("smoky",#REF!,0),"yes"),"no")</f>
        <v>no</v>
      </c>
      <c r="V46" t="str">
        <f>IFERROR(IF(MATCH("aquatic",#REF!,0),"yes"),"no")</f>
        <v>no</v>
      </c>
      <c r="W46" t="str">
        <f>IFERROR(IF(MATCH("fougere",#REF!,0),"yes"),"no")</f>
        <v>no</v>
      </c>
      <c r="X46" t="str">
        <f>IFERROR(IF(MATCH("fresh",#REF!,0),"yes"),"no")</f>
        <v>no</v>
      </c>
    </row>
    <row r="47" spans="1:24" x14ac:dyDescent="0.3">
      <c r="A47">
        <f t="shared" si="0"/>
        <v>46</v>
      </c>
      <c r="B47" t="s">
        <v>155</v>
      </c>
      <c r="C47" t="s">
        <v>30</v>
      </c>
      <c r="D47">
        <v>9.1999999999999993</v>
      </c>
      <c r="E47" t="s">
        <v>22</v>
      </c>
      <c r="F47" t="s">
        <v>24</v>
      </c>
      <c r="G47" t="s">
        <v>23</v>
      </c>
      <c r="H47" t="s">
        <v>24</v>
      </c>
      <c r="I47" t="s">
        <v>23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tr">
        <f>IFERROR(IF(MATCH("earty",#REF!,0),"yes"),"no")</f>
        <v>no</v>
      </c>
      <c r="S47" t="str">
        <f>IFERROR(IF(MATCH("animalic",#REF!,0),"yes"),"no")</f>
        <v>no</v>
      </c>
      <c r="T47" t="str">
        <f>IFERROR(IF(MATCH("creamy",#REF!,0),"yes"),"no")</f>
        <v>no</v>
      </c>
      <c r="U47" t="str">
        <f>IFERROR(IF(MATCH("smoky",#REF!,0),"yes"),"no")</f>
        <v>no</v>
      </c>
      <c r="V47" t="str">
        <f>IFERROR(IF(MATCH("aquatic",#REF!,0),"yes"),"no")</f>
        <v>no</v>
      </c>
      <c r="W47" t="str">
        <f>IFERROR(IF(MATCH("fougere",#REF!,0),"yes"),"no")</f>
        <v>no</v>
      </c>
      <c r="X47" t="str">
        <f>IFERROR(IF(MATCH("fresh",#REF!,0),"yes"),"no")</f>
        <v>no</v>
      </c>
    </row>
    <row r="48" spans="1:24" x14ac:dyDescent="0.3">
      <c r="A48">
        <f t="shared" si="0"/>
        <v>47</v>
      </c>
      <c r="B48" t="s">
        <v>156</v>
      </c>
      <c r="C48" t="s">
        <v>30</v>
      </c>
      <c r="D48">
        <v>9.4</v>
      </c>
      <c r="E48" t="s">
        <v>22</v>
      </c>
      <c r="F48" t="s">
        <v>24</v>
      </c>
      <c r="G48" t="s">
        <v>23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23</v>
      </c>
      <c r="R48" t="str">
        <f>IFERROR(IF(MATCH("earty",#REF!,0),"yes"),"no")</f>
        <v>no</v>
      </c>
      <c r="S48" t="str">
        <f>IFERROR(IF(MATCH("animalic",#REF!,0),"yes"),"no")</f>
        <v>no</v>
      </c>
      <c r="T48" t="str">
        <f>IFERROR(IF(MATCH("creamy",#REF!,0),"yes"),"no")</f>
        <v>no</v>
      </c>
      <c r="U48" t="str">
        <f>IFERROR(IF(MATCH("smoky",#REF!,0),"yes"),"no")</f>
        <v>no</v>
      </c>
      <c r="V48" t="str">
        <f>IFERROR(IF(MATCH("aquatic",#REF!,0),"yes"),"no")</f>
        <v>no</v>
      </c>
      <c r="W48" t="str">
        <f>IFERROR(IF(MATCH("fougere",#REF!,0),"yes"),"no")</f>
        <v>no</v>
      </c>
      <c r="X48" t="str">
        <f>IFERROR(IF(MATCH("fresh",#REF!,0),"yes"),"no")</f>
        <v>no</v>
      </c>
    </row>
    <row r="49" spans="1:24" x14ac:dyDescent="0.3">
      <c r="A49">
        <f t="shared" si="0"/>
        <v>48</v>
      </c>
      <c r="B49" t="s">
        <v>204</v>
      </c>
      <c r="C49" t="s">
        <v>30</v>
      </c>
      <c r="D49">
        <v>8.5</v>
      </c>
      <c r="E49" t="s">
        <v>161</v>
      </c>
      <c r="F49" t="str">
        <f>IFERROR(IF(MATCH("sweet",#REF!,0),"yes"),"no")</f>
        <v>no</v>
      </c>
      <c r="G49" t="str">
        <f>IFERROR(IF(MATCH("floral",#REF!,0),"yes"),"no")</f>
        <v>no</v>
      </c>
      <c r="H49" t="str">
        <f>IFERROR(IF(MATCH("powdery",#REF!,0),"yes"),"no")</f>
        <v>no</v>
      </c>
      <c r="I49" t="str">
        <f>IFERROR(IF(MATCH("oriental",#REF!,0),"yes"),"no")</f>
        <v>no</v>
      </c>
      <c r="J49" t="str">
        <f>IFERROR(IF(MATCH("chypre",#REF!,0),"yes"),"no")</f>
        <v>no</v>
      </c>
      <c r="K49" t="str">
        <f>IFERROR(IF(MATCH("green",#REF!,0),"yes"),"no")</f>
        <v>no</v>
      </c>
      <c r="L49" t="str">
        <f>IFERROR(IF(MATCH("gourmand",#REF!,0),"yes"),"no")</f>
        <v>no</v>
      </c>
      <c r="M49" t="str">
        <f>IFERROR(IF(MATCH("resinous",#REF!,0),"yes"),"no")</f>
        <v>no</v>
      </c>
      <c r="N49" t="str">
        <f>IFERROR(IF(MATCH("spicy",#REF!,0),"yes"),"no")</f>
        <v>no</v>
      </c>
      <c r="O49" t="str">
        <f>IFERROR(IF(MATCH("leathery",#REF!,0),"yes"),"no")</f>
        <v>no</v>
      </c>
      <c r="P49" t="str">
        <f>IFERROR(IF(MATCH("citrusy",#REF!,0),"yes"),"no")</f>
        <v>no</v>
      </c>
      <c r="Q49" t="str">
        <f>IFERROR(IF(MATCH("woody",#REF!,0),"yes"),"no")</f>
        <v>no</v>
      </c>
      <c r="R49" t="str">
        <f>IFERROR(IF(MATCH("earthy",#REF!,0),"yes"),"no")</f>
        <v>no</v>
      </c>
      <c r="S49" t="str">
        <f>IFERROR(IF(MATCH("animal",#REF!,0),"yes"),"no")</f>
        <v>no</v>
      </c>
      <c r="T49" t="str">
        <f>IFERROR(IF(MATCH("creamy",#REF!,0),"yes"),"no")</f>
        <v>no</v>
      </c>
      <c r="U49" t="str">
        <f>IFERROR(IF(MATCH("smoky",#REF!,0),"yes"),"no")</f>
        <v>no</v>
      </c>
      <c r="V49" t="str">
        <f>IFERROR(IF(MATCH("aquatic",#REF!,0),"yes"),"no")</f>
        <v>no</v>
      </c>
      <c r="W49" t="str">
        <f>IFERROR(IF(MATCH("fougere",#REF!,0),"yes"),"no")</f>
        <v>no</v>
      </c>
      <c r="X49" t="str">
        <f>IFERROR(IF(MATCH("fresh",#REF!,0),"yes"),"no")</f>
        <v>no</v>
      </c>
    </row>
    <row r="50" spans="1:24" x14ac:dyDescent="0.3">
      <c r="A50">
        <f t="shared" si="0"/>
        <v>49</v>
      </c>
      <c r="B50" t="s">
        <v>256</v>
      </c>
      <c r="C50" t="s">
        <v>30</v>
      </c>
      <c r="D50">
        <v>8.6999999999999993</v>
      </c>
      <c r="E50" t="s">
        <v>161</v>
      </c>
      <c r="F50" t="str">
        <f>IFERROR(IF(MATCH("sweet",#REF!,0),"yes"),"no")</f>
        <v>no</v>
      </c>
      <c r="G50" t="str">
        <f>IFERROR(IF(MATCH("floral",#REF!,0),"yes"),"no")</f>
        <v>no</v>
      </c>
      <c r="H50" t="str">
        <f>IFERROR(IF(MATCH("powdery",#REF!,0),"yes"),"no")</f>
        <v>no</v>
      </c>
      <c r="I50" t="str">
        <f>IFERROR(IF(MATCH("oriental",#REF!,0),"yes"),"no")</f>
        <v>no</v>
      </c>
      <c r="J50" t="str">
        <f>IFERROR(IF(MATCH("chypre",#REF!,0),"yes"),"no")</f>
        <v>no</v>
      </c>
      <c r="K50" t="str">
        <f>IFERROR(IF(MATCH("green",#REF!,0),"yes"),"no")</f>
        <v>no</v>
      </c>
      <c r="L50" t="str">
        <f>IFERROR(IF(MATCH("gourmand",#REF!,0),"yes"),"no")</f>
        <v>no</v>
      </c>
      <c r="M50" t="str">
        <f>IFERROR(IF(MATCH("resinous",#REF!,0),"yes"),"no")</f>
        <v>no</v>
      </c>
      <c r="N50" t="str">
        <f>IFERROR(IF(MATCH("spicy",#REF!,0),"yes"),"no")</f>
        <v>no</v>
      </c>
      <c r="O50" t="str">
        <f>IFERROR(IF(MATCH("leathery",#REF!,0),"yes"),"no")</f>
        <v>no</v>
      </c>
      <c r="P50" t="str">
        <f>IFERROR(IF(MATCH("citrusy",#REF!,0),"yes"),"no")</f>
        <v>no</v>
      </c>
      <c r="Q50" t="str">
        <f>IFERROR(IF(MATCH("woody",#REF!,0),"yes"),"no")</f>
        <v>no</v>
      </c>
      <c r="R50" t="str">
        <f>IFERROR(IF(MATCH("earthy",#REF!,0),"yes"),"no")</f>
        <v>no</v>
      </c>
      <c r="S50" t="str">
        <f>IFERROR(IF(MATCH("animal",#REF!,0),"yes"),"no")</f>
        <v>no</v>
      </c>
      <c r="T50" t="str">
        <f>IFERROR(IF(MATCH("creamy",#REF!,0),"yes"),"no")</f>
        <v>no</v>
      </c>
      <c r="U50" t="str">
        <f>IFERROR(IF(MATCH("smoky",#REF!,0),"yes"),"no")</f>
        <v>no</v>
      </c>
      <c r="V50" t="str">
        <f>IFERROR(IF(MATCH("aquatic",#REF!,0),"yes"),"no")</f>
        <v>no</v>
      </c>
      <c r="W50" t="str">
        <f>IFERROR(IF(MATCH("fougere",#REF!,0),"yes"),"no")</f>
        <v>no</v>
      </c>
      <c r="X50" t="str">
        <f>IFERROR(IF(MATCH("fresh",#REF!,0),"yes"),"no")</f>
        <v>no</v>
      </c>
    </row>
    <row r="51" spans="1:24" x14ac:dyDescent="0.3">
      <c r="A51">
        <f t="shared" si="0"/>
        <v>50</v>
      </c>
      <c r="B51" t="s">
        <v>314</v>
      </c>
      <c r="C51" t="s">
        <v>30</v>
      </c>
      <c r="D51">
        <v>8.3000000000000007</v>
      </c>
      <c r="E51" t="s">
        <v>297</v>
      </c>
      <c r="F51" t="str">
        <f>IFERROR(IF(MATCH("sweet",#REF!,0),"yes"),"no")</f>
        <v>no</v>
      </c>
      <c r="G51" t="str">
        <f>IFERROR(IF(MATCH("floral",#REF!,0),"yes"),"no")</f>
        <v>no</v>
      </c>
      <c r="H51" t="str">
        <f>IFERROR(IF(MATCH("powdery",#REF!,0),"yes"),"no")</f>
        <v>no</v>
      </c>
      <c r="I51" t="str">
        <f>IFERROR(IF(MATCH("oriental",#REF!,0),"yes"),"no")</f>
        <v>no</v>
      </c>
      <c r="J51" t="str">
        <f>IFERROR(IF(MATCH("chypre",#REF!,0),"yes"),"no")</f>
        <v>no</v>
      </c>
      <c r="K51" t="str">
        <f>IFERROR(IF(MATCH("green",#REF!,0),"yes"),"no")</f>
        <v>no</v>
      </c>
      <c r="L51" t="str">
        <f>IFERROR(IF(MATCH("gourmand",#REF!,0),"yes"),"no")</f>
        <v>no</v>
      </c>
      <c r="M51" t="str">
        <f>IFERROR(IF(MATCH("resinous",#REF!,0),"yes"),"no")</f>
        <v>no</v>
      </c>
      <c r="N51" t="str">
        <f>IFERROR(IF(MATCH("spicy",#REF!,0),"yes"),"no")</f>
        <v>no</v>
      </c>
      <c r="O51" t="str">
        <f>IFERROR(IF(MATCH("leathery",#REF!,0),"yes"),"no")</f>
        <v>no</v>
      </c>
      <c r="P51" t="str">
        <f>IFERROR(IF(MATCH("citrusy",#REF!,0),"yes"),"no")</f>
        <v>no</v>
      </c>
      <c r="Q51" t="str">
        <f>IFERROR(IF(MATCH("woody",#REF!,0),"yes"),"no")</f>
        <v>no</v>
      </c>
      <c r="R51" t="str">
        <f>IFERROR(IF(MATCH("earthy",#REF!,0),"yes"),"no")</f>
        <v>no</v>
      </c>
      <c r="S51" t="str">
        <f>IFERROR(IF(MATCH("animal",#REF!,0),"yes"),"no")</f>
        <v>no</v>
      </c>
      <c r="T51" t="str">
        <f>IFERROR(IF(MATCH("creamy",#REF!,0),"yes"),"no")</f>
        <v>no</v>
      </c>
      <c r="U51" t="str">
        <f>IFERROR(IF(MATCH("smoky",#REF!,0),"yes"),"no")</f>
        <v>no</v>
      </c>
      <c r="V51" t="str">
        <f>IFERROR(IF(MATCH("aquatic",#REF!,0),"yes"),"no")</f>
        <v>no</v>
      </c>
      <c r="W51" t="str">
        <f>IFERROR(IF(MATCH("fougere",#REF!,0),"yes"),"no")</f>
        <v>no</v>
      </c>
      <c r="X51" t="str">
        <f>IFERROR(IF(MATCH("fresh",#REF!,0),"yes"),"no")</f>
        <v>no</v>
      </c>
    </row>
    <row r="52" spans="1:24" x14ac:dyDescent="0.3">
      <c r="A52">
        <f t="shared" si="0"/>
        <v>51</v>
      </c>
      <c r="B52" t="s">
        <v>351</v>
      </c>
      <c r="C52" t="s">
        <v>30</v>
      </c>
      <c r="D52">
        <v>8.3000000000000007</v>
      </c>
      <c r="E52" t="s">
        <v>297</v>
      </c>
      <c r="F52" t="str">
        <f>IFERROR(IF(MATCH("sweet",#REF!,0),"yes"),"no")</f>
        <v>no</v>
      </c>
      <c r="G52" t="str">
        <f>IFERROR(IF(MATCH("floral",#REF!,0),"yes"),"no")</f>
        <v>no</v>
      </c>
      <c r="H52" t="str">
        <f>IFERROR(IF(MATCH("powdery",#REF!,0),"yes"),"no")</f>
        <v>no</v>
      </c>
      <c r="I52" t="str">
        <f>IFERROR(IF(MATCH("oriental",#REF!,0),"yes"),"no")</f>
        <v>no</v>
      </c>
      <c r="J52" t="str">
        <f>IFERROR(IF(MATCH("chypre",#REF!,0),"yes"),"no")</f>
        <v>no</v>
      </c>
      <c r="K52" t="str">
        <f>IFERROR(IF(MATCH("green",#REF!,0),"yes"),"no")</f>
        <v>no</v>
      </c>
      <c r="L52" t="str">
        <f>IFERROR(IF(MATCH("gourmand",#REF!,0),"yes"),"no")</f>
        <v>no</v>
      </c>
      <c r="M52" t="str">
        <f>IFERROR(IF(MATCH("resinous",#REF!,0),"yes"),"no")</f>
        <v>no</v>
      </c>
      <c r="N52" t="str">
        <f>IFERROR(IF(MATCH("spicy",#REF!,0),"yes"),"no")</f>
        <v>no</v>
      </c>
      <c r="O52" t="str">
        <f>IFERROR(IF(MATCH("leathery",#REF!,0),"yes"),"no")</f>
        <v>no</v>
      </c>
      <c r="P52" t="str">
        <f>IFERROR(IF(MATCH("citrusy",#REF!,0),"yes"),"no")</f>
        <v>no</v>
      </c>
      <c r="Q52" t="str">
        <f>IFERROR(IF(MATCH("woody",#REF!,0),"yes"),"no")</f>
        <v>no</v>
      </c>
      <c r="R52" t="str">
        <f>IFERROR(IF(MATCH("earthy",#REF!,0),"yes"),"no")</f>
        <v>no</v>
      </c>
      <c r="S52" t="str">
        <f>IFERROR(IF(MATCH("animal",#REF!,0),"yes"),"no")</f>
        <v>no</v>
      </c>
      <c r="T52" t="str">
        <f>IFERROR(IF(MATCH("creamy",#REF!,0),"yes"),"no")</f>
        <v>no</v>
      </c>
      <c r="U52" t="str">
        <f>IFERROR(IF(MATCH("smoky",#REF!,0),"yes"),"no")</f>
        <v>no</v>
      </c>
      <c r="V52" t="str">
        <f>IFERROR(IF(MATCH("aquatic",#REF!,0),"yes"),"no")</f>
        <v>no</v>
      </c>
      <c r="W52" t="str">
        <f>IFERROR(IF(MATCH("fougere",#REF!,0),"yes"),"no")</f>
        <v>no</v>
      </c>
      <c r="X52" t="str">
        <f>IFERROR(IF(MATCH("fresh",#REF!,0),"yes"),"no")</f>
        <v>no</v>
      </c>
    </row>
    <row r="53" spans="1:24" x14ac:dyDescent="0.3">
      <c r="A53">
        <f t="shared" si="0"/>
        <v>52</v>
      </c>
      <c r="B53" t="s">
        <v>370</v>
      </c>
      <c r="C53" t="s">
        <v>30</v>
      </c>
      <c r="D53">
        <v>8.3000000000000007</v>
      </c>
      <c r="E53" t="s">
        <v>297</v>
      </c>
      <c r="F53" t="str">
        <f>IFERROR(IF(MATCH("sweet",#REF!,0),"yes"),"no")</f>
        <v>no</v>
      </c>
      <c r="G53" t="str">
        <f>IFERROR(IF(MATCH("floral",#REF!,0),"yes"),"no")</f>
        <v>no</v>
      </c>
      <c r="H53" t="str">
        <f>IFERROR(IF(MATCH("powdery",#REF!,0),"yes"),"no")</f>
        <v>no</v>
      </c>
      <c r="I53" t="str">
        <f>IFERROR(IF(MATCH("oriental",#REF!,0),"yes"),"no")</f>
        <v>no</v>
      </c>
      <c r="J53" t="str">
        <f>IFERROR(IF(MATCH("chypre",#REF!,0),"yes"),"no")</f>
        <v>no</v>
      </c>
      <c r="K53" t="str">
        <f>IFERROR(IF(MATCH("green",#REF!,0),"yes"),"no")</f>
        <v>no</v>
      </c>
      <c r="L53" t="str">
        <f>IFERROR(IF(MATCH("gourmand",#REF!,0),"yes"),"no")</f>
        <v>no</v>
      </c>
      <c r="M53" t="str">
        <f>IFERROR(IF(MATCH("resinous",#REF!,0),"yes"),"no")</f>
        <v>no</v>
      </c>
      <c r="N53" t="str">
        <f>IFERROR(IF(MATCH("spicy",#REF!,0),"yes"),"no")</f>
        <v>no</v>
      </c>
      <c r="O53" t="str">
        <f>IFERROR(IF(MATCH("leathery",#REF!,0),"yes"),"no")</f>
        <v>no</v>
      </c>
      <c r="P53" t="str">
        <f>IFERROR(IF(MATCH("citrusy",#REF!,0),"yes"),"no")</f>
        <v>no</v>
      </c>
      <c r="Q53" t="str">
        <f>IFERROR(IF(MATCH("woody",#REF!,0),"yes"),"no")</f>
        <v>no</v>
      </c>
      <c r="R53" t="str">
        <f>IFERROR(IF(MATCH("earthy",#REF!,0),"yes"),"no")</f>
        <v>no</v>
      </c>
      <c r="S53" t="str">
        <f>IFERROR(IF(MATCH("animal",#REF!,0),"yes"),"no")</f>
        <v>no</v>
      </c>
      <c r="T53" t="str">
        <f>IFERROR(IF(MATCH("creamy",#REF!,0),"yes"),"no")</f>
        <v>no</v>
      </c>
      <c r="U53" t="str">
        <f>IFERROR(IF(MATCH("smoky",#REF!,0),"yes"),"no")</f>
        <v>no</v>
      </c>
      <c r="V53" t="str">
        <f>IFERROR(IF(MATCH("aquatic",#REF!,0),"yes"),"no")</f>
        <v>no</v>
      </c>
      <c r="W53" t="str">
        <f>IFERROR(IF(MATCH("fougere",#REF!,0),"yes"),"no")</f>
        <v>no</v>
      </c>
      <c r="X53" t="str">
        <f>IFERROR(IF(MATCH("fresh",#REF!,0),"yes"),"no")</f>
        <v>no</v>
      </c>
    </row>
    <row r="54" spans="1:24" x14ac:dyDescent="0.3">
      <c r="A54">
        <f t="shared" si="0"/>
        <v>53</v>
      </c>
      <c r="B54" t="s">
        <v>376</v>
      </c>
      <c r="C54" t="s">
        <v>30</v>
      </c>
      <c r="D54">
        <v>8.4</v>
      </c>
      <c r="E54" t="s">
        <v>297</v>
      </c>
      <c r="F54" t="str">
        <f>IFERROR(IF(MATCH("sweet",#REF!,0),"yes"),"no")</f>
        <v>no</v>
      </c>
      <c r="G54" t="str">
        <f>IFERROR(IF(MATCH("floral",#REF!,0),"yes"),"no")</f>
        <v>no</v>
      </c>
      <c r="H54" t="str">
        <f>IFERROR(IF(MATCH("powdery",#REF!,0),"yes"),"no")</f>
        <v>no</v>
      </c>
      <c r="I54" t="str">
        <f>IFERROR(IF(MATCH("oriental",#REF!,0),"yes"),"no")</f>
        <v>no</v>
      </c>
      <c r="J54" t="str">
        <f>IFERROR(IF(MATCH("chypre",#REF!,0),"yes"),"no")</f>
        <v>no</v>
      </c>
      <c r="K54" t="str">
        <f>IFERROR(IF(MATCH("green",#REF!,0),"yes"),"no")</f>
        <v>no</v>
      </c>
      <c r="L54" t="str">
        <f>IFERROR(IF(MATCH("gourmand",#REF!,0),"yes"),"no")</f>
        <v>no</v>
      </c>
      <c r="M54" t="str">
        <f>IFERROR(IF(MATCH("resinous",#REF!,0),"yes"),"no")</f>
        <v>no</v>
      </c>
      <c r="N54" t="str">
        <f>IFERROR(IF(MATCH("spicy",#REF!,0),"yes"),"no")</f>
        <v>no</v>
      </c>
      <c r="O54" t="str">
        <f>IFERROR(IF(MATCH("leathery",#REF!,0),"yes"),"no")</f>
        <v>no</v>
      </c>
      <c r="P54" t="str">
        <f>IFERROR(IF(MATCH("citrusy",#REF!,0),"yes"),"no")</f>
        <v>no</v>
      </c>
      <c r="Q54" t="str">
        <f>IFERROR(IF(MATCH("woody",#REF!,0),"yes"),"no")</f>
        <v>no</v>
      </c>
      <c r="R54" t="str">
        <f>IFERROR(IF(MATCH("earthy",#REF!,0),"yes"),"no")</f>
        <v>no</v>
      </c>
      <c r="S54" t="str">
        <f>IFERROR(IF(MATCH("animal",#REF!,0),"yes"),"no")</f>
        <v>no</v>
      </c>
      <c r="T54" t="str">
        <f>IFERROR(IF(MATCH("creamy",#REF!,0),"yes"),"no")</f>
        <v>no</v>
      </c>
      <c r="U54" t="str">
        <f>IFERROR(IF(MATCH("smoky",#REF!,0),"yes"),"no")</f>
        <v>no</v>
      </c>
      <c r="V54" t="str">
        <f>IFERROR(IF(MATCH("aquatic",#REF!,0),"yes"),"no")</f>
        <v>no</v>
      </c>
      <c r="W54" t="str">
        <f>IFERROR(IF(MATCH("fougere",#REF!,0),"yes"),"no")</f>
        <v>no</v>
      </c>
      <c r="X54" t="str">
        <f>IFERROR(IF(MATCH("fresh",#REF!,0),"yes"),"no")</f>
        <v>no</v>
      </c>
    </row>
    <row r="55" spans="1:24" x14ac:dyDescent="0.3">
      <c r="A55">
        <f t="shared" si="0"/>
        <v>54</v>
      </c>
      <c r="B55" t="s">
        <v>377</v>
      </c>
      <c r="C55" t="s">
        <v>30</v>
      </c>
      <c r="D55">
        <v>8.4</v>
      </c>
      <c r="E55" t="s">
        <v>297</v>
      </c>
      <c r="F55" t="str">
        <f>IFERROR(IF(MATCH("sweet",#REF!,0),"yes"),"no")</f>
        <v>no</v>
      </c>
      <c r="G55" t="str">
        <f>IFERROR(IF(MATCH("floral",#REF!,0),"yes"),"no")</f>
        <v>no</v>
      </c>
      <c r="H55" t="str">
        <f>IFERROR(IF(MATCH("powdery",#REF!,0),"yes"),"no")</f>
        <v>no</v>
      </c>
      <c r="I55" t="str">
        <f>IFERROR(IF(MATCH("oriental",#REF!,0),"yes"),"no")</f>
        <v>no</v>
      </c>
      <c r="J55" t="str">
        <f>IFERROR(IF(MATCH("chypre",#REF!,0),"yes"),"no")</f>
        <v>no</v>
      </c>
      <c r="K55" t="str">
        <f>IFERROR(IF(MATCH("green",#REF!,0),"yes"),"no")</f>
        <v>no</v>
      </c>
      <c r="L55" t="str">
        <f>IFERROR(IF(MATCH("gourmand",#REF!,0),"yes"),"no")</f>
        <v>no</v>
      </c>
      <c r="M55" t="str">
        <f>IFERROR(IF(MATCH("resinous",#REF!,0),"yes"),"no")</f>
        <v>no</v>
      </c>
      <c r="N55" t="str">
        <f>IFERROR(IF(MATCH("spicy",#REF!,0),"yes"),"no")</f>
        <v>no</v>
      </c>
      <c r="O55" t="str">
        <f>IFERROR(IF(MATCH("leathery",#REF!,0),"yes"),"no")</f>
        <v>no</v>
      </c>
      <c r="P55" t="str">
        <f>IFERROR(IF(MATCH("citrusy",#REF!,0),"yes"),"no")</f>
        <v>no</v>
      </c>
      <c r="Q55" t="str">
        <f>IFERROR(IF(MATCH("woody",#REF!,0),"yes"),"no")</f>
        <v>no</v>
      </c>
      <c r="R55" t="str">
        <f>IFERROR(IF(MATCH("earthy",#REF!,0),"yes"),"no")</f>
        <v>no</v>
      </c>
      <c r="S55" t="str">
        <f>IFERROR(IF(MATCH("animal",#REF!,0),"yes"),"no")</f>
        <v>no</v>
      </c>
      <c r="T55" t="str">
        <f>IFERROR(IF(MATCH("creamy",#REF!,0),"yes"),"no")</f>
        <v>no</v>
      </c>
      <c r="U55" t="str">
        <f>IFERROR(IF(MATCH("smoky",#REF!,0),"yes"),"no")</f>
        <v>no</v>
      </c>
      <c r="V55" t="str">
        <f>IFERROR(IF(MATCH("aquatic",#REF!,0),"yes"),"no")</f>
        <v>no</v>
      </c>
      <c r="W55" t="str">
        <f>IFERROR(IF(MATCH("fougere",#REF!,0),"yes"),"no")</f>
        <v>no</v>
      </c>
      <c r="X55" t="str">
        <f>IFERROR(IF(MATCH("fresh",#REF!,0),"yes"),"no")</f>
        <v>no</v>
      </c>
    </row>
    <row r="56" spans="1:24" x14ac:dyDescent="0.3">
      <c r="A56">
        <f t="shared" si="0"/>
        <v>55</v>
      </c>
      <c r="B56" t="s">
        <v>406</v>
      </c>
      <c r="C56" t="s">
        <v>30</v>
      </c>
      <c r="D56">
        <v>8.6</v>
      </c>
      <c r="E56" t="s">
        <v>297</v>
      </c>
      <c r="F56" t="str">
        <f>IFERROR(IF(MATCH("sweet",#REF!,0),"yes"),"no")</f>
        <v>no</v>
      </c>
      <c r="G56" t="str">
        <f>IFERROR(IF(MATCH("floral",#REF!,0),"yes"),"no")</f>
        <v>no</v>
      </c>
      <c r="H56" t="str">
        <f>IFERROR(IF(MATCH("powdery",#REF!,0),"yes"),"no")</f>
        <v>no</v>
      </c>
      <c r="I56" t="str">
        <f>IFERROR(IF(MATCH("oriental",#REF!,0),"yes"),"no")</f>
        <v>no</v>
      </c>
      <c r="J56" t="str">
        <f>IFERROR(IF(MATCH("chypre",#REF!,0),"yes"),"no")</f>
        <v>no</v>
      </c>
      <c r="K56" t="str">
        <f>IFERROR(IF(MATCH("green",#REF!,0),"yes"),"no")</f>
        <v>no</v>
      </c>
      <c r="L56" t="str">
        <f>IFERROR(IF(MATCH("gourmand",#REF!,0),"yes"),"no")</f>
        <v>no</v>
      </c>
      <c r="M56" t="str">
        <f>IFERROR(IF(MATCH("resinous",#REF!,0),"yes"),"no")</f>
        <v>no</v>
      </c>
      <c r="N56" t="str">
        <f>IFERROR(IF(MATCH("spicy",#REF!,0),"yes"),"no")</f>
        <v>no</v>
      </c>
      <c r="O56" t="str">
        <f>IFERROR(IF(MATCH("leathery",#REF!,0),"yes"),"no")</f>
        <v>no</v>
      </c>
      <c r="P56" t="str">
        <f>IFERROR(IF(MATCH("citrusy",#REF!,0),"yes"),"no")</f>
        <v>no</v>
      </c>
      <c r="Q56" t="str">
        <f>IFERROR(IF(MATCH("woody",#REF!,0),"yes"),"no")</f>
        <v>no</v>
      </c>
      <c r="R56" t="str">
        <f>IFERROR(IF(MATCH("earthy",#REF!,0),"yes"),"no")</f>
        <v>no</v>
      </c>
      <c r="S56" t="str">
        <f>IFERROR(IF(MATCH("animal",#REF!,0),"yes"),"no")</f>
        <v>no</v>
      </c>
      <c r="T56" t="str">
        <f>IFERROR(IF(MATCH("creamy",#REF!,0),"yes"),"no")</f>
        <v>no</v>
      </c>
      <c r="U56" t="str">
        <f>IFERROR(IF(MATCH("smoky",#REF!,0),"yes"),"no")</f>
        <v>no</v>
      </c>
      <c r="V56" t="str">
        <f>IFERROR(IF(MATCH("aquatic",#REF!,0),"yes"),"no")</f>
        <v>no</v>
      </c>
      <c r="W56" t="str">
        <f>IFERROR(IF(MATCH("fougere",#REF!,0),"yes"),"no")</f>
        <v>no</v>
      </c>
      <c r="X56" t="str">
        <f>IFERROR(IF(MATCH("fresh",#REF!,0),"yes"),"no")</f>
        <v>no</v>
      </c>
    </row>
    <row r="57" spans="1:24" x14ac:dyDescent="0.3">
      <c r="A57">
        <f t="shared" si="0"/>
        <v>56</v>
      </c>
      <c r="B57" t="s">
        <v>303</v>
      </c>
      <c r="C57" t="s">
        <v>304</v>
      </c>
      <c r="D57">
        <v>8.9</v>
      </c>
      <c r="E57" t="s">
        <v>297</v>
      </c>
      <c r="F57" t="str">
        <f>IFERROR(IF(MATCH("sweet",#REF!,0),"yes"),"no")</f>
        <v>no</v>
      </c>
      <c r="G57" t="str">
        <f>IFERROR(IF(MATCH("floral",#REF!,0),"yes"),"no")</f>
        <v>no</v>
      </c>
      <c r="H57" t="str">
        <f>IFERROR(IF(MATCH("powdery",#REF!,0),"yes"),"no")</f>
        <v>no</v>
      </c>
      <c r="I57" t="str">
        <f>IFERROR(IF(MATCH("oriental",#REF!,0),"yes"),"no")</f>
        <v>no</v>
      </c>
      <c r="J57" t="str">
        <f>IFERROR(IF(MATCH("chypre",#REF!,0),"yes"),"no")</f>
        <v>no</v>
      </c>
      <c r="K57" t="str">
        <f>IFERROR(IF(MATCH("green",#REF!,0),"yes"),"no")</f>
        <v>no</v>
      </c>
      <c r="L57" t="str">
        <f>IFERROR(IF(MATCH("gourmand",#REF!,0),"yes"),"no")</f>
        <v>no</v>
      </c>
      <c r="M57" t="str">
        <f>IFERROR(IF(MATCH("resinous",#REF!,0),"yes"),"no")</f>
        <v>no</v>
      </c>
      <c r="N57" t="str">
        <f>IFERROR(IF(MATCH("spicy",#REF!,0),"yes"),"no")</f>
        <v>no</v>
      </c>
      <c r="O57" t="str">
        <f>IFERROR(IF(MATCH("leathery",#REF!,0),"yes"),"no")</f>
        <v>no</v>
      </c>
      <c r="P57" t="str">
        <f>IFERROR(IF(MATCH("citrusy",#REF!,0),"yes"),"no")</f>
        <v>no</v>
      </c>
      <c r="Q57" t="str">
        <f>IFERROR(IF(MATCH("woody",#REF!,0),"yes"),"no")</f>
        <v>no</v>
      </c>
      <c r="R57" t="str">
        <f>IFERROR(IF(MATCH("earthy",#REF!,0),"yes"),"no")</f>
        <v>no</v>
      </c>
      <c r="S57" t="str">
        <f>IFERROR(IF(MATCH("animal",#REF!,0),"yes"),"no")</f>
        <v>no</v>
      </c>
      <c r="T57" t="str">
        <f>IFERROR(IF(MATCH("creamy",#REF!,0),"yes"),"no")</f>
        <v>no</v>
      </c>
      <c r="U57" t="str">
        <f>IFERROR(IF(MATCH("smoky",#REF!,0),"yes"),"no")</f>
        <v>no</v>
      </c>
      <c r="V57" t="str">
        <f>IFERROR(IF(MATCH("aquatic",#REF!,0),"yes"),"no")</f>
        <v>no</v>
      </c>
      <c r="W57" t="str">
        <f>IFERROR(IF(MATCH("fougere",#REF!,0),"yes"),"no")</f>
        <v>no</v>
      </c>
      <c r="X57" t="str">
        <f>IFERROR(IF(MATCH("fresh",#REF!,0),"yes"),"no")</f>
        <v>no</v>
      </c>
    </row>
    <row r="58" spans="1:24" x14ac:dyDescent="0.3">
      <c r="A58">
        <f t="shared" si="0"/>
        <v>57</v>
      </c>
      <c r="B58" t="s">
        <v>391</v>
      </c>
      <c r="C58" t="s">
        <v>304</v>
      </c>
      <c r="D58">
        <v>8.9</v>
      </c>
      <c r="E58" t="s">
        <v>297</v>
      </c>
      <c r="F58" t="str">
        <f>IFERROR(IF(MATCH("sweet",#REF!,0),"yes"),"no")</f>
        <v>no</v>
      </c>
      <c r="G58" t="str">
        <f>IFERROR(IF(MATCH("floral",#REF!,0),"yes"),"no")</f>
        <v>no</v>
      </c>
      <c r="H58" t="str">
        <f>IFERROR(IF(MATCH("powdery",#REF!,0),"yes"),"no")</f>
        <v>no</v>
      </c>
      <c r="I58" t="str">
        <f>IFERROR(IF(MATCH("oriental",#REF!,0),"yes"),"no")</f>
        <v>no</v>
      </c>
      <c r="J58" t="str">
        <f>IFERROR(IF(MATCH("chypre",#REF!,0),"yes"),"no")</f>
        <v>no</v>
      </c>
      <c r="K58" t="str">
        <f>IFERROR(IF(MATCH("green",#REF!,0),"yes"),"no")</f>
        <v>no</v>
      </c>
      <c r="L58" t="str">
        <f>IFERROR(IF(MATCH("gourmand",#REF!,0),"yes"),"no")</f>
        <v>no</v>
      </c>
      <c r="M58" t="str">
        <f>IFERROR(IF(MATCH("resinous",#REF!,0),"yes"),"no")</f>
        <v>no</v>
      </c>
      <c r="N58" t="str">
        <f>IFERROR(IF(MATCH("spicy",#REF!,0),"yes"),"no")</f>
        <v>no</v>
      </c>
      <c r="O58" t="str">
        <f>IFERROR(IF(MATCH("leathery",#REF!,0),"yes"),"no")</f>
        <v>no</v>
      </c>
      <c r="P58" t="str">
        <f>IFERROR(IF(MATCH("citrusy",#REF!,0),"yes"),"no")</f>
        <v>no</v>
      </c>
      <c r="Q58" t="str">
        <f>IFERROR(IF(MATCH("woody",#REF!,0),"yes"),"no")</f>
        <v>no</v>
      </c>
      <c r="R58" t="str">
        <f>IFERROR(IF(MATCH("earthy",#REF!,0),"yes"),"no")</f>
        <v>no</v>
      </c>
      <c r="S58" t="str">
        <f>IFERROR(IF(MATCH("animal",#REF!,0),"yes"),"no")</f>
        <v>no</v>
      </c>
      <c r="T58" t="str">
        <f>IFERROR(IF(MATCH("creamy",#REF!,0),"yes"),"no")</f>
        <v>no</v>
      </c>
      <c r="U58" t="str">
        <f>IFERROR(IF(MATCH("smoky",#REF!,0),"yes"),"no")</f>
        <v>no</v>
      </c>
      <c r="V58" t="str">
        <f>IFERROR(IF(MATCH("aquatic",#REF!,0),"yes"),"no")</f>
        <v>no</v>
      </c>
      <c r="W58" t="str">
        <f>IFERROR(IF(MATCH("fougere",#REF!,0),"yes"),"no")</f>
        <v>no</v>
      </c>
      <c r="X58" t="str">
        <f>IFERROR(IF(MATCH("fresh",#REF!,0),"yes"),"no")</f>
        <v>no</v>
      </c>
    </row>
    <row r="59" spans="1:24" x14ac:dyDescent="0.3">
      <c r="A59">
        <f t="shared" si="0"/>
        <v>58</v>
      </c>
      <c r="B59" t="s">
        <v>200</v>
      </c>
      <c r="C59" t="s">
        <v>201</v>
      </c>
      <c r="D59">
        <v>8.3000000000000007</v>
      </c>
      <c r="E59" t="s">
        <v>161</v>
      </c>
      <c r="F59" t="str">
        <f>IFERROR(IF(MATCH("sweet",#REF!,0),"yes"),"no")</f>
        <v>no</v>
      </c>
      <c r="G59" t="str">
        <f>IFERROR(IF(MATCH("floral",#REF!,0),"yes"),"no")</f>
        <v>no</v>
      </c>
      <c r="H59" t="str">
        <f>IFERROR(IF(MATCH("powdery",#REF!,0),"yes"),"no")</f>
        <v>no</v>
      </c>
      <c r="I59" t="str">
        <f>IFERROR(IF(MATCH("oriental",#REF!,0),"yes"),"no")</f>
        <v>no</v>
      </c>
      <c r="J59" t="str">
        <f>IFERROR(IF(MATCH("chypre",#REF!,0),"yes"),"no")</f>
        <v>no</v>
      </c>
      <c r="K59" t="str">
        <f>IFERROR(IF(MATCH("green",#REF!,0),"yes"),"no")</f>
        <v>no</v>
      </c>
      <c r="L59" t="str">
        <f>IFERROR(IF(MATCH("gourmand",#REF!,0),"yes"),"no")</f>
        <v>no</v>
      </c>
      <c r="M59" t="str">
        <f>IFERROR(IF(MATCH("resinous",#REF!,0),"yes"),"no")</f>
        <v>no</v>
      </c>
      <c r="N59" t="str">
        <f>IFERROR(IF(MATCH("spicy",#REF!,0),"yes"),"no")</f>
        <v>no</v>
      </c>
      <c r="O59" t="str">
        <f>IFERROR(IF(MATCH("leathery",#REF!,0),"yes"),"no")</f>
        <v>no</v>
      </c>
      <c r="P59" t="str">
        <f>IFERROR(IF(MATCH("citrusy",#REF!,0),"yes"),"no")</f>
        <v>no</v>
      </c>
      <c r="Q59" t="str">
        <f>IFERROR(IF(MATCH("woody",#REF!,0),"yes"),"no")</f>
        <v>no</v>
      </c>
      <c r="R59" t="str">
        <f>IFERROR(IF(MATCH("earthy",#REF!,0),"yes"),"no")</f>
        <v>no</v>
      </c>
      <c r="S59" t="str">
        <f>IFERROR(IF(MATCH("animal",#REF!,0),"yes"),"no")</f>
        <v>no</v>
      </c>
      <c r="T59" t="str">
        <f>IFERROR(IF(MATCH("creamy",#REF!,0),"yes"),"no")</f>
        <v>no</v>
      </c>
      <c r="U59" t="str">
        <f>IFERROR(IF(MATCH("smoky",#REF!,0),"yes"),"no")</f>
        <v>no</v>
      </c>
      <c r="V59" t="str">
        <f>IFERROR(IF(MATCH("aquatic",#REF!,0),"yes"),"no")</f>
        <v>no</v>
      </c>
      <c r="W59" t="str">
        <f>IFERROR(IF(MATCH("fougere",#REF!,0),"yes"),"no")</f>
        <v>no</v>
      </c>
      <c r="X59" t="str">
        <f>IFERROR(IF(MATCH("fresh",#REF!,0),"yes"),"no")</f>
        <v>no</v>
      </c>
    </row>
    <row r="60" spans="1:24" x14ac:dyDescent="0.3">
      <c r="A60">
        <f t="shared" si="0"/>
        <v>59</v>
      </c>
      <c r="B60" t="s">
        <v>206</v>
      </c>
      <c r="C60" t="s">
        <v>201</v>
      </c>
      <c r="D60">
        <v>8.4</v>
      </c>
      <c r="E60" t="s">
        <v>161</v>
      </c>
      <c r="F60" t="str">
        <f>IFERROR(IF(MATCH("sweet",#REF!,0),"yes"),"no")</f>
        <v>no</v>
      </c>
      <c r="G60" t="str">
        <f>IFERROR(IF(MATCH("floral",#REF!,0),"yes"),"no")</f>
        <v>no</v>
      </c>
      <c r="H60" t="str">
        <f>IFERROR(IF(MATCH("powdery",#REF!,0),"yes"),"no")</f>
        <v>no</v>
      </c>
      <c r="I60" t="str">
        <f>IFERROR(IF(MATCH("oriental",#REF!,0),"yes"),"no")</f>
        <v>no</v>
      </c>
      <c r="J60" t="str">
        <f>IFERROR(IF(MATCH("chypre",#REF!,0),"yes"),"no")</f>
        <v>no</v>
      </c>
      <c r="K60" t="str">
        <f>IFERROR(IF(MATCH("green",#REF!,0),"yes"),"no")</f>
        <v>no</v>
      </c>
      <c r="L60" t="str">
        <f>IFERROR(IF(MATCH("gourmand",#REF!,0),"yes"),"no")</f>
        <v>no</v>
      </c>
      <c r="M60" t="str">
        <f>IFERROR(IF(MATCH("resinous",#REF!,0),"yes"),"no")</f>
        <v>no</v>
      </c>
      <c r="N60" t="str">
        <f>IFERROR(IF(MATCH("spicy",#REF!,0),"yes"),"no")</f>
        <v>no</v>
      </c>
      <c r="O60" t="str">
        <f>IFERROR(IF(MATCH("leathery",#REF!,0),"yes"),"no")</f>
        <v>no</v>
      </c>
      <c r="P60" t="str">
        <f>IFERROR(IF(MATCH("citrusy",#REF!,0),"yes"),"no")</f>
        <v>no</v>
      </c>
      <c r="Q60" t="str">
        <f>IFERROR(IF(MATCH("woody",#REF!,0),"yes"),"no")</f>
        <v>no</v>
      </c>
      <c r="R60" t="str">
        <f>IFERROR(IF(MATCH("earthy",#REF!,0),"yes"),"no")</f>
        <v>no</v>
      </c>
      <c r="S60" t="str">
        <f>IFERROR(IF(MATCH("animal",#REF!,0),"yes"),"no")</f>
        <v>no</v>
      </c>
      <c r="T60" t="str">
        <f>IFERROR(IF(MATCH("creamy",#REF!,0),"yes"),"no")</f>
        <v>no</v>
      </c>
      <c r="U60" t="str">
        <f>IFERROR(IF(MATCH("smoky",#REF!,0),"yes"),"no")</f>
        <v>no</v>
      </c>
      <c r="V60" t="str">
        <f>IFERROR(IF(MATCH("aquatic",#REF!,0),"yes"),"no")</f>
        <v>no</v>
      </c>
      <c r="W60" t="str">
        <f>IFERROR(IF(MATCH("fougere",#REF!,0),"yes"),"no")</f>
        <v>no</v>
      </c>
      <c r="X60" t="str">
        <f>IFERROR(IF(MATCH("fresh",#REF!,0),"yes"),"no")</f>
        <v>no</v>
      </c>
    </row>
    <row r="61" spans="1:24" x14ac:dyDescent="0.3">
      <c r="A61">
        <f t="shared" si="0"/>
        <v>60</v>
      </c>
      <c r="B61" t="s">
        <v>209</v>
      </c>
      <c r="C61" t="s">
        <v>201</v>
      </c>
      <c r="D61">
        <v>8.5</v>
      </c>
      <c r="E61" t="s">
        <v>161</v>
      </c>
      <c r="F61" t="str">
        <f>IFERROR(IF(MATCH("sweet",#REF!,0),"yes"),"no")</f>
        <v>no</v>
      </c>
      <c r="G61" t="str">
        <f>IFERROR(IF(MATCH("floral",#REF!,0),"yes"),"no")</f>
        <v>no</v>
      </c>
      <c r="H61" t="str">
        <f>IFERROR(IF(MATCH("powdery",#REF!,0),"yes"),"no")</f>
        <v>no</v>
      </c>
      <c r="I61" t="str">
        <f>IFERROR(IF(MATCH("oriental",#REF!,0),"yes"),"no")</f>
        <v>no</v>
      </c>
      <c r="J61" t="str">
        <f>IFERROR(IF(MATCH("chypre",#REF!,0),"yes"),"no")</f>
        <v>no</v>
      </c>
      <c r="K61" t="str">
        <f>IFERROR(IF(MATCH("green",#REF!,0),"yes"),"no")</f>
        <v>no</v>
      </c>
      <c r="L61" t="str">
        <f>IFERROR(IF(MATCH("gourmand",#REF!,0),"yes"),"no")</f>
        <v>no</v>
      </c>
      <c r="M61" t="str">
        <f>IFERROR(IF(MATCH("resinous",#REF!,0),"yes"),"no")</f>
        <v>no</v>
      </c>
      <c r="N61" t="str">
        <f>IFERROR(IF(MATCH("spicy",#REF!,0),"yes"),"no")</f>
        <v>no</v>
      </c>
      <c r="O61" t="str">
        <f>IFERROR(IF(MATCH("leathery",#REF!,0),"yes"),"no")</f>
        <v>no</v>
      </c>
      <c r="P61" t="str">
        <f>IFERROR(IF(MATCH("citrusy",#REF!,0),"yes"),"no")</f>
        <v>no</v>
      </c>
      <c r="Q61" t="str">
        <f>IFERROR(IF(MATCH("woody",#REF!,0),"yes"),"no")</f>
        <v>no</v>
      </c>
      <c r="R61" t="str">
        <f>IFERROR(IF(MATCH("earthy",#REF!,0),"yes"),"no")</f>
        <v>no</v>
      </c>
      <c r="S61" t="str">
        <f>IFERROR(IF(MATCH("animal",#REF!,0),"yes"),"no")</f>
        <v>no</v>
      </c>
      <c r="T61" t="str">
        <f>IFERROR(IF(MATCH("creamy",#REF!,0),"yes"),"no")</f>
        <v>no</v>
      </c>
      <c r="U61" t="str">
        <f>IFERROR(IF(MATCH("smoky",#REF!,0),"yes"),"no")</f>
        <v>no</v>
      </c>
      <c r="V61" t="str">
        <f>IFERROR(IF(MATCH("aquatic",#REF!,0),"yes"),"no")</f>
        <v>no</v>
      </c>
      <c r="W61" t="str">
        <f>IFERROR(IF(MATCH("fougere",#REF!,0),"yes"),"no")</f>
        <v>no</v>
      </c>
      <c r="X61" t="str">
        <f>IFERROR(IF(MATCH("fresh",#REF!,0),"yes"),"no")</f>
        <v>no</v>
      </c>
    </row>
    <row r="62" spans="1:24" x14ac:dyDescent="0.3">
      <c r="A62">
        <f t="shared" si="0"/>
        <v>61</v>
      </c>
      <c r="B62" t="s">
        <v>326</v>
      </c>
      <c r="C62" t="s">
        <v>201</v>
      </c>
      <c r="D62">
        <v>8.3000000000000007</v>
      </c>
      <c r="E62" t="s">
        <v>297</v>
      </c>
      <c r="F62" t="str">
        <f>IFERROR(IF(MATCH("sweet",#REF!,0),"yes"),"no")</f>
        <v>no</v>
      </c>
      <c r="G62" t="str">
        <f>IFERROR(IF(MATCH("floral",#REF!,0),"yes"),"no")</f>
        <v>no</v>
      </c>
      <c r="H62" t="str">
        <f>IFERROR(IF(MATCH("powdery",#REF!,0),"yes"),"no")</f>
        <v>no</v>
      </c>
      <c r="I62" t="str">
        <f>IFERROR(IF(MATCH("oriental",#REF!,0),"yes"),"no")</f>
        <v>no</v>
      </c>
      <c r="J62" t="str">
        <f>IFERROR(IF(MATCH("chypre",#REF!,0),"yes"),"no")</f>
        <v>no</v>
      </c>
      <c r="K62" t="str">
        <f>IFERROR(IF(MATCH("green",#REF!,0),"yes"),"no")</f>
        <v>no</v>
      </c>
      <c r="L62" t="str">
        <f>IFERROR(IF(MATCH("gourmand",#REF!,0),"yes"),"no")</f>
        <v>no</v>
      </c>
      <c r="M62" t="str">
        <f>IFERROR(IF(MATCH("resinous",#REF!,0),"yes"),"no")</f>
        <v>no</v>
      </c>
      <c r="N62" t="str">
        <f>IFERROR(IF(MATCH("spicy",#REF!,0),"yes"),"no")</f>
        <v>no</v>
      </c>
      <c r="O62" t="str">
        <f>IFERROR(IF(MATCH("leathery",#REF!,0),"yes"),"no")</f>
        <v>no</v>
      </c>
      <c r="P62" t="str">
        <f>IFERROR(IF(MATCH("citrusy",#REF!,0),"yes"),"no")</f>
        <v>no</v>
      </c>
      <c r="Q62" t="str">
        <f>IFERROR(IF(MATCH("woody",#REF!,0),"yes"),"no")</f>
        <v>no</v>
      </c>
      <c r="R62" t="str">
        <f>IFERROR(IF(MATCH("earthy",#REF!,0),"yes"),"no")</f>
        <v>no</v>
      </c>
      <c r="S62" t="str">
        <f>IFERROR(IF(MATCH("animal",#REF!,0),"yes"),"no")</f>
        <v>no</v>
      </c>
      <c r="T62" t="str">
        <f>IFERROR(IF(MATCH("creamy",#REF!,0),"yes"),"no")</f>
        <v>no</v>
      </c>
      <c r="U62" t="str">
        <f>IFERROR(IF(MATCH("smoky",#REF!,0),"yes"),"no")</f>
        <v>no</v>
      </c>
      <c r="V62" t="str">
        <f>IFERROR(IF(MATCH("aquatic",#REF!,0),"yes"),"no")</f>
        <v>no</v>
      </c>
      <c r="W62" t="str">
        <f>IFERROR(IF(MATCH("fougere",#REF!,0),"yes"),"no")</f>
        <v>no</v>
      </c>
      <c r="X62" t="str">
        <f>IFERROR(IF(MATCH("fresh",#REF!,0),"yes"),"no")</f>
        <v>no</v>
      </c>
    </row>
    <row r="63" spans="1:24" x14ac:dyDescent="0.3">
      <c r="A63">
        <f t="shared" si="0"/>
        <v>62</v>
      </c>
      <c r="B63" t="s">
        <v>353</v>
      </c>
      <c r="C63" t="s">
        <v>201</v>
      </c>
      <c r="D63">
        <v>8.1999999999999993</v>
      </c>
      <c r="E63" t="s">
        <v>297</v>
      </c>
      <c r="F63" t="str">
        <f>IFERROR(IF(MATCH("sweet",#REF!,0),"yes"),"no")</f>
        <v>no</v>
      </c>
      <c r="G63" t="str">
        <f>IFERROR(IF(MATCH("floral",#REF!,0),"yes"),"no")</f>
        <v>no</v>
      </c>
      <c r="H63" t="str">
        <f>IFERROR(IF(MATCH("powdery",#REF!,0),"yes"),"no")</f>
        <v>no</v>
      </c>
      <c r="I63" t="str">
        <f>IFERROR(IF(MATCH("oriental",#REF!,0),"yes"),"no")</f>
        <v>no</v>
      </c>
      <c r="J63" t="str">
        <f>IFERROR(IF(MATCH("chypre",#REF!,0),"yes"),"no")</f>
        <v>no</v>
      </c>
      <c r="K63" t="str">
        <f>IFERROR(IF(MATCH("green",#REF!,0),"yes"),"no")</f>
        <v>no</v>
      </c>
      <c r="L63" t="str">
        <f>IFERROR(IF(MATCH("gourmand",#REF!,0),"yes"),"no")</f>
        <v>no</v>
      </c>
      <c r="M63" t="str">
        <f>IFERROR(IF(MATCH("resinous",#REF!,0),"yes"),"no")</f>
        <v>no</v>
      </c>
      <c r="N63" t="str">
        <f>IFERROR(IF(MATCH("spicy",#REF!,0),"yes"),"no")</f>
        <v>no</v>
      </c>
      <c r="O63" t="str">
        <f>IFERROR(IF(MATCH("leathery",#REF!,0),"yes"),"no")</f>
        <v>no</v>
      </c>
      <c r="P63" t="str">
        <f>IFERROR(IF(MATCH("citrusy",#REF!,0),"yes"),"no")</f>
        <v>no</v>
      </c>
      <c r="Q63" t="str">
        <f>IFERROR(IF(MATCH("woody",#REF!,0),"yes"),"no")</f>
        <v>no</v>
      </c>
      <c r="R63" t="str">
        <f>IFERROR(IF(MATCH("earthy",#REF!,0),"yes"),"no")</f>
        <v>no</v>
      </c>
      <c r="S63" t="str">
        <f>IFERROR(IF(MATCH("animal",#REF!,0),"yes"),"no")</f>
        <v>no</v>
      </c>
      <c r="T63" t="str">
        <f>IFERROR(IF(MATCH("creamy",#REF!,0),"yes"),"no")</f>
        <v>no</v>
      </c>
      <c r="U63" t="str">
        <f>IFERROR(IF(MATCH("smoky",#REF!,0),"yes"),"no")</f>
        <v>no</v>
      </c>
      <c r="V63" t="str">
        <f>IFERROR(IF(MATCH("aquatic",#REF!,0),"yes"),"no")</f>
        <v>no</v>
      </c>
      <c r="W63" t="str">
        <f>IFERROR(IF(MATCH("fougere",#REF!,0),"yes"),"no")</f>
        <v>no</v>
      </c>
      <c r="X63" t="str">
        <f>IFERROR(IF(MATCH("fresh",#REF!,0),"yes"),"no")</f>
        <v>no</v>
      </c>
    </row>
    <row r="64" spans="1:24" x14ac:dyDescent="0.3">
      <c r="A64">
        <f t="shared" si="0"/>
        <v>63</v>
      </c>
      <c r="B64" t="s">
        <v>412</v>
      </c>
      <c r="C64" t="s">
        <v>201</v>
      </c>
      <c r="D64">
        <v>8.6</v>
      </c>
      <c r="E64" t="s">
        <v>297</v>
      </c>
      <c r="F64" t="str">
        <f>IFERROR(IF(MATCH("sweet",#REF!,0),"yes"),"no")</f>
        <v>no</v>
      </c>
      <c r="G64" t="str">
        <f>IFERROR(IF(MATCH("floral",#REF!,0),"yes"),"no")</f>
        <v>no</v>
      </c>
      <c r="H64" t="str">
        <f>IFERROR(IF(MATCH("powdery",#REF!,0),"yes"),"no")</f>
        <v>no</v>
      </c>
      <c r="I64" t="str">
        <f>IFERROR(IF(MATCH("oriental",#REF!,0),"yes"),"no")</f>
        <v>no</v>
      </c>
      <c r="J64" t="str">
        <f>IFERROR(IF(MATCH("chypre",#REF!,0),"yes"),"no")</f>
        <v>no</v>
      </c>
      <c r="K64" t="str">
        <f>IFERROR(IF(MATCH("green",#REF!,0),"yes"),"no")</f>
        <v>no</v>
      </c>
      <c r="L64" t="str">
        <f>IFERROR(IF(MATCH("gourmand",#REF!,0),"yes"),"no")</f>
        <v>no</v>
      </c>
      <c r="M64" t="str">
        <f>IFERROR(IF(MATCH("resinous",#REF!,0),"yes"),"no")</f>
        <v>no</v>
      </c>
      <c r="N64" t="str">
        <f>IFERROR(IF(MATCH("spicy",#REF!,0),"yes"),"no")</f>
        <v>no</v>
      </c>
      <c r="O64" t="str">
        <f>IFERROR(IF(MATCH("leathery",#REF!,0),"yes"),"no")</f>
        <v>no</v>
      </c>
      <c r="P64" t="str">
        <f>IFERROR(IF(MATCH("citrusy",#REF!,0),"yes"),"no")</f>
        <v>no</v>
      </c>
      <c r="Q64" t="str">
        <f>IFERROR(IF(MATCH("woody",#REF!,0),"yes"),"no")</f>
        <v>no</v>
      </c>
      <c r="R64" t="str">
        <f>IFERROR(IF(MATCH("earthy",#REF!,0),"yes"),"no")</f>
        <v>no</v>
      </c>
      <c r="S64" t="str">
        <f>IFERROR(IF(MATCH("animal",#REF!,0),"yes"),"no")</f>
        <v>no</v>
      </c>
      <c r="T64" t="str">
        <f>IFERROR(IF(MATCH("creamy",#REF!,0),"yes"),"no")</f>
        <v>no</v>
      </c>
      <c r="U64" t="str">
        <f>IFERROR(IF(MATCH("smoky",#REF!,0),"yes"),"no")</f>
        <v>no</v>
      </c>
      <c r="V64" t="str">
        <f>IFERROR(IF(MATCH("aquatic",#REF!,0),"yes"),"no")</f>
        <v>no</v>
      </c>
      <c r="W64" t="str">
        <f>IFERROR(IF(MATCH("fougere",#REF!,0),"yes"),"no")</f>
        <v>no</v>
      </c>
      <c r="X64" t="str">
        <f>IFERROR(IF(MATCH("fresh",#REF!,0),"yes"),"no")</f>
        <v>no</v>
      </c>
    </row>
    <row r="65" spans="1:24" x14ac:dyDescent="0.3">
      <c r="A65">
        <f t="shared" si="0"/>
        <v>64</v>
      </c>
      <c r="B65" t="s">
        <v>252</v>
      </c>
      <c r="C65" t="s">
        <v>253</v>
      </c>
      <c r="D65">
        <v>8.6</v>
      </c>
      <c r="E65" t="s">
        <v>161</v>
      </c>
      <c r="F65" t="str">
        <f>IFERROR(IF(MATCH("sweet",#REF!,0),"yes"),"no")</f>
        <v>no</v>
      </c>
      <c r="G65" t="str">
        <f>IFERROR(IF(MATCH("floral",#REF!,0),"yes"),"no")</f>
        <v>no</v>
      </c>
      <c r="H65" t="str">
        <f>IFERROR(IF(MATCH("powdery",#REF!,0),"yes"),"no")</f>
        <v>no</v>
      </c>
      <c r="I65" t="str">
        <f>IFERROR(IF(MATCH("oriental",#REF!,0),"yes"),"no")</f>
        <v>no</v>
      </c>
      <c r="J65" t="str">
        <f>IFERROR(IF(MATCH("chypre",#REF!,0),"yes"),"no")</f>
        <v>no</v>
      </c>
      <c r="K65" t="str">
        <f>IFERROR(IF(MATCH("green",#REF!,0),"yes"),"no")</f>
        <v>no</v>
      </c>
      <c r="L65" t="str">
        <f>IFERROR(IF(MATCH("gourmand",#REF!,0),"yes"),"no")</f>
        <v>no</v>
      </c>
      <c r="M65" t="str">
        <f>IFERROR(IF(MATCH("resinous",#REF!,0),"yes"),"no")</f>
        <v>no</v>
      </c>
      <c r="N65" t="str">
        <f>IFERROR(IF(MATCH("spicy",#REF!,0),"yes"),"no")</f>
        <v>no</v>
      </c>
      <c r="O65" t="str">
        <f>IFERROR(IF(MATCH("leathery",#REF!,0),"yes"),"no")</f>
        <v>no</v>
      </c>
      <c r="P65" t="str">
        <f>IFERROR(IF(MATCH("citrusy",#REF!,0),"yes"),"no")</f>
        <v>no</v>
      </c>
      <c r="Q65" t="str">
        <f>IFERROR(IF(MATCH("woody",#REF!,0),"yes"),"no")</f>
        <v>no</v>
      </c>
      <c r="R65" t="str">
        <f>IFERROR(IF(MATCH("earthy",#REF!,0),"yes"),"no")</f>
        <v>no</v>
      </c>
      <c r="S65" t="str">
        <f>IFERROR(IF(MATCH("animal",#REF!,0),"yes"),"no")</f>
        <v>no</v>
      </c>
      <c r="T65" t="str">
        <f>IFERROR(IF(MATCH("creamy",#REF!,0),"yes"),"no")</f>
        <v>no</v>
      </c>
      <c r="U65" t="str">
        <f>IFERROR(IF(MATCH("smoky",#REF!,0),"yes"),"no")</f>
        <v>no</v>
      </c>
      <c r="V65" t="str">
        <f>IFERROR(IF(MATCH("aquatic",#REF!,0),"yes"),"no")</f>
        <v>no</v>
      </c>
      <c r="W65" t="str">
        <f>IFERROR(IF(MATCH("fougere",#REF!,0),"yes"),"no")</f>
        <v>no</v>
      </c>
      <c r="X65" t="str">
        <f>IFERROR(IF(MATCH("fresh",#REF!,0),"yes"),"no")</f>
        <v>no</v>
      </c>
    </row>
    <row r="66" spans="1:24" x14ac:dyDescent="0.3">
      <c r="A66">
        <f t="shared" si="0"/>
        <v>65</v>
      </c>
      <c r="B66" t="s">
        <v>45</v>
      </c>
      <c r="C66" t="s">
        <v>46</v>
      </c>
      <c r="D66">
        <v>8.6999999999999993</v>
      </c>
      <c r="E66" t="s">
        <v>22</v>
      </c>
      <c r="F66" t="s">
        <v>24</v>
      </c>
      <c r="G66" t="s">
        <v>23</v>
      </c>
      <c r="H66" t="s">
        <v>24</v>
      </c>
      <c r="I66" t="s">
        <v>24</v>
      </c>
      <c r="J66" t="s">
        <v>23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tr">
        <f>IFERROR(IF(MATCH("earty",#REF!,0),"yes"),"no")</f>
        <v>no</v>
      </c>
      <c r="S66" t="str">
        <f>IFERROR(IF(MATCH("animalic",#REF!,0),"yes"),"no")</f>
        <v>no</v>
      </c>
      <c r="T66" t="str">
        <f>IFERROR(IF(MATCH("creamy",#REF!,0),"yes"),"no")</f>
        <v>no</v>
      </c>
      <c r="U66" t="str">
        <f>IFERROR(IF(MATCH("smoky",#REF!,0),"yes"),"no")</f>
        <v>no</v>
      </c>
      <c r="V66" t="str">
        <f>IFERROR(IF(MATCH("aquatic",#REF!,0),"yes"),"no")</f>
        <v>no</v>
      </c>
      <c r="W66" t="str">
        <f>IFERROR(IF(MATCH("fougere",#REF!,0),"yes"),"no")</f>
        <v>no</v>
      </c>
      <c r="X66" t="str">
        <f>IFERROR(IF(MATCH("fresh",#REF!,0),"yes"),"no")</f>
        <v>no</v>
      </c>
    </row>
    <row r="67" spans="1:24" x14ac:dyDescent="0.3">
      <c r="A67">
        <f t="shared" si="0"/>
        <v>66</v>
      </c>
      <c r="B67" t="s">
        <v>68</v>
      </c>
      <c r="C67" t="s">
        <v>46</v>
      </c>
      <c r="D67">
        <v>8.6999999999999993</v>
      </c>
      <c r="E67" t="s">
        <v>22</v>
      </c>
      <c r="F67" t="s">
        <v>24</v>
      </c>
      <c r="G67" t="s">
        <v>23</v>
      </c>
      <c r="H67" t="s">
        <v>24</v>
      </c>
      <c r="I67" t="s">
        <v>24</v>
      </c>
      <c r="J67" t="s">
        <v>23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tr">
        <f>IFERROR(IF(MATCH("earty",#REF!,0),"yes"),"no")</f>
        <v>no</v>
      </c>
      <c r="S67" t="str">
        <f>IFERROR(IF(MATCH("animalic",#REF!,0),"yes"),"no")</f>
        <v>no</v>
      </c>
      <c r="T67" t="str">
        <f>IFERROR(IF(MATCH("creamy",#REF!,0),"yes"),"no")</f>
        <v>no</v>
      </c>
      <c r="U67" t="str">
        <f>IFERROR(IF(MATCH("smoky",#REF!,0),"yes"),"no")</f>
        <v>no</v>
      </c>
      <c r="V67" t="str">
        <f>IFERROR(IF(MATCH("aquatic",#REF!,0),"yes"),"no")</f>
        <v>no</v>
      </c>
      <c r="W67" t="str">
        <f>IFERROR(IF(MATCH("fougere",#REF!,0),"yes"),"no")</f>
        <v>no</v>
      </c>
      <c r="X67" t="str">
        <f>IFERROR(IF(MATCH("fresh",#REF!,0),"yes"),"no")</f>
        <v>no</v>
      </c>
    </row>
    <row r="68" spans="1:24" x14ac:dyDescent="0.3">
      <c r="A68">
        <f t="shared" ref="A68:A131" si="1">A67+1</f>
        <v>67</v>
      </c>
      <c r="B68" t="s">
        <v>95</v>
      </c>
      <c r="C68" t="s">
        <v>46</v>
      </c>
      <c r="D68">
        <v>8.3000000000000007</v>
      </c>
      <c r="E68" t="s">
        <v>22</v>
      </c>
      <c r="F68" t="s">
        <v>23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23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tr">
        <f>IFERROR(IF(MATCH("earty",#REF!,0),"yes"),"no")</f>
        <v>no</v>
      </c>
      <c r="S68" t="str">
        <f>IFERROR(IF(MATCH("animalic",#REF!,0),"yes"),"no")</f>
        <v>no</v>
      </c>
      <c r="T68" t="str">
        <f>IFERROR(IF(MATCH("creamy",#REF!,0),"yes"),"no")</f>
        <v>no</v>
      </c>
      <c r="U68" t="str">
        <f>IFERROR(IF(MATCH("smoky",#REF!,0),"yes"),"no")</f>
        <v>no</v>
      </c>
      <c r="V68" t="str">
        <f>IFERROR(IF(MATCH("aquatic",#REF!,0),"yes"),"no")</f>
        <v>no</v>
      </c>
      <c r="W68" t="str">
        <f>IFERROR(IF(MATCH("fougere",#REF!,0),"yes"),"no")</f>
        <v>no</v>
      </c>
      <c r="X68" t="str">
        <f>IFERROR(IF(MATCH("fresh",#REF!,0),"yes"),"no")</f>
        <v>no</v>
      </c>
    </row>
    <row r="69" spans="1:24" x14ac:dyDescent="0.3">
      <c r="A69">
        <f t="shared" si="1"/>
        <v>68</v>
      </c>
      <c r="B69" t="s">
        <v>96</v>
      </c>
      <c r="C69" t="s">
        <v>46</v>
      </c>
      <c r="D69">
        <v>8.5</v>
      </c>
      <c r="E69" t="s">
        <v>22</v>
      </c>
      <c r="F69" t="s">
        <v>23</v>
      </c>
      <c r="G69" t="s">
        <v>24</v>
      </c>
      <c r="H69" t="s">
        <v>24</v>
      </c>
      <c r="I69" t="s">
        <v>23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tr">
        <f>IFERROR(IF(MATCH("earty",#REF!,0),"yes"),"no")</f>
        <v>no</v>
      </c>
      <c r="S69" t="str">
        <f>IFERROR(IF(MATCH("animalic",#REF!,0),"yes"),"no")</f>
        <v>no</v>
      </c>
      <c r="T69" t="str">
        <f>IFERROR(IF(MATCH("creamy",#REF!,0),"yes"),"no")</f>
        <v>no</v>
      </c>
      <c r="U69" t="str">
        <f>IFERROR(IF(MATCH("smoky",#REF!,0),"yes"),"no")</f>
        <v>no</v>
      </c>
      <c r="V69" t="str">
        <f>IFERROR(IF(MATCH("aquatic",#REF!,0),"yes"),"no")</f>
        <v>no</v>
      </c>
      <c r="W69" t="str">
        <f>IFERROR(IF(MATCH("fougere",#REF!,0),"yes"),"no")</f>
        <v>no</v>
      </c>
      <c r="X69" t="str">
        <f>IFERROR(IF(MATCH("fresh",#REF!,0),"yes"),"no")</f>
        <v>no</v>
      </c>
    </row>
    <row r="70" spans="1:24" x14ac:dyDescent="0.3">
      <c r="A70">
        <f t="shared" si="1"/>
        <v>69</v>
      </c>
      <c r="B70" t="s">
        <v>98</v>
      </c>
      <c r="C70" t="s">
        <v>46</v>
      </c>
      <c r="D70">
        <v>8.8000000000000007</v>
      </c>
      <c r="E70" t="s">
        <v>22</v>
      </c>
      <c r="F70" t="s">
        <v>23</v>
      </c>
      <c r="G70" t="s">
        <v>23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tr">
        <f>IFERROR(IF(MATCH("earty",#REF!,0),"yes"),"no")</f>
        <v>no</v>
      </c>
      <c r="S70" t="str">
        <f>IFERROR(IF(MATCH("animalic",#REF!,0),"yes"),"no")</f>
        <v>no</v>
      </c>
      <c r="T70" t="str">
        <f>IFERROR(IF(MATCH("creamy",#REF!,0),"yes"),"no")</f>
        <v>no</v>
      </c>
      <c r="U70" t="str">
        <f>IFERROR(IF(MATCH("smoky",#REF!,0),"yes"),"no")</f>
        <v>no</v>
      </c>
      <c r="V70" t="str">
        <f>IFERROR(IF(MATCH("aquatic",#REF!,0),"yes"),"no")</f>
        <v>no</v>
      </c>
      <c r="W70" t="str">
        <f>IFERROR(IF(MATCH("fougere",#REF!,0),"yes"),"no")</f>
        <v>no</v>
      </c>
      <c r="X70" t="str">
        <f>IFERROR(IF(MATCH("fresh",#REF!,0),"yes"),"no")</f>
        <v>no</v>
      </c>
    </row>
    <row r="71" spans="1:24" x14ac:dyDescent="0.3">
      <c r="A71">
        <f t="shared" si="1"/>
        <v>70</v>
      </c>
      <c r="B71" t="s">
        <v>128</v>
      </c>
      <c r="C71" t="s">
        <v>46</v>
      </c>
      <c r="D71">
        <v>8.5</v>
      </c>
      <c r="E71" t="s">
        <v>22</v>
      </c>
      <c r="F71" t="s">
        <v>23</v>
      </c>
      <c r="G71" t="s">
        <v>23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tr">
        <f>IFERROR(IF(MATCH("earty",#REF!,0),"yes"),"no")</f>
        <v>no</v>
      </c>
      <c r="S71" t="str">
        <f>IFERROR(IF(MATCH("animalic",#REF!,0),"yes"),"no")</f>
        <v>no</v>
      </c>
      <c r="T71" t="str">
        <f>IFERROR(IF(MATCH("creamy",#REF!,0),"yes"),"no")</f>
        <v>no</v>
      </c>
      <c r="U71" t="str">
        <f>IFERROR(IF(MATCH("smoky",#REF!,0),"yes"),"no")</f>
        <v>no</v>
      </c>
      <c r="V71" t="str">
        <f>IFERROR(IF(MATCH("aquatic",#REF!,0),"yes"),"no")</f>
        <v>no</v>
      </c>
      <c r="W71" t="str">
        <f>IFERROR(IF(MATCH("fougere",#REF!,0),"yes"),"no")</f>
        <v>no</v>
      </c>
      <c r="X71" t="str">
        <f>IFERROR(IF(MATCH("fresh",#REF!,0),"yes"),"no")</f>
        <v>no</v>
      </c>
    </row>
    <row r="72" spans="1:24" x14ac:dyDescent="0.3">
      <c r="A72">
        <f t="shared" si="1"/>
        <v>71</v>
      </c>
      <c r="B72" t="s">
        <v>137</v>
      </c>
      <c r="C72" t="s">
        <v>46</v>
      </c>
      <c r="D72">
        <v>8.6999999999999993</v>
      </c>
      <c r="E72" t="s">
        <v>22</v>
      </c>
      <c r="F72" t="s">
        <v>24</v>
      </c>
      <c r="G72" t="s">
        <v>23</v>
      </c>
      <c r="H72" t="s">
        <v>24</v>
      </c>
      <c r="I72" t="s">
        <v>23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tr">
        <f>IFERROR(IF(MATCH("earty",#REF!,0),"yes"),"no")</f>
        <v>no</v>
      </c>
      <c r="S72" t="str">
        <f>IFERROR(IF(MATCH("animalic",#REF!,0),"yes"),"no")</f>
        <v>no</v>
      </c>
      <c r="T72" t="str">
        <f>IFERROR(IF(MATCH("creamy",#REF!,0),"yes"),"no")</f>
        <v>no</v>
      </c>
      <c r="U72" t="str">
        <f>IFERROR(IF(MATCH("smoky",#REF!,0),"yes"),"no")</f>
        <v>no</v>
      </c>
      <c r="V72" t="str">
        <f>IFERROR(IF(MATCH("aquatic",#REF!,0),"yes"),"no")</f>
        <v>no</v>
      </c>
      <c r="W72" t="str">
        <f>IFERROR(IF(MATCH("fougere",#REF!,0),"yes"),"no")</f>
        <v>no</v>
      </c>
      <c r="X72" t="str">
        <f>IFERROR(IF(MATCH("fresh",#REF!,0),"yes"),"no")</f>
        <v>no</v>
      </c>
    </row>
    <row r="73" spans="1:24" x14ac:dyDescent="0.3">
      <c r="A73">
        <f t="shared" si="1"/>
        <v>72</v>
      </c>
      <c r="B73" t="s">
        <v>247</v>
      </c>
      <c r="C73" t="s">
        <v>46</v>
      </c>
      <c r="D73">
        <v>8.5</v>
      </c>
      <c r="E73" t="s">
        <v>161</v>
      </c>
      <c r="F73" t="str">
        <f>IFERROR(IF(MATCH("sweet",#REF!,0),"yes"),"no")</f>
        <v>no</v>
      </c>
      <c r="G73" t="str">
        <f>IFERROR(IF(MATCH("floral",#REF!,0),"yes"),"no")</f>
        <v>no</v>
      </c>
      <c r="H73" t="str">
        <f>IFERROR(IF(MATCH("powdery",#REF!,0),"yes"),"no")</f>
        <v>no</v>
      </c>
      <c r="I73" t="str">
        <f>IFERROR(IF(MATCH("oriental",#REF!,0),"yes"),"no")</f>
        <v>no</v>
      </c>
      <c r="J73" t="str">
        <f>IFERROR(IF(MATCH("chypre",#REF!,0),"yes"),"no")</f>
        <v>no</v>
      </c>
      <c r="K73" t="str">
        <f>IFERROR(IF(MATCH("green",#REF!,0),"yes"),"no")</f>
        <v>no</v>
      </c>
      <c r="L73" t="str">
        <f>IFERROR(IF(MATCH("gourmand",#REF!,0),"yes"),"no")</f>
        <v>no</v>
      </c>
      <c r="M73" t="str">
        <f>IFERROR(IF(MATCH("resinous",#REF!,0),"yes"),"no")</f>
        <v>no</v>
      </c>
      <c r="N73" t="str">
        <f>IFERROR(IF(MATCH("spicy",#REF!,0),"yes"),"no")</f>
        <v>no</v>
      </c>
      <c r="O73" t="str">
        <f>IFERROR(IF(MATCH("leathery",#REF!,0),"yes"),"no")</f>
        <v>no</v>
      </c>
      <c r="P73" t="str">
        <f>IFERROR(IF(MATCH("citrusy",#REF!,0),"yes"),"no")</f>
        <v>no</v>
      </c>
      <c r="Q73" t="str">
        <f>IFERROR(IF(MATCH("woody",#REF!,0),"yes"),"no")</f>
        <v>no</v>
      </c>
      <c r="R73" t="str">
        <f>IFERROR(IF(MATCH("earthy",#REF!,0),"yes"),"no")</f>
        <v>no</v>
      </c>
      <c r="S73" t="str">
        <f>IFERROR(IF(MATCH("animal",#REF!,0),"yes"),"no")</f>
        <v>no</v>
      </c>
      <c r="T73" t="str">
        <f>IFERROR(IF(MATCH("creamy",#REF!,0),"yes"),"no")</f>
        <v>no</v>
      </c>
      <c r="U73" t="str">
        <f>IFERROR(IF(MATCH("smoky",#REF!,0),"yes"),"no")</f>
        <v>no</v>
      </c>
      <c r="V73" t="str">
        <f>IFERROR(IF(MATCH("aquatic",#REF!,0),"yes"),"no")</f>
        <v>no</v>
      </c>
      <c r="W73" t="str">
        <f>IFERROR(IF(MATCH("fougere",#REF!,0),"yes"),"no")</f>
        <v>no</v>
      </c>
      <c r="X73" t="str">
        <f>IFERROR(IF(MATCH("fresh",#REF!,0),"yes"),"no")</f>
        <v>no</v>
      </c>
    </row>
    <row r="74" spans="1:24" x14ac:dyDescent="0.3">
      <c r="A74">
        <f t="shared" si="1"/>
        <v>73</v>
      </c>
      <c r="B74" t="s">
        <v>298</v>
      </c>
      <c r="C74" t="s">
        <v>46</v>
      </c>
      <c r="D74">
        <v>8.5</v>
      </c>
      <c r="E74" t="s">
        <v>297</v>
      </c>
      <c r="F74" t="str">
        <f>IFERROR(IF(MATCH("sweet",#REF!,0),"yes"),"no")</f>
        <v>no</v>
      </c>
      <c r="G74" t="str">
        <f>IFERROR(IF(MATCH("floral",#REF!,0),"yes"),"no")</f>
        <v>no</v>
      </c>
      <c r="H74" t="str">
        <f>IFERROR(IF(MATCH("powdery",#REF!,0),"yes"),"no")</f>
        <v>no</v>
      </c>
      <c r="I74" t="str">
        <f>IFERROR(IF(MATCH("oriental",#REF!,0),"yes"),"no")</f>
        <v>no</v>
      </c>
      <c r="J74" t="str">
        <f>IFERROR(IF(MATCH("chypre",#REF!,0),"yes"),"no")</f>
        <v>no</v>
      </c>
      <c r="K74" t="str">
        <f>IFERROR(IF(MATCH("green",#REF!,0),"yes"),"no")</f>
        <v>no</v>
      </c>
      <c r="L74" t="str">
        <f>IFERROR(IF(MATCH("gourmand",#REF!,0),"yes"),"no")</f>
        <v>no</v>
      </c>
      <c r="M74" t="str">
        <f>IFERROR(IF(MATCH("resinous",#REF!,0),"yes"),"no")</f>
        <v>no</v>
      </c>
      <c r="N74" t="str">
        <f>IFERROR(IF(MATCH("spicy",#REF!,0),"yes"),"no")</f>
        <v>no</v>
      </c>
      <c r="O74" t="str">
        <f>IFERROR(IF(MATCH("leathery",#REF!,0),"yes"),"no")</f>
        <v>no</v>
      </c>
      <c r="P74" t="str">
        <f>IFERROR(IF(MATCH("citrusy",#REF!,0),"yes"),"no")</f>
        <v>no</v>
      </c>
      <c r="Q74" t="str">
        <f>IFERROR(IF(MATCH("woody",#REF!,0),"yes"),"no")</f>
        <v>no</v>
      </c>
      <c r="R74" t="str">
        <f>IFERROR(IF(MATCH("earthy",#REF!,0),"yes"),"no")</f>
        <v>no</v>
      </c>
      <c r="S74" t="str">
        <f>IFERROR(IF(MATCH("animal",#REF!,0),"yes"),"no")</f>
        <v>no</v>
      </c>
      <c r="T74" t="str">
        <f>IFERROR(IF(MATCH("creamy",#REF!,0),"yes"),"no")</f>
        <v>no</v>
      </c>
      <c r="U74" t="str">
        <f>IFERROR(IF(MATCH("smoky",#REF!,0),"yes"),"no")</f>
        <v>no</v>
      </c>
      <c r="V74" t="str">
        <f>IFERROR(IF(MATCH("aquatic",#REF!,0),"yes"),"no")</f>
        <v>no</v>
      </c>
      <c r="W74" t="str">
        <f>IFERROR(IF(MATCH("fougere",#REF!,0),"yes"),"no")</f>
        <v>no</v>
      </c>
      <c r="X74" t="str">
        <f>IFERROR(IF(MATCH("fresh",#REF!,0),"yes"),"no")</f>
        <v>no</v>
      </c>
    </row>
    <row r="75" spans="1:24" x14ac:dyDescent="0.3">
      <c r="A75">
        <f t="shared" si="1"/>
        <v>74</v>
      </c>
      <c r="B75" t="s">
        <v>332</v>
      </c>
      <c r="C75" t="s">
        <v>46</v>
      </c>
      <c r="D75">
        <v>8.6</v>
      </c>
      <c r="E75" t="s">
        <v>297</v>
      </c>
      <c r="F75" t="str">
        <f>IFERROR(IF(MATCH("sweet",#REF!,0),"yes"),"no")</f>
        <v>no</v>
      </c>
      <c r="G75" t="str">
        <f>IFERROR(IF(MATCH("floral",#REF!,0),"yes"),"no")</f>
        <v>no</v>
      </c>
      <c r="H75" t="str">
        <f>IFERROR(IF(MATCH("powdery",#REF!,0),"yes"),"no")</f>
        <v>no</v>
      </c>
      <c r="I75" t="str">
        <f>IFERROR(IF(MATCH("oriental",#REF!,0),"yes"),"no")</f>
        <v>no</v>
      </c>
      <c r="J75" t="str">
        <f>IFERROR(IF(MATCH("chypre",#REF!,0),"yes"),"no")</f>
        <v>no</v>
      </c>
      <c r="K75" t="str">
        <f>IFERROR(IF(MATCH("green",#REF!,0),"yes"),"no")</f>
        <v>no</v>
      </c>
      <c r="L75" t="str">
        <f>IFERROR(IF(MATCH("gourmand",#REF!,0),"yes"),"no")</f>
        <v>no</v>
      </c>
      <c r="M75" t="str">
        <f>IFERROR(IF(MATCH("resinous",#REF!,0),"yes"),"no")</f>
        <v>no</v>
      </c>
      <c r="N75" t="str">
        <f>IFERROR(IF(MATCH("spicy",#REF!,0),"yes"),"no")</f>
        <v>no</v>
      </c>
      <c r="O75" t="str">
        <f>IFERROR(IF(MATCH("leathery",#REF!,0),"yes"),"no")</f>
        <v>no</v>
      </c>
      <c r="P75" t="str">
        <f>IFERROR(IF(MATCH("citrusy",#REF!,0),"yes"),"no")</f>
        <v>no</v>
      </c>
      <c r="Q75" t="str">
        <f>IFERROR(IF(MATCH("woody",#REF!,0),"yes"),"no")</f>
        <v>no</v>
      </c>
      <c r="R75" t="str">
        <f>IFERROR(IF(MATCH("earthy",#REF!,0),"yes"),"no")</f>
        <v>no</v>
      </c>
      <c r="S75" t="str">
        <f>IFERROR(IF(MATCH("animal",#REF!,0),"yes"),"no")</f>
        <v>no</v>
      </c>
      <c r="T75" t="str">
        <f>IFERROR(IF(MATCH("creamy",#REF!,0),"yes"),"no")</f>
        <v>no</v>
      </c>
      <c r="U75" t="str">
        <f>IFERROR(IF(MATCH("smoky",#REF!,0),"yes"),"no")</f>
        <v>no</v>
      </c>
      <c r="V75" t="str">
        <f>IFERROR(IF(MATCH("aquatic",#REF!,0),"yes"),"no")</f>
        <v>no</v>
      </c>
      <c r="W75" t="str">
        <f>IFERROR(IF(MATCH("fougere",#REF!,0),"yes"),"no")</f>
        <v>no</v>
      </c>
      <c r="X75" t="str">
        <f>IFERROR(IF(MATCH("fresh",#REF!,0),"yes"),"no")</f>
        <v>no</v>
      </c>
    </row>
    <row r="76" spans="1:24" x14ac:dyDescent="0.3">
      <c r="A76">
        <f t="shared" si="1"/>
        <v>75</v>
      </c>
      <c r="B76" t="s">
        <v>341</v>
      </c>
      <c r="C76" t="s">
        <v>46</v>
      </c>
      <c r="D76">
        <v>8.4</v>
      </c>
      <c r="E76" t="s">
        <v>297</v>
      </c>
      <c r="F76" t="str">
        <f>IFERROR(IF(MATCH("sweet",#REF!,0),"yes"),"no")</f>
        <v>no</v>
      </c>
      <c r="G76" t="str">
        <f>IFERROR(IF(MATCH("floral",#REF!,0),"yes"),"no")</f>
        <v>no</v>
      </c>
      <c r="H76" t="str">
        <f>IFERROR(IF(MATCH("powdery",#REF!,0),"yes"),"no")</f>
        <v>no</v>
      </c>
      <c r="I76" t="str">
        <f>IFERROR(IF(MATCH("oriental",#REF!,0),"yes"),"no")</f>
        <v>no</v>
      </c>
      <c r="J76" t="str">
        <f>IFERROR(IF(MATCH("chypre",#REF!,0),"yes"),"no")</f>
        <v>no</v>
      </c>
      <c r="K76" t="str">
        <f>IFERROR(IF(MATCH("green",#REF!,0),"yes"),"no")</f>
        <v>no</v>
      </c>
      <c r="L76" t="str">
        <f>IFERROR(IF(MATCH("gourmand",#REF!,0),"yes"),"no")</f>
        <v>no</v>
      </c>
      <c r="M76" t="str">
        <f>IFERROR(IF(MATCH("resinous",#REF!,0),"yes"),"no")</f>
        <v>no</v>
      </c>
      <c r="N76" t="str">
        <f>IFERROR(IF(MATCH("spicy",#REF!,0),"yes"),"no")</f>
        <v>no</v>
      </c>
      <c r="O76" t="str">
        <f>IFERROR(IF(MATCH("leathery",#REF!,0),"yes"),"no")</f>
        <v>no</v>
      </c>
      <c r="P76" t="str">
        <f>IFERROR(IF(MATCH("citrusy",#REF!,0),"yes"),"no")</f>
        <v>no</v>
      </c>
      <c r="Q76" t="str">
        <f>IFERROR(IF(MATCH("woody",#REF!,0),"yes"),"no")</f>
        <v>no</v>
      </c>
      <c r="R76" t="str">
        <f>IFERROR(IF(MATCH("earthy",#REF!,0),"yes"),"no")</f>
        <v>no</v>
      </c>
      <c r="S76" t="str">
        <f>IFERROR(IF(MATCH("animal",#REF!,0),"yes"),"no")</f>
        <v>no</v>
      </c>
      <c r="T76" t="str">
        <f>IFERROR(IF(MATCH("creamy",#REF!,0),"yes"),"no")</f>
        <v>no</v>
      </c>
      <c r="U76" t="str">
        <f>IFERROR(IF(MATCH("smoky",#REF!,0),"yes"),"no")</f>
        <v>no</v>
      </c>
      <c r="V76" t="str">
        <f>IFERROR(IF(MATCH("aquatic",#REF!,0),"yes"),"no")</f>
        <v>no</v>
      </c>
      <c r="W76" t="str">
        <f>IFERROR(IF(MATCH("fougere",#REF!,0),"yes"),"no")</f>
        <v>no</v>
      </c>
      <c r="X76" t="str">
        <f>IFERROR(IF(MATCH("fresh",#REF!,0),"yes"),"no")</f>
        <v>no</v>
      </c>
    </row>
    <row r="77" spans="1:24" x14ac:dyDescent="0.3">
      <c r="A77">
        <f t="shared" si="1"/>
        <v>76</v>
      </c>
      <c r="B77" t="s">
        <v>348</v>
      </c>
      <c r="C77" t="s">
        <v>46</v>
      </c>
      <c r="D77">
        <v>8.3000000000000007</v>
      </c>
      <c r="E77" t="s">
        <v>297</v>
      </c>
      <c r="F77" t="str">
        <f>IFERROR(IF(MATCH("sweet",#REF!,0),"yes"),"no")</f>
        <v>no</v>
      </c>
      <c r="G77" t="str">
        <f>IFERROR(IF(MATCH("floral",#REF!,0),"yes"),"no")</f>
        <v>no</v>
      </c>
      <c r="H77" t="str">
        <f>IFERROR(IF(MATCH("powdery",#REF!,0),"yes"),"no")</f>
        <v>no</v>
      </c>
      <c r="I77" t="str">
        <f>IFERROR(IF(MATCH("oriental",#REF!,0),"yes"),"no")</f>
        <v>no</v>
      </c>
      <c r="J77" t="str">
        <f>IFERROR(IF(MATCH("chypre",#REF!,0),"yes"),"no")</f>
        <v>no</v>
      </c>
      <c r="K77" t="str">
        <f>IFERROR(IF(MATCH("green",#REF!,0),"yes"),"no")</f>
        <v>no</v>
      </c>
      <c r="L77" t="str">
        <f>IFERROR(IF(MATCH("gourmand",#REF!,0),"yes"),"no")</f>
        <v>no</v>
      </c>
      <c r="M77" t="str">
        <f>IFERROR(IF(MATCH("resinous",#REF!,0),"yes"),"no")</f>
        <v>no</v>
      </c>
      <c r="N77" t="str">
        <f>IFERROR(IF(MATCH("spicy",#REF!,0),"yes"),"no")</f>
        <v>no</v>
      </c>
      <c r="O77" t="str">
        <f>IFERROR(IF(MATCH("leathery",#REF!,0),"yes"),"no")</f>
        <v>no</v>
      </c>
      <c r="P77" t="str">
        <f>IFERROR(IF(MATCH("citrusy",#REF!,0),"yes"),"no")</f>
        <v>no</v>
      </c>
      <c r="Q77" t="str">
        <f>IFERROR(IF(MATCH("woody",#REF!,0),"yes"),"no")</f>
        <v>no</v>
      </c>
      <c r="R77" t="str">
        <f>IFERROR(IF(MATCH("earthy",#REF!,0),"yes"),"no")</f>
        <v>no</v>
      </c>
      <c r="S77" t="str">
        <f>IFERROR(IF(MATCH("animal",#REF!,0),"yes"),"no")</f>
        <v>no</v>
      </c>
      <c r="T77" t="str">
        <f>IFERROR(IF(MATCH("creamy",#REF!,0),"yes"),"no")</f>
        <v>no</v>
      </c>
      <c r="U77" t="str">
        <f>IFERROR(IF(MATCH("smoky",#REF!,0),"yes"),"no")</f>
        <v>no</v>
      </c>
      <c r="V77" t="str">
        <f>IFERROR(IF(MATCH("aquatic",#REF!,0),"yes"),"no")</f>
        <v>no</v>
      </c>
      <c r="W77" t="str">
        <f>IFERROR(IF(MATCH("fougere",#REF!,0),"yes"),"no")</f>
        <v>no</v>
      </c>
      <c r="X77" t="str">
        <f>IFERROR(IF(MATCH("fresh",#REF!,0),"yes"),"no")</f>
        <v>no</v>
      </c>
    </row>
    <row r="78" spans="1:24" x14ac:dyDescent="0.3">
      <c r="A78">
        <f t="shared" si="1"/>
        <v>77</v>
      </c>
      <c r="B78" t="s">
        <v>356</v>
      </c>
      <c r="C78" t="s">
        <v>46</v>
      </c>
      <c r="D78">
        <v>8.4</v>
      </c>
      <c r="E78" t="s">
        <v>297</v>
      </c>
      <c r="F78" t="str">
        <f>IFERROR(IF(MATCH("sweet",#REF!,0),"yes"),"no")</f>
        <v>no</v>
      </c>
      <c r="G78" t="str">
        <f>IFERROR(IF(MATCH("floral",#REF!,0),"yes"),"no")</f>
        <v>no</v>
      </c>
      <c r="H78" t="str">
        <f>IFERROR(IF(MATCH("powdery",#REF!,0),"yes"),"no")</f>
        <v>no</v>
      </c>
      <c r="I78" t="str">
        <f>IFERROR(IF(MATCH("oriental",#REF!,0),"yes"),"no")</f>
        <v>no</v>
      </c>
      <c r="J78" t="str">
        <f>IFERROR(IF(MATCH("chypre",#REF!,0),"yes"),"no")</f>
        <v>no</v>
      </c>
      <c r="K78" t="str">
        <f>IFERROR(IF(MATCH("green",#REF!,0),"yes"),"no")</f>
        <v>no</v>
      </c>
      <c r="L78" t="str">
        <f>IFERROR(IF(MATCH("gourmand",#REF!,0),"yes"),"no")</f>
        <v>no</v>
      </c>
      <c r="M78" t="str">
        <f>IFERROR(IF(MATCH("resinous",#REF!,0),"yes"),"no")</f>
        <v>no</v>
      </c>
      <c r="N78" t="str">
        <f>IFERROR(IF(MATCH("spicy",#REF!,0),"yes"),"no")</f>
        <v>no</v>
      </c>
      <c r="O78" t="str">
        <f>IFERROR(IF(MATCH("leathery",#REF!,0),"yes"),"no")</f>
        <v>no</v>
      </c>
      <c r="P78" t="str">
        <f>IFERROR(IF(MATCH("citrusy",#REF!,0),"yes"),"no")</f>
        <v>no</v>
      </c>
      <c r="Q78" t="str">
        <f>IFERROR(IF(MATCH("woody",#REF!,0),"yes"),"no")</f>
        <v>no</v>
      </c>
      <c r="R78" t="str">
        <f>IFERROR(IF(MATCH("earthy",#REF!,0),"yes"),"no")</f>
        <v>no</v>
      </c>
      <c r="S78" t="str">
        <f>IFERROR(IF(MATCH("animal",#REF!,0),"yes"),"no")</f>
        <v>no</v>
      </c>
      <c r="T78" t="str">
        <f>IFERROR(IF(MATCH("creamy",#REF!,0),"yes"),"no")</f>
        <v>no</v>
      </c>
      <c r="U78" t="str">
        <f>IFERROR(IF(MATCH("smoky",#REF!,0),"yes"),"no")</f>
        <v>no</v>
      </c>
      <c r="V78" t="str">
        <f>IFERROR(IF(MATCH("aquatic",#REF!,0),"yes"),"no")</f>
        <v>no</v>
      </c>
      <c r="W78" t="str">
        <f>IFERROR(IF(MATCH("fougere",#REF!,0),"yes"),"no")</f>
        <v>no</v>
      </c>
      <c r="X78" t="str">
        <f>IFERROR(IF(MATCH("fresh",#REF!,0),"yes"),"no")</f>
        <v>no</v>
      </c>
    </row>
    <row r="79" spans="1:24" x14ac:dyDescent="0.3">
      <c r="A79">
        <f t="shared" si="1"/>
        <v>78</v>
      </c>
      <c r="B79" t="s">
        <v>399</v>
      </c>
      <c r="C79" t="s">
        <v>46</v>
      </c>
      <c r="D79">
        <v>8.6</v>
      </c>
      <c r="E79" t="s">
        <v>297</v>
      </c>
      <c r="F79" t="str">
        <f>IFERROR(IF(MATCH("sweet",#REF!,0),"yes"),"no")</f>
        <v>no</v>
      </c>
      <c r="G79" t="str">
        <f>IFERROR(IF(MATCH("floral",#REF!,0),"yes"),"no")</f>
        <v>no</v>
      </c>
      <c r="H79" t="str">
        <f>IFERROR(IF(MATCH("powdery",#REF!,0),"yes"),"no")</f>
        <v>no</v>
      </c>
      <c r="I79" t="str">
        <f>IFERROR(IF(MATCH("oriental",#REF!,0),"yes"),"no")</f>
        <v>no</v>
      </c>
      <c r="J79" t="str">
        <f>IFERROR(IF(MATCH("chypre",#REF!,0),"yes"),"no")</f>
        <v>no</v>
      </c>
      <c r="K79" t="str">
        <f>IFERROR(IF(MATCH("green",#REF!,0),"yes"),"no")</f>
        <v>no</v>
      </c>
      <c r="L79" t="str">
        <f>IFERROR(IF(MATCH("gourmand",#REF!,0),"yes"),"no")</f>
        <v>no</v>
      </c>
      <c r="M79" t="str">
        <f>IFERROR(IF(MATCH("resinous",#REF!,0),"yes"),"no")</f>
        <v>no</v>
      </c>
      <c r="N79" t="str">
        <f>IFERROR(IF(MATCH("spicy",#REF!,0),"yes"),"no")</f>
        <v>no</v>
      </c>
      <c r="O79" t="str">
        <f>IFERROR(IF(MATCH("leathery",#REF!,0),"yes"),"no")</f>
        <v>no</v>
      </c>
      <c r="P79" t="str">
        <f>IFERROR(IF(MATCH("citrusy",#REF!,0),"yes"),"no")</f>
        <v>no</v>
      </c>
      <c r="Q79" t="str">
        <f>IFERROR(IF(MATCH("woody",#REF!,0),"yes"),"no")</f>
        <v>no</v>
      </c>
      <c r="R79" t="str">
        <f>IFERROR(IF(MATCH("earthy",#REF!,0),"yes"),"no")</f>
        <v>no</v>
      </c>
      <c r="S79" t="str">
        <f>IFERROR(IF(MATCH("animal",#REF!,0),"yes"),"no")</f>
        <v>no</v>
      </c>
      <c r="T79" t="str">
        <f>IFERROR(IF(MATCH("creamy",#REF!,0),"yes"),"no")</f>
        <v>no</v>
      </c>
      <c r="U79" t="str">
        <f>IFERROR(IF(MATCH("smoky",#REF!,0),"yes"),"no")</f>
        <v>no</v>
      </c>
      <c r="V79" t="str">
        <f>IFERROR(IF(MATCH("aquatic",#REF!,0),"yes"),"no")</f>
        <v>no</v>
      </c>
      <c r="W79" t="str">
        <f>IFERROR(IF(MATCH("fougere",#REF!,0),"yes"),"no")</f>
        <v>no</v>
      </c>
      <c r="X79" t="str">
        <f>IFERROR(IF(MATCH("fresh",#REF!,0),"yes"),"no")</f>
        <v>no</v>
      </c>
    </row>
    <row r="80" spans="1:24" x14ac:dyDescent="0.3">
      <c r="A80">
        <f t="shared" si="1"/>
        <v>79</v>
      </c>
      <c r="B80" t="s">
        <v>414</v>
      </c>
      <c r="C80" t="s">
        <v>46</v>
      </c>
      <c r="D80">
        <v>8.8000000000000007</v>
      </c>
      <c r="E80" t="s">
        <v>297</v>
      </c>
      <c r="F80" t="str">
        <f>IFERROR(IF(MATCH("sweet",#REF!,0),"yes"),"no")</f>
        <v>no</v>
      </c>
      <c r="G80" t="str">
        <f>IFERROR(IF(MATCH("floral",#REF!,0),"yes"),"no")</f>
        <v>no</v>
      </c>
      <c r="H80" t="str">
        <f>IFERROR(IF(MATCH("powdery",#REF!,0),"yes"),"no")</f>
        <v>no</v>
      </c>
      <c r="I80" t="str">
        <f>IFERROR(IF(MATCH("oriental",#REF!,0),"yes"),"no")</f>
        <v>no</v>
      </c>
      <c r="J80" t="str">
        <f>IFERROR(IF(MATCH("chypre",#REF!,0),"yes"),"no")</f>
        <v>no</v>
      </c>
      <c r="K80" t="str">
        <f>IFERROR(IF(MATCH("green",#REF!,0),"yes"),"no")</f>
        <v>no</v>
      </c>
      <c r="L80" t="str">
        <f>IFERROR(IF(MATCH("gourmand",#REF!,0),"yes"),"no")</f>
        <v>no</v>
      </c>
      <c r="M80" t="str">
        <f>IFERROR(IF(MATCH("resinous",#REF!,0),"yes"),"no")</f>
        <v>no</v>
      </c>
      <c r="N80" t="str">
        <f>IFERROR(IF(MATCH("spicy",#REF!,0),"yes"),"no")</f>
        <v>no</v>
      </c>
      <c r="O80" t="str">
        <f>IFERROR(IF(MATCH("leathery",#REF!,0),"yes"),"no")</f>
        <v>no</v>
      </c>
      <c r="P80" t="str">
        <f>IFERROR(IF(MATCH("citrusy",#REF!,0),"yes"),"no")</f>
        <v>no</v>
      </c>
      <c r="Q80" t="str">
        <f>IFERROR(IF(MATCH("woody",#REF!,0),"yes"),"no")</f>
        <v>no</v>
      </c>
      <c r="R80" t="str">
        <f>IFERROR(IF(MATCH("earthy",#REF!,0),"yes"),"no")</f>
        <v>no</v>
      </c>
      <c r="S80" t="str">
        <f>IFERROR(IF(MATCH("animal",#REF!,0),"yes"),"no")</f>
        <v>no</v>
      </c>
      <c r="T80" t="str">
        <f>IFERROR(IF(MATCH("creamy",#REF!,0),"yes"),"no")</f>
        <v>no</v>
      </c>
      <c r="U80" t="str">
        <f>IFERROR(IF(MATCH("smoky",#REF!,0),"yes"),"no")</f>
        <v>no</v>
      </c>
      <c r="V80" t="str">
        <f>IFERROR(IF(MATCH("aquatic",#REF!,0),"yes"),"no")</f>
        <v>no</v>
      </c>
      <c r="W80" t="str">
        <f>IFERROR(IF(MATCH("fougere",#REF!,0),"yes"),"no")</f>
        <v>no</v>
      </c>
      <c r="X80" t="str">
        <f>IFERROR(IF(MATCH("fresh",#REF!,0),"yes"),"no")</f>
        <v>no</v>
      </c>
    </row>
    <row r="81" spans="1:24" x14ac:dyDescent="0.3">
      <c r="A81">
        <f t="shared" si="1"/>
        <v>80</v>
      </c>
      <c r="B81" t="s">
        <v>415</v>
      </c>
      <c r="C81" t="s">
        <v>46</v>
      </c>
      <c r="D81">
        <v>8.6999999999999993</v>
      </c>
      <c r="E81" t="s">
        <v>297</v>
      </c>
      <c r="F81" t="str">
        <f>IFERROR(IF(MATCH("sweet",#REF!,0),"yes"),"no")</f>
        <v>no</v>
      </c>
      <c r="G81" t="str">
        <f>IFERROR(IF(MATCH("floral",#REF!,0),"yes"),"no")</f>
        <v>no</v>
      </c>
      <c r="H81" t="str">
        <f>IFERROR(IF(MATCH("powdery",#REF!,0),"yes"),"no")</f>
        <v>no</v>
      </c>
      <c r="I81" t="str">
        <f>IFERROR(IF(MATCH("oriental",#REF!,0),"yes"),"no")</f>
        <v>no</v>
      </c>
      <c r="J81" t="str">
        <f>IFERROR(IF(MATCH("chypre",#REF!,0),"yes"),"no")</f>
        <v>no</v>
      </c>
      <c r="K81" t="str">
        <f>IFERROR(IF(MATCH("green",#REF!,0),"yes"),"no")</f>
        <v>no</v>
      </c>
      <c r="L81" t="str">
        <f>IFERROR(IF(MATCH("gourmand",#REF!,0),"yes"),"no")</f>
        <v>no</v>
      </c>
      <c r="M81" t="str">
        <f>IFERROR(IF(MATCH("resinous",#REF!,0),"yes"),"no")</f>
        <v>no</v>
      </c>
      <c r="N81" t="str">
        <f>IFERROR(IF(MATCH("spicy",#REF!,0),"yes"),"no")</f>
        <v>no</v>
      </c>
      <c r="O81" t="str">
        <f>IFERROR(IF(MATCH("leathery",#REF!,0),"yes"),"no")</f>
        <v>no</v>
      </c>
      <c r="P81" t="str">
        <f>IFERROR(IF(MATCH("citrusy",#REF!,0),"yes"),"no")</f>
        <v>no</v>
      </c>
      <c r="Q81" t="str">
        <f>IFERROR(IF(MATCH("woody",#REF!,0),"yes"),"no")</f>
        <v>no</v>
      </c>
      <c r="R81" t="str">
        <f>IFERROR(IF(MATCH("earthy",#REF!,0),"yes"),"no")</f>
        <v>no</v>
      </c>
      <c r="S81" t="str">
        <f>IFERROR(IF(MATCH("animal",#REF!,0),"yes"),"no")</f>
        <v>no</v>
      </c>
      <c r="T81" t="str">
        <f>IFERROR(IF(MATCH("creamy",#REF!,0),"yes"),"no")</f>
        <v>no</v>
      </c>
      <c r="U81" t="str">
        <f>IFERROR(IF(MATCH("smoky",#REF!,0),"yes"),"no")</f>
        <v>no</v>
      </c>
      <c r="V81" t="str">
        <f>IFERROR(IF(MATCH("aquatic",#REF!,0),"yes"),"no")</f>
        <v>no</v>
      </c>
      <c r="W81" t="str">
        <f>IFERROR(IF(MATCH("fougere",#REF!,0),"yes"),"no")</f>
        <v>no</v>
      </c>
      <c r="X81" t="str">
        <f>IFERROR(IF(MATCH("fresh",#REF!,0),"yes"),"no")</f>
        <v>no</v>
      </c>
    </row>
    <row r="82" spans="1:24" x14ac:dyDescent="0.3">
      <c r="A82">
        <f t="shared" si="1"/>
        <v>81</v>
      </c>
      <c r="B82" t="s">
        <v>307</v>
      </c>
      <c r="C82" t="s">
        <v>308</v>
      </c>
      <c r="D82">
        <v>8.6999999999999993</v>
      </c>
      <c r="E82" t="s">
        <v>297</v>
      </c>
      <c r="F82" t="str">
        <f>IFERROR(IF(MATCH("sweet",#REF!,0),"yes"),"no")</f>
        <v>no</v>
      </c>
      <c r="G82" t="str">
        <f>IFERROR(IF(MATCH("floral",#REF!,0),"yes"),"no")</f>
        <v>no</v>
      </c>
      <c r="H82" t="str">
        <f>IFERROR(IF(MATCH("powdery",#REF!,0),"yes"),"no")</f>
        <v>no</v>
      </c>
      <c r="I82" t="str">
        <f>IFERROR(IF(MATCH("oriental",#REF!,0),"yes"),"no")</f>
        <v>no</v>
      </c>
      <c r="J82" t="str">
        <f>IFERROR(IF(MATCH("chypre",#REF!,0),"yes"),"no")</f>
        <v>no</v>
      </c>
      <c r="K82" t="str">
        <f>IFERROR(IF(MATCH("green",#REF!,0),"yes"),"no")</f>
        <v>no</v>
      </c>
      <c r="L82" t="str">
        <f>IFERROR(IF(MATCH("gourmand",#REF!,0),"yes"),"no")</f>
        <v>no</v>
      </c>
      <c r="M82" t="str">
        <f>IFERROR(IF(MATCH("resinous",#REF!,0),"yes"),"no")</f>
        <v>no</v>
      </c>
      <c r="N82" t="str">
        <f>IFERROR(IF(MATCH("spicy",#REF!,0),"yes"),"no")</f>
        <v>no</v>
      </c>
      <c r="O82" t="str">
        <f>IFERROR(IF(MATCH("leathery",#REF!,0),"yes"),"no")</f>
        <v>no</v>
      </c>
      <c r="P82" t="str">
        <f>IFERROR(IF(MATCH("citrusy",#REF!,0),"yes"),"no")</f>
        <v>no</v>
      </c>
      <c r="Q82" t="str">
        <f>IFERROR(IF(MATCH("woody",#REF!,0),"yes"),"no")</f>
        <v>no</v>
      </c>
      <c r="R82" t="str">
        <f>IFERROR(IF(MATCH("earthy",#REF!,0),"yes"),"no")</f>
        <v>no</v>
      </c>
      <c r="S82" t="str">
        <f>IFERROR(IF(MATCH("animal",#REF!,0),"yes"),"no")</f>
        <v>no</v>
      </c>
      <c r="T82" t="str">
        <f>IFERROR(IF(MATCH("creamy",#REF!,0),"yes"),"no")</f>
        <v>no</v>
      </c>
      <c r="U82" t="str">
        <f>IFERROR(IF(MATCH("smoky",#REF!,0),"yes"),"no")</f>
        <v>no</v>
      </c>
      <c r="V82" t="str">
        <f>IFERROR(IF(MATCH("aquatic",#REF!,0),"yes"),"no")</f>
        <v>no</v>
      </c>
      <c r="W82" t="str">
        <f>IFERROR(IF(MATCH("fougere",#REF!,0),"yes"),"no")</f>
        <v>no</v>
      </c>
      <c r="X82" t="str">
        <f>IFERROR(IF(MATCH("fresh",#REF!,0),"yes"),"no")</f>
        <v>no</v>
      </c>
    </row>
    <row r="83" spans="1:24" x14ac:dyDescent="0.3">
      <c r="A83">
        <f t="shared" si="1"/>
        <v>82</v>
      </c>
      <c r="B83" t="s">
        <v>387</v>
      </c>
      <c r="C83" t="s">
        <v>308</v>
      </c>
      <c r="D83">
        <v>8.8000000000000007</v>
      </c>
      <c r="E83" t="s">
        <v>297</v>
      </c>
      <c r="F83" t="str">
        <f>IFERROR(IF(MATCH("sweet",#REF!,0),"yes"),"no")</f>
        <v>no</v>
      </c>
      <c r="G83" t="str">
        <f>IFERROR(IF(MATCH("floral",#REF!,0),"yes"),"no")</f>
        <v>no</v>
      </c>
      <c r="H83" t="str">
        <f>IFERROR(IF(MATCH("powdery",#REF!,0),"yes"),"no")</f>
        <v>no</v>
      </c>
      <c r="I83" t="str">
        <f>IFERROR(IF(MATCH("oriental",#REF!,0),"yes"),"no")</f>
        <v>no</v>
      </c>
      <c r="J83" t="str">
        <f>IFERROR(IF(MATCH("chypre",#REF!,0),"yes"),"no")</f>
        <v>no</v>
      </c>
      <c r="K83" t="str">
        <f>IFERROR(IF(MATCH("green",#REF!,0),"yes"),"no")</f>
        <v>no</v>
      </c>
      <c r="L83" t="str">
        <f>IFERROR(IF(MATCH("gourmand",#REF!,0),"yes"),"no")</f>
        <v>no</v>
      </c>
      <c r="M83" t="str">
        <f>IFERROR(IF(MATCH("resinous",#REF!,0),"yes"),"no")</f>
        <v>no</v>
      </c>
      <c r="N83" t="str">
        <f>IFERROR(IF(MATCH("spicy",#REF!,0),"yes"),"no")</f>
        <v>no</v>
      </c>
      <c r="O83" t="str">
        <f>IFERROR(IF(MATCH("leathery",#REF!,0),"yes"),"no")</f>
        <v>no</v>
      </c>
      <c r="P83" t="str">
        <f>IFERROR(IF(MATCH("citrusy",#REF!,0),"yes"),"no")</f>
        <v>no</v>
      </c>
      <c r="Q83" t="str">
        <f>IFERROR(IF(MATCH("woody",#REF!,0),"yes"),"no")</f>
        <v>no</v>
      </c>
      <c r="R83" t="str">
        <f>IFERROR(IF(MATCH("earthy",#REF!,0),"yes"),"no")</f>
        <v>no</v>
      </c>
      <c r="S83" t="str">
        <f>IFERROR(IF(MATCH("animal",#REF!,0),"yes"),"no")</f>
        <v>no</v>
      </c>
      <c r="T83" t="str">
        <f>IFERROR(IF(MATCH("creamy",#REF!,0),"yes"),"no")</f>
        <v>no</v>
      </c>
      <c r="U83" t="str">
        <f>IFERROR(IF(MATCH("smoky",#REF!,0),"yes"),"no")</f>
        <v>no</v>
      </c>
      <c r="V83" t="str">
        <f>IFERROR(IF(MATCH("aquatic",#REF!,0),"yes"),"no")</f>
        <v>no</v>
      </c>
      <c r="W83" t="str">
        <f>IFERROR(IF(MATCH("fougere",#REF!,0),"yes"),"no")</f>
        <v>no</v>
      </c>
      <c r="X83" t="str">
        <f>IFERROR(IF(MATCH("fresh",#REF!,0),"yes"),"no")</f>
        <v>no</v>
      </c>
    </row>
    <row r="84" spans="1:24" x14ac:dyDescent="0.3">
      <c r="A84">
        <f t="shared" si="1"/>
        <v>83</v>
      </c>
      <c r="B84" t="s">
        <v>407</v>
      </c>
      <c r="C84" t="s">
        <v>308</v>
      </c>
      <c r="D84">
        <v>8.6</v>
      </c>
      <c r="E84" t="s">
        <v>297</v>
      </c>
      <c r="F84" t="str">
        <f>IFERROR(IF(MATCH("sweet",#REF!,0),"yes"),"no")</f>
        <v>no</v>
      </c>
      <c r="G84" t="str">
        <f>IFERROR(IF(MATCH("floral",#REF!,0),"yes"),"no")</f>
        <v>no</v>
      </c>
      <c r="H84" t="str">
        <f>IFERROR(IF(MATCH("powdery",#REF!,0),"yes"),"no")</f>
        <v>no</v>
      </c>
      <c r="I84" t="str">
        <f>IFERROR(IF(MATCH("oriental",#REF!,0),"yes"),"no")</f>
        <v>no</v>
      </c>
      <c r="J84" t="str">
        <f>IFERROR(IF(MATCH("chypre",#REF!,0),"yes"),"no")</f>
        <v>no</v>
      </c>
      <c r="K84" t="str">
        <f>IFERROR(IF(MATCH("green",#REF!,0),"yes"),"no")</f>
        <v>no</v>
      </c>
      <c r="L84" t="str">
        <f>IFERROR(IF(MATCH("gourmand",#REF!,0),"yes"),"no")</f>
        <v>no</v>
      </c>
      <c r="M84" t="str">
        <f>IFERROR(IF(MATCH("resinous",#REF!,0),"yes"),"no")</f>
        <v>no</v>
      </c>
      <c r="N84" t="str">
        <f>IFERROR(IF(MATCH("spicy",#REF!,0),"yes"),"no")</f>
        <v>no</v>
      </c>
      <c r="O84" t="str">
        <f>IFERROR(IF(MATCH("leathery",#REF!,0),"yes"),"no")</f>
        <v>no</v>
      </c>
      <c r="P84" t="str">
        <f>IFERROR(IF(MATCH("citrusy",#REF!,0),"yes"),"no")</f>
        <v>no</v>
      </c>
      <c r="Q84" t="str">
        <f>IFERROR(IF(MATCH("woody",#REF!,0),"yes"),"no")</f>
        <v>no</v>
      </c>
      <c r="R84" t="str">
        <f>IFERROR(IF(MATCH("earthy",#REF!,0),"yes"),"no")</f>
        <v>no</v>
      </c>
      <c r="S84" t="str">
        <f>IFERROR(IF(MATCH("animal",#REF!,0),"yes"),"no")</f>
        <v>no</v>
      </c>
      <c r="T84" t="str">
        <f>IFERROR(IF(MATCH("creamy",#REF!,0),"yes"),"no")</f>
        <v>no</v>
      </c>
      <c r="U84" t="str">
        <f>IFERROR(IF(MATCH("smoky",#REF!,0),"yes"),"no")</f>
        <v>no</v>
      </c>
      <c r="V84" t="str">
        <f>IFERROR(IF(MATCH("aquatic",#REF!,0),"yes"),"no")</f>
        <v>no</v>
      </c>
      <c r="W84" t="str">
        <f>IFERROR(IF(MATCH("fougere",#REF!,0),"yes"),"no")</f>
        <v>no</v>
      </c>
      <c r="X84" t="str">
        <f>IFERROR(IF(MATCH("fresh",#REF!,0),"yes"),"no")</f>
        <v>no</v>
      </c>
    </row>
    <row r="85" spans="1:24" x14ac:dyDescent="0.3">
      <c r="A85">
        <f t="shared" si="1"/>
        <v>84</v>
      </c>
      <c r="B85" t="s">
        <v>39</v>
      </c>
      <c r="C85" t="s">
        <v>40</v>
      </c>
      <c r="D85">
        <v>8.1999999999999993</v>
      </c>
      <c r="E85" t="s">
        <v>22</v>
      </c>
      <c r="F85" t="s">
        <v>24</v>
      </c>
      <c r="G85" t="s">
        <v>23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23</v>
      </c>
      <c r="O85" t="s">
        <v>24</v>
      </c>
      <c r="P85" t="s">
        <v>24</v>
      </c>
      <c r="Q85" t="s">
        <v>24</v>
      </c>
      <c r="R85" t="str">
        <f>IFERROR(IF(MATCH("earty",#REF!,0),"yes"),"no")</f>
        <v>no</v>
      </c>
      <c r="S85" t="str">
        <f>IFERROR(IF(MATCH("animalic",#REF!,0),"yes"),"no")</f>
        <v>no</v>
      </c>
      <c r="T85" t="str">
        <f>IFERROR(IF(MATCH("creamy",#REF!,0),"yes"),"no")</f>
        <v>no</v>
      </c>
      <c r="U85" t="str">
        <f>IFERROR(IF(MATCH("smoky",#REF!,0),"yes"),"no")</f>
        <v>no</v>
      </c>
      <c r="V85" t="str">
        <f>IFERROR(IF(MATCH("aquatic",#REF!,0),"yes"),"no")</f>
        <v>no</v>
      </c>
      <c r="W85" t="str">
        <f>IFERROR(IF(MATCH("fougere",#REF!,0),"yes"),"no")</f>
        <v>no</v>
      </c>
      <c r="X85" t="str">
        <f>IFERROR(IF(MATCH("fresh",#REF!,0),"yes"),"no")</f>
        <v>no</v>
      </c>
    </row>
    <row r="86" spans="1:24" x14ac:dyDescent="0.3">
      <c r="A86">
        <f t="shared" si="1"/>
        <v>85</v>
      </c>
      <c r="B86" t="s">
        <v>260</v>
      </c>
      <c r="C86" t="s">
        <v>261</v>
      </c>
      <c r="D86">
        <v>9.1</v>
      </c>
      <c r="E86" t="s">
        <v>161</v>
      </c>
      <c r="F86" t="str">
        <f>IFERROR(IF(MATCH("sweet",#REF!,0),"yes"),"no")</f>
        <v>no</v>
      </c>
      <c r="G86" t="str">
        <f>IFERROR(IF(MATCH("floral",#REF!,0),"yes"),"no")</f>
        <v>no</v>
      </c>
      <c r="H86" t="str">
        <f>IFERROR(IF(MATCH("powdery",#REF!,0),"yes"),"no")</f>
        <v>no</v>
      </c>
      <c r="I86" t="str">
        <f>IFERROR(IF(MATCH("oriental",#REF!,0),"yes"),"no")</f>
        <v>no</v>
      </c>
      <c r="J86" t="str">
        <f>IFERROR(IF(MATCH("chypre",#REF!,0),"yes"),"no")</f>
        <v>no</v>
      </c>
      <c r="K86" t="str">
        <f>IFERROR(IF(MATCH("green",#REF!,0),"yes"),"no")</f>
        <v>no</v>
      </c>
      <c r="L86" t="str">
        <f>IFERROR(IF(MATCH("gourmand",#REF!,0),"yes"),"no")</f>
        <v>no</v>
      </c>
      <c r="M86" t="str">
        <f>IFERROR(IF(MATCH("resinous",#REF!,0),"yes"),"no")</f>
        <v>no</v>
      </c>
      <c r="N86" t="str">
        <f>IFERROR(IF(MATCH("spicy",#REF!,0),"yes"),"no")</f>
        <v>no</v>
      </c>
      <c r="O86" t="str">
        <f>IFERROR(IF(MATCH("leathery",#REF!,0),"yes"),"no")</f>
        <v>no</v>
      </c>
      <c r="P86" t="str">
        <f>IFERROR(IF(MATCH("citrusy",#REF!,0),"yes"),"no")</f>
        <v>no</v>
      </c>
      <c r="Q86" t="str">
        <f>IFERROR(IF(MATCH("woody",#REF!,0),"yes"),"no")</f>
        <v>no</v>
      </c>
      <c r="R86" t="str">
        <f>IFERROR(IF(MATCH("earthy",#REF!,0),"yes"),"no")</f>
        <v>no</v>
      </c>
      <c r="S86" t="str">
        <f>IFERROR(IF(MATCH("animal",#REF!,0),"yes"),"no")</f>
        <v>no</v>
      </c>
      <c r="T86" t="str">
        <f>IFERROR(IF(MATCH("creamy",#REF!,0),"yes"),"no")</f>
        <v>no</v>
      </c>
      <c r="U86" t="str">
        <f>IFERROR(IF(MATCH("smoky",#REF!,0),"yes"),"no")</f>
        <v>no</v>
      </c>
      <c r="V86" t="str">
        <f>IFERROR(IF(MATCH("aquatic",#REF!,0),"yes"),"no")</f>
        <v>no</v>
      </c>
      <c r="W86" t="str">
        <f>IFERROR(IF(MATCH("fougere",#REF!,0),"yes"),"no")</f>
        <v>no</v>
      </c>
      <c r="X86" t="str">
        <f>IFERROR(IF(MATCH("fresh",#REF!,0),"yes"),"no")</f>
        <v>no</v>
      </c>
    </row>
    <row r="87" spans="1:24" x14ac:dyDescent="0.3">
      <c r="A87">
        <f t="shared" si="1"/>
        <v>86</v>
      </c>
      <c r="B87" t="s">
        <v>262</v>
      </c>
      <c r="C87" t="s">
        <v>261</v>
      </c>
      <c r="D87">
        <v>9.1</v>
      </c>
      <c r="E87" t="s">
        <v>161</v>
      </c>
      <c r="F87" t="str">
        <f>IFERROR(IF(MATCH("sweet",#REF!,0),"yes"),"no")</f>
        <v>no</v>
      </c>
      <c r="G87" t="str">
        <f>IFERROR(IF(MATCH("floral",#REF!,0),"yes"),"no")</f>
        <v>no</v>
      </c>
      <c r="H87" t="str">
        <f>IFERROR(IF(MATCH("powdery",#REF!,0),"yes"),"no")</f>
        <v>no</v>
      </c>
      <c r="I87" t="str">
        <f>IFERROR(IF(MATCH("oriental",#REF!,0),"yes"),"no")</f>
        <v>no</v>
      </c>
      <c r="J87" t="str">
        <f>IFERROR(IF(MATCH("chypre",#REF!,0),"yes"),"no")</f>
        <v>no</v>
      </c>
      <c r="K87" t="str">
        <f>IFERROR(IF(MATCH("green",#REF!,0),"yes"),"no")</f>
        <v>no</v>
      </c>
      <c r="L87" t="str">
        <f>IFERROR(IF(MATCH("gourmand",#REF!,0),"yes"),"no")</f>
        <v>no</v>
      </c>
      <c r="M87" t="str">
        <f>IFERROR(IF(MATCH("resinous",#REF!,0),"yes"),"no")</f>
        <v>no</v>
      </c>
      <c r="N87" t="str">
        <f>IFERROR(IF(MATCH("spicy",#REF!,0),"yes"),"no")</f>
        <v>no</v>
      </c>
      <c r="O87" t="str">
        <f>IFERROR(IF(MATCH("leathery",#REF!,0),"yes"),"no")</f>
        <v>no</v>
      </c>
      <c r="P87" t="str">
        <f>IFERROR(IF(MATCH("citrusy",#REF!,0),"yes"),"no")</f>
        <v>no</v>
      </c>
      <c r="Q87" t="str">
        <f>IFERROR(IF(MATCH("woody",#REF!,0),"yes"),"no")</f>
        <v>no</v>
      </c>
      <c r="R87" t="str">
        <f>IFERROR(IF(MATCH("earthy",#REF!,0),"yes"),"no")</f>
        <v>no</v>
      </c>
      <c r="S87" t="str">
        <f>IFERROR(IF(MATCH("animal",#REF!,0),"yes"),"no")</f>
        <v>no</v>
      </c>
      <c r="T87" t="str">
        <f>IFERROR(IF(MATCH("creamy",#REF!,0),"yes"),"no")</f>
        <v>no</v>
      </c>
      <c r="U87" t="str">
        <f>IFERROR(IF(MATCH("smoky",#REF!,0),"yes"),"no")</f>
        <v>no</v>
      </c>
      <c r="V87" t="str">
        <f>IFERROR(IF(MATCH("aquatic",#REF!,0),"yes"),"no")</f>
        <v>no</v>
      </c>
      <c r="W87" t="str">
        <f>IFERROR(IF(MATCH("fougere",#REF!,0),"yes"),"no")</f>
        <v>no</v>
      </c>
      <c r="X87" t="str">
        <f>IFERROR(IF(MATCH("fresh",#REF!,0),"yes"),"no")</f>
        <v>no</v>
      </c>
    </row>
    <row r="88" spans="1:24" x14ac:dyDescent="0.3">
      <c r="A88">
        <f t="shared" si="1"/>
        <v>87</v>
      </c>
      <c r="B88" t="s">
        <v>37</v>
      </c>
      <c r="C88" t="s">
        <v>38</v>
      </c>
      <c r="D88">
        <v>8.4</v>
      </c>
      <c r="E88" t="s">
        <v>22</v>
      </c>
      <c r="F88" t="s">
        <v>24</v>
      </c>
      <c r="G88" t="s">
        <v>23</v>
      </c>
      <c r="H88" t="s">
        <v>24</v>
      </c>
      <c r="I88" t="s">
        <v>24</v>
      </c>
      <c r="J88" t="s">
        <v>24</v>
      </c>
      <c r="K88" t="s">
        <v>23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tr">
        <f>IFERROR(IF(MATCH("earty",#REF!,0),"yes"),"no")</f>
        <v>no</v>
      </c>
      <c r="S88" t="str">
        <f>IFERROR(IF(MATCH("animalic",#REF!,0),"yes"),"no")</f>
        <v>no</v>
      </c>
      <c r="T88" t="str">
        <f>IFERROR(IF(MATCH("creamy",#REF!,0),"yes"),"no")</f>
        <v>no</v>
      </c>
      <c r="U88" t="str">
        <f>IFERROR(IF(MATCH("smoky",#REF!,0),"yes"),"no")</f>
        <v>no</v>
      </c>
      <c r="V88" t="str">
        <f>IFERROR(IF(MATCH("aquatic",#REF!,0),"yes"),"no")</f>
        <v>no</v>
      </c>
      <c r="W88" t="str">
        <f>IFERROR(IF(MATCH("fougere",#REF!,0),"yes"),"no")</f>
        <v>no</v>
      </c>
      <c r="X88" t="str">
        <f>IFERROR(IF(MATCH("fresh",#REF!,0),"yes"),"no")</f>
        <v>no</v>
      </c>
    </row>
    <row r="89" spans="1:24" x14ac:dyDescent="0.3">
      <c r="A89">
        <f t="shared" si="1"/>
        <v>88</v>
      </c>
      <c r="B89" t="s">
        <v>73</v>
      </c>
      <c r="C89" t="s">
        <v>74</v>
      </c>
      <c r="D89">
        <v>8.6</v>
      </c>
      <c r="E89" t="s">
        <v>22</v>
      </c>
      <c r="F89" t="s">
        <v>24</v>
      </c>
      <c r="G89" t="s">
        <v>24</v>
      </c>
      <c r="H89" t="s">
        <v>24</v>
      </c>
      <c r="I89" t="s">
        <v>23</v>
      </c>
      <c r="J89" t="s">
        <v>24</v>
      </c>
      <c r="K89" t="s">
        <v>24</v>
      </c>
      <c r="L89" t="s">
        <v>24</v>
      </c>
      <c r="M89" t="s">
        <v>24</v>
      </c>
      <c r="N89" t="s">
        <v>23</v>
      </c>
      <c r="O89" t="s">
        <v>24</v>
      </c>
      <c r="P89" t="s">
        <v>24</v>
      </c>
      <c r="Q89" t="s">
        <v>24</v>
      </c>
      <c r="R89" t="str">
        <f>IFERROR(IF(MATCH("earty",#REF!,0),"yes"),"no")</f>
        <v>no</v>
      </c>
      <c r="S89" t="str">
        <f>IFERROR(IF(MATCH("animalic",#REF!,0),"yes"),"no")</f>
        <v>no</v>
      </c>
      <c r="T89" t="str">
        <f>IFERROR(IF(MATCH("creamy",#REF!,0),"yes"),"no")</f>
        <v>no</v>
      </c>
      <c r="U89" t="str">
        <f>IFERROR(IF(MATCH("smoky",#REF!,0),"yes"),"no")</f>
        <v>no</v>
      </c>
      <c r="V89" t="str">
        <f>IFERROR(IF(MATCH("aquatic",#REF!,0),"yes"),"no")</f>
        <v>no</v>
      </c>
      <c r="W89" t="str">
        <f>IFERROR(IF(MATCH("fougere",#REF!,0),"yes"),"no")</f>
        <v>no</v>
      </c>
      <c r="X89" t="str">
        <f>IFERROR(IF(MATCH("fresh",#REF!,0),"yes"),"no")</f>
        <v>no</v>
      </c>
    </row>
    <row r="90" spans="1:24" x14ac:dyDescent="0.3">
      <c r="A90">
        <f t="shared" si="1"/>
        <v>89</v>
      </c>
      <c r="B90" t="s">
        <v>189</v>
      </c>
      <c r="C90" t="s">
        <v>190</v>
      </c>
      <c r="D90">
        <v>8.6</v>
      </c>
      <c r="E90" t="s">
        <v>161</v>
      </c>
      <c r="F90" t="str">
        <f>IFERROR(IF(MATCH("sweet",#REF!,0),"yes"),"no")</f>
        <v>no</v>
      </c>
      <c r="G90" t="str">
        <f>IFERROR(IF(MATCH("floral",#REF!,0),"yes"),"no")</f>
        <v>no</v>
      </c>
      <c r="H90" t="str">
        <f>IFERROR(IF(MATCH("powdery",#REF!,0),"yes"),"no")</f>
        <v>no</v>
      </c>
      <c r="I90" t="str">
        <f>IFERROR(IF(MATCH("oriental",#REF!,0),"yes"),"no")</f>
        <v>no</v>
      </c>
      <c r="J90" t="str">
        <f>IFERROR(IF(MATCH("chypre",#REF!,0),"yes"),"no")</f>
        <v>no</v>
      </c>
      <c r="K90" t="str">
        <f>IFERROR(IF(MATCH("green",#REF!,0),"yes"),"no")</f>
        <v>no</v>
      </c>
      <c r="L90" t="str">
        <f>IFERROR(IF(MATCH("gourmand",#REF!,0),"yes"),"no")</f>
        <v>no</v>
      </c>
      <c r="M90" t="str">
        <f>IFERROR(IF(MATCH("resinous",#REF!,0),"yes"),"no")</f>
        <v>no</v>
      </c>
      <c r="N90" t="str">
        <f>IFERROR(IF(MATCH("spicy",#REF!,0),"yes"),"no")</f>
        <v>no</v>
      </c>
      <c r="O90" t="str">
        <f>IFERROR(IF(MATCH("leathery",#REF!,0),"yes"),"no")</f>
        <v>no</v>
      </c>
      <c r="P90" t="str">
        <f>IFERROR(IF(MATCH("citrusy",#REF!,0),"yes"),"no")</f>
        <v>no</v>
      </c>
      <c r="Q90" t="str">
        <f>IFERROR(IF(MATCH("woody",#REF!,0),"yes"),"no")</f>
        <v>no</v>
      </c>
      <c r="R90" t="str">
        <f>IFERROR(IF(MATCH("earthy",#REF!,0),"yes"),"no")</f>
        <v>no</v>
      </c>
      <c r="S90" t="str">
        <f>IFERROR(IF(MATCH("animal",#REF!,0),"yes"),"no")</f>
        <v>no</v>
      </c>
      <c r="T90" t="str">
        <f>IFERROR(IF(MATCH("creamy",#REF!,0),"yes"),"no")</f>
        <v>no</v>
      </c>
      <c r="U90" t="str">
        <f>IFERROR(IF(MATCH("smoky",#REF!,0),"yes"),"no")</f>
        <v>no</v>
      </c>
      <c r="V90" t="str">
        <f>IFERROR(IF(MATCH("aquatic",#REF!,0),"yes"),"no")</f>
        <v>no</v>
      </c>
      <c r="W90" t="str">
        <f>IFERROR(IF(MATCH("fougere",#REF!,0),"yes"),"no")</f>
        <v>no</v>
      </c>
      <c r="X90" t="str">
        <f>IFERROR(IF(MATCH("fresh",#REF!,0),"yes"),"no")</f>
        <v>no</v>
      </c>
    </row>
    <row r="91" spans="1:24" x14ac:dyDescent="0.3">
      <c r="A91">
        <f t="shared" si="1"/>
        <v>90</v>
      </c>
      <c r="B91" t="s">
        <v>89</v>
      </c>
      <c r="C91" t="s">
        <v>90</v>
      </c>
      <c r="D91">
        <v>9</v>
      </c>
      <c r="E91" t="s">
        <v>22</v>
      </c>
      <c r="F91" t="s">
        <v>24</v>
      </c>
      <c r="G91" t="s">
        <v>23</v>
      </c>
      <c r="H91" t="s">
        <v>24</v>
      </c>
      <c r="I91" t="s">
        <v>24</v>
      </c>
      <c r="J91" t="s">
        <v>23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tr">
        <f>IFERROR(IF(MATCH("earty",#REF!,0),"yes"),"no")</f>
        <v>no</v>
      </c>
      <c r="S91" t="str">
        <f>IFERROR(IF(MATCH("animalic",#REF!,0),"yes"),"no")</f>
        <v>no</v>
      </c>
      <c r="T91" t="str">
        <f>IFERROR(IF(MATCH("creamy",#REF!,0),"yes"),"no")</f>
        <v>no</v>
      </c>
      <c r="U91" t="str">
        <f>IFERROR(IF(MATCH("smoky",#REF!,0),"yes"),"no")</f>
        <v>no</v>
      </c>
      <c r="V91" t="str">
        <f>IFERROR(IF(MATCH("aquatic",#REF!,0),"yes"),"no")</f>
        <v>no</v>
      </c>
      <c r="W91" t="str">
        <f>IFERROR(IF(MATCH("fougere",#REF!,0),"yes"),"no")</f>
        <v>no</v>
      </c>
      <c r="X91" t="str">
        <f>IFERROR(IF(MATCH("fresh",#REF!,0),"yes"),"no")</f>
        <v>no</v>
      </c>
    </row>
    <row r="92" spans="1:24" x14ac:dyDescent="0.3">
      <c r="A92">
        <f t="shared" si="1"/>
        <v>91</v>
      </c>
      <c r="B92" t="s">
        <v>123</v>
      </c>
      <c r="C92" t="s">
        <v>90</v>
      </c>
      <c r="D92">
        <v>8.8000000000000007</v>
      </c>
      <c r="E92" t="s">
        <v>22</v>
      </c>
      <c r="F92" t="s">
        <v>24</v>
      </c>
      <c r="G92" t="s">
        <v>23</v>
      </c>
      <c r="H92" t="s">
        <v>24</v>
      </c>
      <c r="I92" t="s">
        <v>24</v>
      </c>
      <c r="J92" t="s">
        <v>23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tr">
        <f>IFERROR(IF(MATCH("earty",#REF!,0),"yes"),"no")</f>
        <v>no</v>
      </c>
      <c r="S92" t="str">
        <f>IFERROR(IF(MATCH("animalic",#REF!,0),"yes"),"no")</f>
        <v>no</v>
      </c>
      <c r="T92" t="str">
        <f>IFERROR(IF(MATCH("creamy",#REF!,0),"yes"),"no")</f>
        <v>no</v>
      </c>
      <c r="U92" t="str">
        <f>IFERROR(IF(MATCH("smoky",#REF!,0),"yes"),"no")</f>
        <v>no</v>
      </c>
      <c r="V92" t="str">
        <f>IFERROR(IF(MATCH("aquatic",#REF!,0),"yes"),"no")</f>
        <v>no</v>
      </c>
      <c r="W92" t="str">
        <f>IFERROR(IF(MATCH("fougere",#REF!,0),"yes"),"no")</f>
        <v>no</v>
      </c>
      <c r="X92" t="str">
        <f>IFERROR(IF(MATCH("fresh",#REF!,0),"yes"),"no")</f>
        <v>no</v>
      </c>
    </row>
    <row r="93" spans="1:24" x14ac:dyDescent="0.3">
      <c r="A93">
        <f t="shared" si="1"/>
        <v>92</v>
      </c>
      <c r="B93" t="s">
        <v>184</v>
      </c>
      <c r="C93" t="s">
        <v>90</v>
      </c>
      <c r="D93">
        <v>8.4</v>
      </c>
      <c r="E93" t="s">
        <v>161</v>
      </c>
      <c r="F93" t="str">
        <f>IFERROR(IF(MATCH("sweet",#REF!,0),"yes"),"no")</f>
        <v>no</v>
      </c>
      <c r="G93" t="str">
        <f>IFERROR(IF(MATCH("floral",#REF!,0),"yes"),"no")</f>
        <v>no</v>
      </c>
      <c r="H93" t="str">
        <f>IFERROR(IF(MATCH("powdery",#REF!,0),"yes"),"no")</f>
        <v>no</v>
      </c>
      <c r="I93" t="str">
        <f>IFERROR(IF(MATCH("oriental",#REF!,0),"yes"),"no")</f>
        <v>no</v>
      </c>
      <c r="J93" t="str">
        <f>IFERROR(IF(MATCH("chypre",#REF!,0),"yes"),"no")</f>
        <v>no</v>
      </c>
      <c r="K93" t="str">
        <f>IFERROR(IF(MATCH("green",#REF!,0),"yes"),"no")</f>
        <v>no</v>
      </c>
      <c r="L93" t="str">
        <f>IFERROR(IF(MATCH("gourmand",#REF!,0),"yes"),"no")</f>
        <v>no</v>
      </c>
      <c r="M93" t="str">
        <f>IFERROR(IF(MATCH("resinous",#REF!,0),"yes"),"no")</f>
        <v>no</v>
      </c>
      <c r="N93" t="str">
        <f>IFERROR(IF(MATCH("spicy",#REF!,0),"yes"),"no")</f>
        <v>no</v>
      </c>
      <c r="O93" t="str">
        <f>IFERROR(IF(MATCH("leathery",#REF!,0),"yes"),"no")</f>
        <v>no</v>
      </c>
      <c r="P93" t="str">
        <f>IFERROR(IF(MATCH("citrusy",#REF!,0),"yes"),"no")</f>
        <v>no</v>
      </c>
      <c r="Q93" t="str">
        <f>IFERROR(IF(MATCH("woody",#REF!,0),"yes"),"no")</f>
        <v>no</v>
      </c>
      <c r="R93" t="str">
        <f>IFERROR(IF(MATCH("earthy",#REF!,0),"yes"),"no")</f>
        <v>no</v>
      </c>
      <c r="S93" t="str">
        <f>IFERROR(IF(MATCH("animal",#REF!,0),"yes"),"no")</f>
        <v>no</v>
      </c>
      <c r="T93" t="str">
        <f>IFERROR(IF(MATCH("creamy",#REF!,0),"yes"),"no")</f>
        <v>no</v>
      </c>
      <c r="U93" t="str">
        <f>IFERROR(IF(MATCH("smoky",#REF!,0),"yes"),"no")</f>
        <v>no</v>
      </c>
      <c r="V93" t="str">
        <f>IFERROR(IF(MATCH("aquatic",#REF!,0),"yes"),"no")</f>
        <v>no</v>
      </c>
      <c r="W93" t="str">
        <f>IFERROR(IF(MATCH("fougere",#REF!,0),"yes"),"no")</f>
        <v>no</v>
      </c>
      <c r="X93" t="str">
        <f>IFERROR(IF(MATCH("fresh",#REF!,0),"yes"),"no")</f>
        <v>no</v>
      </c>
    </row>
    <row r="94" spans="1:24" x14ac:dyDescent="0.3">
      <c r="A94">
        <f t="shared" si="1"/>
        <v>93</v>
      </c>
      <c r="B94" t="s">
        <v>185</v>
      </c>
      <c r="C94" t="s">
        <v>90</v>
      </c>
      <c r="D94">
        <v>8.5</v>
      </c>
      <c r="E94" t="s">
        <v>161</v>
      </c>
      <c r="F94" t="str">
        <f>IFERROR(IF(MATCH("sweet",#REF!,0),"yes"),"no")</f>
        <v>no</v>
      </c>
      <c r="G94" t="str">
        <f>IFERROR(IF(MATCH("floral",#REF!,0),"yes"),"no")</f>
        <v>no</v>
      </c>
      <c r="H94" t="str">
        <f>IFERROR(IF(MATCH("powdery",#REF!,0),"yes"),"no")</f>
        <v>no</v>
      </c>
      <c r="I94" t="str">
        <f>IFERROR(IF(MATCH("oriental",#REF!,0),"yes"),"no")</f>
        <v>no</v>
      </c>
      <c r="J94" t="str">
        <f>IFERROR(IF(MATCH("chypre",#REF!,0),"yes"),"no")</f>
        <v>no</v>
      </c>
      <c r="K94" t="str">
        <f>IFERROR(IF(MATCH("green",#REF!,0),"yes"),"no")</f>
        <v>no</v>
      </c>
      <c r="L94" t="str">
        <f>IFERROR(IF(MATCH("gourmand",#REF!,0),"yes"),"no")</f>
        <v>no</v>
      </c>
      <c r="M94" t="str">
        <f>IFERROR(IF(MATCH("resinous",#REF!,0),"yes"),"no")</f>
        <v>no</v>
      </c>
      <c r="N94" t="str">
        <f>IFERROR(IF(MATCH("spicy",#REF!,0),"yes"),"no")</f>
        <v>no</v>
      </c>
      <c r="O94" t="str">
        <f>IFERROR(IF(MATCH("leathery",#REF!,0),"yes"),"no")</f>
        <v>no</v>
      </c>
      <c r="P94" t="str">
        <f>IFERROR(IF(MATCH("citrusy",#REF!,0),"yes"),"no")</f>
        <v>no</v>
      </c>
      <c r="Q94" t="str">
        <f>IFERROR(IF(MATCH("woody",#REF!,0),"yes"),"no")</f>
        <v>no</v>
      </c>
      <c r="R94" t="str">
        <f>IFERROR(IF(MATCH("earthy",#REF!,0),"yes"),"no")</f>
        <v>no</v>
      </c>
      <c r="S94" t="str">
        <f>IFERROR(IF(MATCH("animal",#REF!,0),"yes"),"no")</f>
        <v>no</v>
      </c>
      <c r="T94" t="str">
        <f>IFERROR(IF(MATCH("creamy",#REF!,0),"yes"),"no")</f>
        <v>no</v>
      </c>
      <c r="U94" t="str">
        <f>IFERROR(IF(MATCH("smoky",#REF!,0),"yes"),"no")</f>
        <v>no</v>
      </c>
      <c r="V94" t="str">
        <f>IFERROR(IF(MATCH("aquatic",#REF!,0),"yes"),"no")</f>
        <v>no</v>
      </c>
      <c r="W94" t="str">
        <f>IFERROR(IF(MATCH("fougere",#REF!,0),"yes"),"no")</f>
        <v>no</v>
      </c>
      <c r="X94" t="str">
        <f>IFERROR(IF(MATCH("fresh",#REF!,0),"yes"),"no")</f>
        <v>no</v>
      </c>
    </row>
    <row r="95" spans="1:24" x14ac:dyDescent="0.3">
      <c r="A95">
        <f t="shared" si="1"/>
        <v>94</v>
      </c>
      <c r="B95" t="s">
        <v>196</v>
      </c>
      <c r="C95" t="s">
        <v>90</v>
      </c>
      <c r="D95">
        <v>8.6999999999999993</v>
      </c>
      <c r="E95" t="s">
        <v>161</v>
      </c>
      <c r="F95" t="str">
        <f>IFERROR(IF(MATCH("sweet",#REF!,0),"yes"),"no")</f>
        <v>no</v>
      </c>
      <c r="G95" t="str">
        <f>IFERROR(IF(MATCH("floral",#REF!,0),"yes"),"no")</f>
        <v>no</v>
      </c>
      <c r="H95" t="str">
        <f>IFERROR(IF(MATCH("powdery",#REF!,0),"yes"),"no")</f>
        <v>no</v>
      </c>
      <c r="I95" t="str">
        <f>IFERROR(IF(MATCH("oriental",#REF!,0),"yes"),"no")</f>
        <v>no</v>
      </c>
      <c r="J95" t="str">
        <f>IFERROR(IF(MATCH("chypre",#REF!,0),"yes"),"no")</f>
        <v>no</v>
      </c>
      <c r="K95" t="str">
        <f>IFERROR(IF(MATCH("green",#REF!,0),"yes"),"no")</f>
        <v>no</v>
      </c>
      <c r="L95" t="str">
        <f>IFERROR(IF(MATCH("gourmand",#REF!,0),"yes"),"no")</f>
        <v>no</v>
      </c>
      <c r="M95" t="str">
        <f>IFERROR(IF(MATCH("resinous",#REF!,0),"yes"),"no")</f>
        <v>no</v>
      </c>
      <c r="N95" t="str">
        <f>IFERROR(IF(MATCH("spicy",#REF!,0),"yes"),"no")</f>
        <v>no</v>
      </c>
      <c r="O95" t="str">
        <f>IFERROR(IF(MATCH("leathery",#REF!,0),"yes"),"no")</f>
        <v>no</v>
      </c>
      <c r="P95" t="str">
        <f>IFERROR(IF(MATCH("citrusy",#REF!,0),"yes"),"no")</f>
        <v>no</v>
      </c>
      <c r="Q95" t="str">
        <f>IFERROR(IF(MATCH("woody",#REF!,0),"yes"),"no")</f>
        <v>no</v>
      </c>
      <c r="R95" t="str">
        <f>IFERROR(IF(MATCH("earthy",#REF!,0),"yes"),"no")</f>
        <v>no</v>
      </c>
      <c r="S95" t="str">
        <f>IFERROR(IF(MATCH("animal",#REF!,0),"yes"),"no")</f>
        <v>no</v>
      </c>
      <c r="T95" t="str">
        <f>IFERROR(IF(MATCH("creamy",#REF!,0),"yes"),"no")</f>
        <v>no</v>
      </c>
      <c r="U95" t="str">
        <f>IFERROR(IF(MATCH("smoky",#REF!,0),"yes"),"no")</f>
        <v>no</v>
      </c>
      <c r="V95" t="str">
        <f>IFERROR(IF(MATCH("aquatic",#REF!,0),"yes"),"no")</f>
        <v>no</v>
      </c>
      <c r="W95" t="str">
        <f>IFERROR(IF(MATCH("fougere",#REF!,0),"yes"),"no")</f>
        <v>no</v>
      </c>
      <c r="X95" t="str">
        <f>IFERROR(IF(MATCH("fresh",#REF!,0),"yes"),"no")</f>
        <v>no</v>
      </c>
    </row>
    <row r="96" spans="1:24" x14ac:dyDescent="0.3">
      <c r="A96">
        <f t="shared" si="1"/>
        <v>95</v>
      </c>
      <c r="B96" t="s">
        <v>211</v>
      </c>
      <c r="C96" t="s">
        <v>90</v>
      </c>
      <c r="D96">
        <v>8.6999999999999993</v>
      </c>
      <c r="E96" t="s">
        <v>161</v>
      </c>
      <c r="F96" t="str">
        <f>IFERROR(IF(MATCH("sweet",#REF!,0),"yes"),"no")</f>
        <v>no</v>
      </c>
      <c r="G96" t="str">
        <f>IFERROR(IF(MATCH("floral",#REF!,0),"yes"),"no")</f>
        <v>no</v>
      </c>
      <c r="H96" t="str">
        <f>IFERROR(IF(MATCH("powdery",#REF!,0),"yes"),"no")</f>
        <v>no</v>
      </c>
      <c r="I96" t="str">
        <f>IFERROR(IF(MATCH("oriental",#REF!,0),"yes"),"no")</f>
        <v>no</v>
      </c>
      <c r="J96" t="str">
        <f>IFERROR(IF(MATCH("chypre",#REF!,0),"yes"),"no")</f>
        <v>no</v>
      </c>
      <c r="K96" t="str">
        <f>IFERROR(IF(MATCH("green",#REF!,0),"yes"),"no")</f>
        <v>no</v>
      </c>
      <c r="L96" t="str">
        <f>IFERROR(IF(MATCH("gourmand",#REF!,0),"yes"),"no")</f>
        <v>no</v>
      </c>
      <c r="M96" t="str">
        <f>IFERROR(IF(MATCH("resinous",#REF!,0),"yes"),"no")</f>
        <v>no</v>
      </c>
      <c r="N96" t="str">
        <f>IFERROR(IF(MATCH("spicy",#REF!,0),"yes"),"no")</f>
        <v>no</v>
      </c>
      <c r="O96" t="str">
        <f>IFERROR(IF(MATCH("leathery",#REF!,0),"yes"),"no")</f>
        <v>no</v>
      </c>
      <c r="P96" t="str">
        <f>IFERROR(IF(MATCH("citrusy",#REF!,0),"yes"),"no")</f>
        <v>no</v>
      </c>
      <c r="Q96" t="str">
        <f>IFERROR(IF(MATCH("woody",#REF!,0),"yes"),"no")</f>
        <v>no</v>
      </c>
      <c r="R96" t="str">
        <f>IFERROR(IF(MATCH("earthy",#REF!,0),"yes"),"no")</f>
        <v>no</v>
      </c>
      <c r="S96" t="str">
        <f>IFERROR(IF(MATCH("animal",#REF!,0),"yes"),"no")</f>
        <v>no</v>
      </c>
      <c r="T96" t="str">
        <f>IFERROR(IF(MATCH("creamy",#REF!,0),"yes"),"no")</f>
        <v>no</v>
      </c>
      <c r="U96" t="str">
        <f>IFERROR(IF(MATCH("smoky",#REF!,0),"yes"),"no")</f>
        <v>no</v>
      </c>
      <c r="V96" t="str">
        <f>IFERROR(IF(MATCH("aquatic",#REF!,0),"yes"),"no")</f>
        <v>no</v>
      </c>
      <c r="W96" t="str">
        <f>IFERROR(IF(MATCH("fougere",#REF!,0),"yes"),"no")</f>
        <v>no</v>
      </c>
      <c r="X96" t="str">
        <f>IFERROR(IF(MATCH("fresh",#REF!,0),"yes"),"no")</f>
        <v>no</v>
      </c>
    </row>
    <row r="97" spans="1:24" x14ac:dyDescent="0.3">
      <c r="A97">
        <f t="shared" si="1"/>
        <v>96</v>
      </c>
      <c r="B97" t="s">
        <v>383</v>
      </c>
      <c r="C97" t="s">
        <v>90</v>
      </c>
      <c r="D97">
        <v>8.4</v>
      </c>
      <c r="E97" t="s">
        <v>297</v>
      </c>
      <c r="F97" t="str">
        <f>IFERROR(IF(MATCH("sweet",#REF!,0),"yes"),"no")</f>
        <v>no</v>
      </c>
      <c r="G97" t="str">
        <f>IFERROR(IF(MATCH("floral",#REF!,0),"yes"),"no")</f>
        <v>no</v>
      </c>
      <c r="H97" t="str">
        <f>IFERROR(IF(MATCH("powdery",#REF!,0),"yes"),"no")</f>
        <v>no</v>
      </c>
      <c r="I97" t="str">
        <f>IFERROR(IF(MATCH("oriental",#REF!,0),"yes"),"no")</f>
        <v>no</v>
      </c>
      <c r="J97" t="str">
        <f>IFERROR(IF(MATCH("chypre",#REF!,0),"yes"),"no")</f>
        <v>no</v>
      </c>
      <c r="K97" t="str">
        <f>IFERROR(IF(MATCH("green",#REF!,0),"yes"),"no")</f>
        <v>no</v>
      </c>
      <c r="L97" t="str">
        <f>IFERROR(IF(MATCH("gourmand",#REF!,0),"yes"),"no")</f>
        <v>no</v>
      </c>
      <c r="M97" t="str">
        <f>IFERROR(IF(MATCH("resinous",#REF!,0),"yes"),"no")</f>
        <v>no</v>
      </c>
      <c r="N97" t="str">
        <f>IFERROR(IF(MATCH("spicy",#REF!,0),"yes"),"no")</f>
        <v>no</v>
      </c>
      <c r="O97" t="str">
        <f>IFERROR(IF(MATCH("leathery",#REF!,0),"yes"),"no")</f>
        <v>no</v>
      </c>
      <c r="P97" t="str">
        <f>IFERROR(IF(MATCH("citrusy",#REF!,0),"yes"),"no")</f>
        <v>no</v>
      </c>
      <c r="Q97" t="str">
        <f>IFERROR(IF(MATCH("woody",#REF!,0),"yes"),"no")</f>
        <v>no</v>
      </c>
      <c r="R97" t="str">
        <f>IFERROR(IF(MATCH("earthy",#REF!,0),"yes"),"no")</f>
        <v>no</v>
      </c>
      <c r="S97" t="str">
        <f>IFERROR(IF(MATCH("animal",#REF!,0),"yes"),"no")</f>
        <v>no</v>
      </c>
      <c r="T97" t="str">
        <f>IFERROR(IF(MATCH("creamy",#REF!,0),"yes"),"no")</f>
        <v>no</v>
      </c>
      <c r="U97" t="str">
        <f>IFERROR(IF(MATCH("smoky",#REF!,0),"yes"),"no")</f>
        <v>no</v>
      </c>
      <c r="V97" t="str">
        <f>IFERROR(IF(MATCH("aquatic",#REF!,0),"yes"),"no")</f>
        <v>no</v>
      </c>
      <c r="W97" t="str">
        <f>IFERROR(IF(MATCH("fougere",#REF!,0),"yes"),"no")</f>
        <v>no</v>
      </c>
      <c r="X97" t="str">
        <f>IFERROR(IF(MATCH("fresh",#REF!,0),"yes"),"no")</f>
        <v>no</v>
      </c>
    </row>
    <row r="98" spans="1:24" x14ac:dyDescent="0.3">
      <c r="A98">
        <f t="shared" si="1"/>
        <v>97</v>
      </c>
      <c r="B98" t="s">
        <v>373</v>
      </c>
      <c r="C98" t="s">
        <v>374</v>
      </c>
      <c r="D98">
        <v>8.9</v>
      </c>
      <c r="E98" t="s">
        <v>297</v>
      </c>
      <c r="F98" t="str">
        <f>IFERROR(IF(MATCH("sweet",#REF!,0),"yes"),"no")</f>
        <v>no</v>
      </c>
      <c r="G98" t="str">
        <f>IFERROR(IF(MATCH("floral",#REF!,0),"yes"),"no")</f>
        <v>no</v>
      </c>
      <c r="H98" t="str">
        <f>IFERROR(IF(MATCH("powdery",#REF!,0),"yes"),"no")</f>
        <v>no</v>
      </c>
      <c r="I98" t="str">
        <f>IFERROR(IF(MATCH("oriental",#REF!,0),"yes"),"no")</f>
        <v>no</v>
      </c>
      <c r="J98" t="str">
        <f>IFERROR(IF(MATCH("chypre",#REF!,0),"yes"),"no")</f>
        <v>no</v>
      </c>
      <c r="K98" t="str">
        <f>IFERROR(IF(MATCH("green",#REF!,0),"yes"),"no")</f>
        <v>no</v>
      </c>
      <c r="L98" t="str">
        <f>IFERROR(IF(MATCH("gourmand",#REF!,0),"yes"),"no")</f>
        <v>no</v>
      </c>
      <c r="M98" t="str">
        <f>IFERROR(IF(MATCH("resinous",#REF!,0),"yes"),"no")</f>
        <v>no</v>
      </c>
      <c r="N98" t="str">
        <f>IFERROR(IF(MATCH("spicy",#REF!,0),"yes"),"no")</f>
        <v>no</v>
      </c>
      <c r="O98" t="str">
        <f>IFERROR(IF(MATCH("leathery",#REF!,0),"yes"),"no")</f>
        <v>no</v>
      </c>
      <c r="P98" t="str">
        <f>IFERROR(IF(MATCH("citrusy",#REF!,0),"yes"),"no")</f>
        <v>no</v>
      </c>
      <c r="Q98" t="str">
        <f>IFERROR(IF(MATCH("woody",#REF!,0),"yes"),"no")</f>
        <v>no</v>
      </c>
      <c r="R98" t="str">
        <f>IFERROR(IF(MATCH("earthy",#REF!,0),"yes"),"no")</f>
        <v>no</v>
      </c>
      <c r="S98" t="str">
        <f>IFERROR(IF(MATCH("animal",#REF!,0),"yes"),"no")</f>
        <v>no</v>
      </c>
      <c r="T98" t="str">
        <f>IFERROR(IF(MATCH("creamy",#REF!,0),"yes"),"no")</f>
        <v>no</v>
      </c>
      <c r="U98" t="str">
        <f>IFERROR(IF(MATCH("smoky",#REF!,0),"yes"),"no")</f>
        <v>no</v>
      </c>
      <c r="V98" t="str">
        <f>IFERROR(IF(MATCH("aquatic",#REF!,0),"yes"),"no")</f>
        <v>no</v>
      </c>
      <c r="W98" t="str">
        <f>IFERROR(IF(MATCH("fougere",#REF!,0),"yes"),"no")</f>
        <v>no</v>
      </c>
      <c r="X98" t="str">
        <f>IFERROR(IF(MATCH("fresh",#REF!,0),"yes"),"no")</f>
        <v>no</v>
      </c>
    </row>
    <row r="99" spans="1:24" x14ac:dyDescent="0.3">
      <c r="A99">
        <f t="shared" si="1"/>
        <v>98</v>
      </c>
      <c r="B99" t="s">
        <v>112</v>
      </c>
      <c r="C99" t="s">
        <v>113</v>
      </c>
      <c r="D99">
        <v>8.5</v>
      </c>
      <c r="E99" t="s">
        <v>22</v>
      </c>
      <c r="F99" t="s">
        <v>23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23</v>
      </c>
      <c r="O99" t="s">
        <v>24</v>
      </c>
      <c r="P99" t="s">
        <v>24</v>
      </c>
      <c r="Q99" t="s">
        <v>24</v>
      </c>
      <c r="R99" t="str">
        <f>IFERROR(IF(MATCH("earty",#REF!,0),"yes"),"no")</f>
        <v>no</v>
      </c>
      <c r="S99" t="str">
        <f>IFERROR(IF(MATCH("animalic",#REF!,0),"yes"),"no")</f>
        <v>no</v>
      </c>
      <c r="T99" t="str">
        <f>IFERROR(IF(MATCH("creamy",#REF!,0),"yes"),"no")</f>
        <v>no</v>
      </c>
      <c r="U99" t="str">
        <f>IFERROR(IF(MATCH("smoky",#REF!,0),"yes"),"no")</f>
        <v>no</v>
      </c>
      <c r="V99" t="str">
        <f>IFERROR(IF(MATCH("aquatic",#REF!,0),"yes"),"no")</f>
        <v>no</v>
      </c>
      <c r="W99" t="str">
        <f>IFERROR(IF(MATCH("fougere",#REF!,0),"yes"),"no")</f>
        <v>no</v>
      </c>
      <c r="X99" t="str">
        <f>IFERROR(IF(MATCH("fresh",#REF!,0),"yes"),"no")</f>
        <v>no</v>
      </c>
    </row>
    <row r="100" spans="1:24" x14ac:dyDescent="0.3">
      <c r="A100">
        <f t="shared" si="1"/>
        <v>99</v>
      </c>
      <c r="B100" t="s">
        <v>330</v>
      </c>
      <c r="C100" t="s">
        <v>113</v>
      </c>
      <c r="D100">
        <v>8.6</v>
      </c>
      <c r="E100" t="s">
        <v>297</v>
      </c>
      <c r="F100" t="str">
        <f>IFERROR(IF(MATCH("sweet",#REF!,0),"yes"),"no")</f>
        <v>no</v>
      </c>
      <c r="G100" t="str">
        <f>IFERROR(IF(MATCH("floral",#REF!,0),"yes"),"no")</f>
        <v>no</v>
      </c>
      <c r="H100" t="str">
        <f>IFERROR(IF(MATCH("powdery",#REF!,0),"yes"),"no")</f>
        <v>no</v>
      </c>
      <c r="I100" t="str">
        <f>IFERROR(IF(MATCH("oriental",#REF!,0),"yes"),"no")</f>
        <v>no</v>
      </c>
      <c r="J100" t="str">
        <f>IFERROR(IF(MATCH("chypre",#REF!,0),"yes"),"no")</f>
        <v>no</v>
      </c>
      <c r="K100" t="str">
        <f>IFERROR(IF(MATCH("green",#REF!,0),"yes"),"no")</f>
        <v>no</v>
      </c>
      <c r="L100" t="str">
        <f>IFERROR(IF(MATCH("gourmand",#REF!,0),"yes"),"no")</f>
        <v>no</v>
      </c>
      <c r="M100" t="str">
        <f>IFERROR(IF(MATCH("resinous",#REF!,0),"yes"),"no")</f>
        <v>no</v>
      </c>
      <c r="N100" t="str">
        <f>IFERROR(IF(MATCH("spicy",#REF!,0),"yes"),"no")</f>
        <v>no</v>
      </c>
      <c r="O100" t="str">
        <f>IFERROR(IF(MATCH("leathery",#REF!,0),"yes"),"no")</f>
        <v>no</v>
      </c>
      <c r="P100" t="str">
        <f>IFERROR(IF(MATCH("citrusy",#REF!,0),"yes"),"no")</f>
        <v>no</v>
      </c>
      <c r="Q100" t="str">
        <f>IFERROR(IF(MATCH("woody",#REF!,0),"yes"),"no")</f>
        <v>no</v>
      </c>
      <c r="R100" t="str">
        <f>IFERROR(IF(MATCH("earthy",#REF!,0),"yes"),"no")</f>
        <v>no</v>
      </c>
      <c r="S100" t="str">
        <f>IFERROR(IF(MATCH("animal",#REF!,0),"yes"),"no")</f>
        <v>no</v>
      </c>
      <c r="T100" t="str">
        <f>IFERROR(IF(MATCH("creamy",#REF!,0),"yes"),"no")</f>
        <v>no</v>
      </c>
      <c r="U100" t="str">
        <f>IFERROR(IF(MATCH("smoky",#REF!,0),"yes"),"no")</f>
        <v>no</v>
      </c>
      <c r="V100" t="str">
        <f>IFERROR(IF(MATCH("aquatic",#REF!,0),"yes"),"no")</f>
        <v>no</v>
      </c>
      <c r="W100" t="str">
        <f>IFERROR(IF(MATCH("fougere",#REF!,0),"yes"),"no")</f>
        <v>no</v>
      </c>
      <c r="X100" t="str">
        <f>IFERROR(IF(MATCH("fresh",#REF!,0),"yes"),"no")</f>
        <v>no</v>
      </c>
    </row>
    <row r="101" spans="1:24" x14ac:dyDescent="0.3">
      <c r="A101">
        <f t="shared" si="1"/>
        <v>100</v>
      </c>
      <c r="B101" t="s">
        <v>333</v>
      </c>
      <c r="C101" t="s">
        <v>113</v>
      </c>
      <c r="D101">
        <v>8.3000000000000007</v>
      </c>
      <c r="E101" t="s">
        <v>297</v>
      </c>
      <c r="F101" t="str">
        <f>IFERROR(IF(MATCH("sweet",#REF!,0),"yes"),"no")</f>
        <v>no</v>
      </c>
      <c r="G101" t="str">
        <f>IFERROR(IF(MATCH("floral",#REF!,0),"yes"),"no")</f>
        <v>no</v>
      </c>
      <c r="H101" t="str">
        <f>IFERROR(IF(MATCH("powdery",#REF!,0),"yes"),"no")</f>
        <v>no</v>
      </c>
      <c r="I101" t="str">
        <f>IFERROR(IF(MATCH("oriental",#REF!,0),"yes"),"no")</f>
        <v>no</v>
      </c>
      <c r="J101" t="str">
        <f>IFERROR(IF(MATCH("chypre",#REF!,0),"yes"),"no")</f>
        <v>no</v>
      </c>
      <c r="K101" t="str">
        <f>IFERROR(IF(MATCH("green",#REF!,0),"yes"),"no")</f>
        <v>no</v>
      </c>
      <c r="L101" t="str">
        <f>IFERROR(IF(MATCH("gourmand",#REF!,0),"yes"),"no")</f>
        <v>no</v>
      </c>
      <c r="M101" t="str">
        <f>IFERROR(IF(MATCH("resinous",#REF!,0),"yes"),"no")</f>
        <v>no</v>
      </c>
      <c r="N101" t="str">
        <f>IFERROR(IF(MATCH("spicy",#REF!,0),"yes"),"no")</f>
        <v>no</v>
      </c>
      <c r="O101" t="str">
        <f>IFERROR(IF(MATCH("leathery",#REF!,0),"yes"),"no")</f>
        <v>no</v>
      </c>
      <c r="P101" t="str">
        <f>IFERROR(IF(MATCH("citrusy",#REF!,0),"yes"),"no")</f>
        <v>no</v>
      </c>
      <c r="Q101" t="str">
        <f>IFERROR(IF(MATCH("woody",#REF!,0),"yes"),"no")</f>
        <v>no</v>
      </c>
      <c r="R101" t="str">
        <f>IFERROR(IF(MATCH("earthy",#REF!,0),"yes"),"no")</f>
        <v>no</v>
      </c>
      <c r="S101" t="str">
        <f>IFERROR(IF(MATCH("animal",#REF!,0),"yes"),"no")</f>
        <v>no</v>
      </c>
      <c r="T101" t="str">
        <f>IFERROR(IF(MATCH("creamy",#REF!,0),"yes"),"no")</f>
        <v>no</v>
      </c>
      <c r="U101" t="str">
        <f>IFERROR(IF(MATCH("smoky",#REF!,0),"yes"),"no")</f>
        <v>no</v>
      </c>
      <c r="V101" t="str">
        <f>IFERROR(IF(MATCH("aquatic",#REF!,0),"yes"),"no")</f>
        <v>no</v>
      </c>
      <c r="W101" t="str">
        <f>IFERROR(IF(MATCH("fougere",#REF!,0),"yes"),"no")</f>
        <v>no</v>
      </c>
      <c r="X101" t="str">
        <f>IFERROR(IF(MATCH("fresh",#REF!,0),"yes"),"no")</f>
        <v>no</v>
      </c>
    </row>
    <row r="102" spans="1:24" x14ac:dyDescent="0.3">
      <c r="A102">
        <f t="shared" si="1"/>
        <v>101</v>
      </c>
      <c r="B102" t="s">
        <v>382</v>
      </c>
      <c r="C102" t="s">
        <v>113</v>
      </c>
      <c r="D102">
        <v>8.6</v>
      </c>
      <c r="E102" t="s">
        <v>297</v>
      </c>
      <c r="F102" t="str">
        <f>IFERROR(IF(MATCH("sweet",#REF!,0),"yes"),"no")</f>
        <v>no</v>
      </c>
      <c r="G102" t="str">
        <f>IFERROR(IF(MATCH("floral",#REF!,0),"yes"),"no")</f>
        <v>no</v>
      </c>
      <c r="H102" t="str">
        <f>IFERROR(IF(MATCH("powdery",#REF!,0),"yes"),"no")</f>
        <v>no</v>
      </c>
      <c r="I102" t="str">
        <f>IFERROR(IF(MATCH("oriental",#REF!,0),"yes"),"no")</f>
        <v>no</v>
      </c>
      <c r="J102" t="str">
        <f>IFERROR(IF(MATCH("chypre",#REF!,0),"yes"),"no")</f>
        <v>no</v>
      </c>
      <c r="K102" t="str">
        <f>IFERROR(IF(MATCH("green",#REF!,0),"yes"),"no")</f>
        <v>no</v>
      </c>
      <c r="L102" t="str">
        <f>IFERROR(IF(MATCH("gourmand",#REF!,0),"yes"),"no")</f>
        <v>no</v>
      </c>
      <c r="M102" t="str">
        <f>IFERROR(IF(MATCH("resinous",#REF!,0),"yes"),"no")</f>
        <v>no</v>
      </c>
      <c r="N102" t="str">
        <f>IFERROR(IF(MATCH("spicy",#REF!,0),"yes"),"no")</f>
        <v>no</v>
      </c>
      <c r="O102" t="str">
        <f>IFERROR(IF(MATCH("leathery",#REF!,0),"yes"),"no")</f>
        <v>no</v>
      </c>
      <c r="P102" t="str">
        <f>IFERROR(IF(MATCH("citrusy",#REF!,0),"yes"),"no")</f>
        <v>no</v>
      </c>
      <c r="Q102" t="str">
        <f>IFERROR(IF(MATCH("woody",#REF!,0),"yes"),"no")</f>
        <v>no</v>
      </c>
      <c r="R102" t="str">
        <f>IFERROR(IF(MATCH("earthy",#REF!,0),"yes"),"no")</f>
        <v>no</v>
      </c>
      <c r="S102" t="str">
        <f>IFERROR(IF(MATCH("animal",#REF!,0),"yes"),"no")</f>
        <v>no</v>
      </c>
      <c r="T102" t="str">
        <f>IFERROR(IF(MATCH("creamy",#REF!,0),"yes"),"no")</f>
        <v>no</v>
      </c>
      <c r="U102" t="str">
        <f>IFERROR(IF(MATCH("smoky",#REF!,0),"yes"),"no")</f>
        <v>no</v>
      </c>
      <c r="V102" t="str">
        <f>IFERROR(IF(MATCH("aquatic",#REF!,0),"yes"),"no")</f>
        <v>no</v>
      </c>
      <c r="W102" t="str">
        <f>IFERROR(IF(MATCH("fougere",#REF!,0),"yes"),"no")</f>
        <v>no</v>
      </c>
      <c r="X102" t="str">
        <f>IFERROR(IF(MATCH("fresh",#REF!,0),"yes"),"no")</f>
        <v>no</v>
      </c>
    </row>
    <row r="103" spans="1:24" x14ac:dyDescent="0.3">
      <c r="A103">
        <f t="shared" si="1"/>
        <v>102</v>
      </c>
      <c r="B103" t="s">
        <v>119</v>
      </c>
      <c r="C103" t="s">
        <v>120</v>
      </c>
      <c r="D103">
        <v>8.8000000000000007</v>
      </c>
      <c r="E103" t="s">
        <v>22</v>
      </c>
      <c r="F103" t="s">
        <v>24</v>
      </c>
      <c r="G103" t="s">
        <v>23</v>
      </c>
      <c r="H103" t="s">
        <v>24</v>
      </c>
      <c r="I103" t="s">
        <v>24</v>
      </c>
      <c r="J103" t="s">
        <v>23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tr">
        <f>IFERROR(IF(MATCH("earty",#REF!,0),"yes"),"no")</f>
        <v>no</v>
      </c>
      <c r="S103" t="str">
        <f>IFERROR(IF(MATCH("animalic",#REF!,0),"yes"),"no")</f>
        <v>no</v>
      </c>
      <c r="T103" t="str">
        <f>IFERROR(IF(MATCH("creamy",#REF!,0),"yes"),"no")</f>
        <v>no</v>
      </c>
      <c r="U103" t="str">
        <f>IFERROR(IF(MATCH("smoky",#REF!,0),"yes"),"no")</f>
        <v>no</v>
      </c>
      <c r="V103" t="str">
        <f>IFERROR(IF(MATCH("aquatic",#REF!,0),"yes"),"no")</f>
        <v>no</v>
      </c>
      <c r="W103" t="str">
        <f>IFERROR(IF(MATCH("fougere",#REF!,0),"yes"),"no")</f>
        <v>no</v>
      </c>
      <c r="X103" t="str">
        <f>IFERROR(IF(MATCH("fresh",#REF!,0),"yes"),"no")</f>
        <v>no</v>
      </c>
    </row>
    <row r="104" spans="1:24" x14ac:dyDescent="0.3">
      <c r="A104">
        <f t="shared" si="1"/>
        <v>103</v>
      </c>
      <c r="B104" t="s">
        <v>219</v>
      </c>
      <c r="C104" t="s">
        <v>220</v>
      </c>
      <c r="D104">
        <v>8.5</v>
      </c>
      <c r="E104" t="s">
        <v>161</v>
      </c>
      <c r="F104" t="str">
        <f>IFERROR(IF(MATCH("sweet",#REF!,0),"yes"),"no")</f>
        <v>no</v>
      </c>
      <c r="G104" t="str">
        <f>IFERROR(IF(MATCH("floral",#REF!,0),"yes"),"no")</f>
        <v>no</v>
      </c>
      <c r="H104" t="str">
        <f>IFERROR(IF(MATCH("powdery",#REF!,0),"yes"),"no")</f>
        <v>no</v>
      </c>
      <c r="I104" t="str">
        <f>IFERROR(IF(MATCH("oriental",#REF!,0),"yes"),"no")</f>
        <v>no</v>
      </c>
      <c r="J104" t="str">
        <f>IFERROR(IF(MATCH("chypre",#REF!,0),"yes"),"no")</f>
        <v>no</v>
      </c>
      <c r="K104" t="str">
        <f>IFERROR(IF(MATCH("green",#REF!,0),"yes"),"no")</f>
        <v>no</v>
      </c>
      <c r="L104" t="str">
        <f>IFERROR(IF(MATCH("gourmand",#REF!,0),"yes"),"no")</f>
        <v>no</v>
      </c>
      <c r="M104" t="str">
        <f>IFERROR(IF(MATCH("resinous",#REF!,0),"yes"),"no")</f>
        <v>no</v>
      </c>
      <c r="N104" t="str">
        <f>IFERROR(IF(MATCH("spicy",#REF!,0),"yes"),"no")</f>
        <v>no</v>
      </c>
      <c r="O104" t="str">
        <f>IFERROR(IF(MATCH("leathery",#REF!,0),"yes"),"no")</f>
        <v>no</v>
      </c>
      <c r="P104" t="str">
        <f>IFERROR(IF(MATCH("citrusy",#REF!,0),"yes"),"no")</f>
        <v>no</v>
      </c>
      <c r="Q104" t="str">
        <f>IFERROR(IF(MATCH("woody",#REF!,0),"yes"),"no")</f>
        <v>no</v>
      </c>
      <c r="R104" t="str">
        <f>IFERROR(IF(MATCH("earthy",#REF!,0),"yes"),"no")</f>
        <v>no</v>
      </c>
      <c r="S104" t="str">
        <f>IFERROR(IF(MATCH("animal",#REF!,0),"yes"),"no")</f>
        <v>no</v>
      </c>
      <c r="T104" t="str">
        <f>IFERROR(IF(MATCH("creamy",#REF!,0),"yes"),"no")</f>
        <v>no</v>
      </c>
      <c r="U104" t="str">
        <f>IFERROR(IF(MATCH("smoky",#REF!,0),"yes"),"no")</f>
        <v>no</v>
      </c>
      <c r="V104" t="str">
        <f>IFERROR(IF(MATCH("aquatic",#REF!,0),"yes"),"no")</f>
        <v>no</v>
      </c>
      <c r="W104" t="str">
        <f>IFERROR(IF(MATCH("fougere",#REF!,0),"yes"),"no")</f>
        <v>no</v>
      </c>
      <c r="X104" t="str">
        <f>IFERROR(IF(MATCH("fresh",#REF!,0),"yes"),"no")</f>
        <v>no</v>
      </c>
    </row>
    <row r="105" spans="1:24" x14ac:dyDescent="0.3">
      <c r="A105">
        <f t="shared" si="1"/>
        <v>104</v>
      </c>
      <c r="B105" t="s">
        <v>329</v>
      </c>
      <c r="C105" t="s">
        <v>220</v>
      </c>
      <c r="D105">
        <v>8.5</v>
      </c>
      <c r="E105" t="s">
        <v>297</v>
      </c>
      <c r="F105" t="str">
        <f>IFERROR(IF(MATCH("sweet",#REF!,0),"yes"),"no")</f>
        <v>no</v>
      </c>
      <c r="G105" t="str">
        <f>IFERROR(IF(MATCH("floral",#REF!,0),"yes"),"no")</f>
        <v>no</v>
      </c>
      <c r="H105" t="str">
        <f>IFERROR(IF(MATCH("powdery",#REF!,0),"yes"),"no")</f>
        <v>no</v>
      </c>
      <c r="I105" t="str">
        <f>IFERROR(IF(MATCH("oriental",#REF!,0),"yes"),"no")</f>
        <v>no</v>
      </c>
      <c r="J105" t="str">
        <f>IFERROR(IF(MATCH("chypre",#REF!,0),"yes"),"no")</f>
        <v>no</v>
      </c>
      <c r="K105" t="str">
        <f>IFERROR(IF(MATCH("green",#REF!,0),"yes"),"no")</f>
        <v>no</v>
      </c>
      <c r="L105" t="str">
        <f>IFERROR(IF(MATCH("gourmand",#REF!,0),"yes"),"no")</f>
        <v>no</v>
      </c>
      <c r="M105" t="str">
        <f>IFERROR(IF(MATCH("resinous",#REF!,0),"yes"),"no")</f>
        <v>no</v>
      </c>
      <c r="N105" t="str">
        <f>IFERROR(IF(MATCH("spicy",#REF!,0),"yes"),"no")</f>
        <v>no</v>
      </c>
      <c r="O105" t="str">
        <f>IFERROR(IF(MATCH("leathery",#REF!,0),"yes"),"no")</f>
        <v>no</v>
      </c>
      <c r="P105" t="str">
        <f>IFERROR(IF(MATCH("citrusy",#REF!,0),"yes"),"no")</f>
        <v>no</v>
      </c>
      <c r="Q105" t="str">
        <f>IFERROR(IF(MATCH("woody",#REF!,0),"yes"),"no")</f>
        <v>no</v>
      </c>
      <c r="R105" t="str">
        <f>IFERROR(IF(MATCH("earthy",#REF!,0),"yes"),"no")</f>
        <v>no</v>
      </c>
      <c r="S105" t="str">
        <f>IFERROR(IF(MATCH("animal",#REF!,0),"yes"),"no")</f>
        <v>no</v>
      </c>
      <c r="T105" t="str">
        <f>IFERROR(IF(MATCH("creamy",#REF!,0),"yes"),"no")</f>
        <v>no</v>
      </c>
      <c r="U105" t="str">
        <f>IFERROR(IF(MATCH("smoky",#REF!,0),"yes"),"no")</f>
        <v>no</v>
      </c>
      <c r="V105" t="str">
        <f>IFERROR(IF(MATCH("aquatic",#REF!,0),"yes"),"no")</f>
        <v>no</v>
      </c>
      <c r="W105" t="str">
        <f>IFERROR(IF(MATCH("fougere",#REF!,0),"yes"),"no")</f>
        <v>no</v>
      </c>
      <c r="X105" t="str">
        <f>IFERROR(IF(MATCH("fresh",#REF!,0),"yes"),"no")</f>
        <v>no</v>
      </c>
    </row>
    <row r="106" spans="1:24" x14ac:dyDescent="0.3">
      <c r="A106">
        <f t="shared" si="1"/>
        <v>105</v>
      </c>
      <c r="B106" t="s">
        <v>354</v>
      </c>
      <c r="C106" t="s">
        <v>220</v>
      </c>
      <c r="D106">
        <v>8.6</v>
      </c>
      <c r="E106" t="s">
        <v>297</v>
      </c>
      <c r="F106" t="str">
        <f>IFERROR(IF(MATCH("sweet",#REF!,0),"yes"),"no")</f>
        <v>no</v>
      </c>
      <c r="G106" t="str">
        <f>IFERROR(IF(MATCH("floral",#REF!,0),"yes"),"no")</f>
        <v>no</v>
      </c>
      <c r="H106" t="str">
        <f>IFERROR(IF(MATCH("powdery",#REF!,0),"yes"),"no")</f>
        <v>no</v>
      </c>
      <c r="I106" t="str">
        <f>IFERROR(IF(MATCH("oriental",#REF!,0),"yes"),"no")</f>
        <v>no</v>
      </c>
      <c r="J106" t="str">
        <f>IFERROR(IF(MATCH("chypre",#REF!,0),"yes"),"no")</f>
        <v>no</v>
      </c>
      <c r="K106" t="str">
        <f>IFERROR(IF(MATCH("green",#REF!,0),"yes"),"no")</f>
        <v>no</v>
      </c>
      <c r="L106" t="str">
        <f>IFERROR(IF(MATCH("gourmand",#REF!,0),"yes"),"no")</f>
        <v>no</v>
      </c>
      <c r="M106" t="str">
        <f>IFERROR(IF(MATCH("resinous",#REF!,0),"yes"),"no")</f>
        <v>no</v>
      </c>
      <c r="N106" t="str">
        <f>IFERROR(IF(MATCH("spicy",#REF!,0),"yes"),"no")</f>
        <v>no</v>
      </c>
      <c r="O106" t="str">
        <f>IFERROR(IF(MATCH("leathery",#REF!,0),"yes"),"no")</f>
        <v>no</v>
      </c>
      <c r="P106" t="str">
        <f>IFERROR(IF(MATCH("citrusy",#REF!,0),"yes"),"no")</f>
        <v>no</v>
      </c>
      <c r="Q106" t="str">
        <f>IFERROR(IF(MATCH("woody",#REF!,0),"yes"),"no")</f>
        <v>no</v>
      </c>
      <c r="R106" t="str">
        <f>IFERROR(IF(MATCH("earthy",#REF!,0),"yes"),"no")</f>
        <v>no</v>
      </c>
      <c r="S106" t="str">
        <f>IFERROR(IF(MATCH("animal",#REF!,0),"yes"),"no")</f>
        <v>no</v>
      </c>
      <c r="T106" t="str">
        <f>IFERROR(IF(MATCH("creamy",#REF!,0),"yes"),"no")</f>
        <v>no</v>
      </c>
      <c r="U106" t="str">
        <f>IFERROR(IF(MATCH("smoky",#REF!,0),"yes"),"no")</f>
        <v>no</v>
      </c>
      <c r="V106" t="str">
        <f>IFERROR(IF(MATCH("aquatic",#REF!,0),"yes"),"no")</f>
        <v>no</v>
      </c>
      <c r="W106" t="str">
        <f>IFERROR(IF(MATCH("fougere",#REF!,0),"yes"),"no")</f>
        <v>no</v>
      </c>
      <c r="X106" t="str">
        <f>IFERROR(IF(MATCH("fresh",#REF!,0),"yes"),"no")</f>
        <v>no</v>
      </c>
    </row>
    <row r="107" spans="1:24" x14ac:dyDescent="0.3">
      <c r="A107">
        <f t="shared" si="1"/>
        <v>106</v>
      </c>
      <c r="B107" t="s">
        <v>27</v>
      </c>
      <c r="C107" t="s">
        <v>28</v>
      </c>
      <c r="D107">
        <v>8.1999999999999993</v>
      </c>
      <c r="E107" t="s">
        <v>22</v>
      </c>
      <c r="F107" t="s">
        <v>24</v>
      </c>
      <c r="G107" t="s">
        <v>24</v>
      </c>
      <c r="H107" t="s">
        <v>23</v>
      </c>
      <c r="I107" t="s">
        <v>23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24</v>
      </c>
      <c r="Q107" t="s">
        <v>24</v>
      </c>
      <c r="R107" t="str">
        <f>IFERROR(IF(MATCH("earty",#REF!,0),"yes"),"no")</f>
        <v>no</v>
      </c>
      <c r="S107" t="str">
        <f>IFERROR(IF(MATCH("animalic",#REF!,0),"yes"),"no")</f>
        <v>no</v>
      </c>
      <c r="T107" t="str">
        <f>IFERROR(IF(MATCH("creamy",#REF!,0),"yes"),"no")</f>
        <v>no</v>
      </c>
      <c r="U107" t="str">
        <f>IFERROR(IF(MATCH("smoky",#REF!,0),"yes"),"no")</f>
        <v>no</v>
      </c>
      <c r="V107" t="str">
        <f>IFERROR(IF(MATCH("aquatic",#REF!,0),"yes"),"no")</f>
        <v>no</v>
      </c>
      <c r="W107" t="str">
        <f>IFERROR(IF(MATCH("fougere",#REF!,0),"yes"),"no")</f>
        <v>no</v>
      </c>
      <c r="X107" t="str">
        <f>IFERROR(IF(MATCH("fresh",#REF!,0),"yes"),"no")</f>
        <v>no</v>
      </c>
    </row>
    <row r="108" spans="1:24" x14ac:dyDescent="0.3">
      <c r="A108">
        <f t="shared" si="1"/>
        <v>107</v>
      </c>
      <c r="B108" t="s">
        <v>33</v>
      </c>
      <c r="C108" t="s">
        <v>28</v>
      </c>
      <c r="D108">
        <v>8.6</v>
      </c>
      <c r="E108" t="s">
        <v>22</v>
      </c>
      <c r="F108" t="s">
        <v>24</v>
      </c>
      <c r="G108" t="s">
        <v>23</v>
      </c>
      <c r="H108" t="s">
        <v>24</v>
      </c>
      <c r="I108" t="s">
        <v>24</v>
      </c>
      <c r="J108" t="s">
        <v>23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tr">
        <f>IFERROR(IF(MATCH("earty",#REF!,0),"yes"),"no")</f>
        <v>no</v>
      </c>
      <c r="S108" t="str">
        <f>IFERROR(IF(MATCH("animalic",#REF!,0),"yes"),"no")</f>
        <v>no</v>
      </c>
      <c r="T108" t="str">
        <f>IFERROR(IF(MATCH("creamy",#REF!,0),"yes"),"no")</f>
        <v>no</v>
      </c>
      <c r="U108" t="str">
        <f>IFERROR(IF(MATCH("smoky",#REF!,0),"yes"),"no")</f>
        <v>no</v>
      </c>
      <c r="V108" t="str">
        <f>IFERROR(IF(MATCH("aquatic",#REF!,0),"yes"),"no")</f>
        <v>no</v>
      </c>
      <c r="W108" t="str">
        <f>IFERROR(IF(MATCH("fougere",#REF!,0),"yes"),"no")</f>
        <v>no</v>
      </c>
      <c r="X108" t="str">
        <f>IFERROR(IF(MATCH("fresh",#REF!,0),"yes"),"no")</f>
        <v>no</v>
      </c>
    </row>
    <row r="109" spans="1:24" x14ac:dyDescent="0.3">
      <c r="A109">
        <f t="shared" si="1"/>
        <v>108</v>
      </c>
      <c r="B109" t="s">
        <v>34</v>
      </c>
      <c r="C109" t="s">
        <v>28</v>
      </c>
      <c r="D109">
        <v>8.4</v>
      </c>
      <c r="E109" t="s">
        <v>22</v>
      </c>
      <c r="F109" t="s">
        <v>24</v>
      </c>
      <c r="G109" t="s">
        <v>23</v>
      </c>
      <c r="H109" t="s">
        <v>23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tr">
        <f>IFERROR(IF(MATCH("earty",#REF!,0),"yes"),"no")</f>
        <v>no</v>
      </c>
      <c r="S109" t="str">
        <f>IFERROR(IF(MATCH("animalic",#REF!,0),"yes"),"no")</f>
        <v>no</v>
      </c>
      <c r="T109" t="str">
        <f>IFERROR(IF(MATCH("creamy",#REF!,0),"yes"),"no")</f>
        <v>no</v>
      </c>
      <c r="U109" t="str">
        <f>IFERROR(IF(MATCH("smoky",#REF!,0),"yes"),"no")</f>
        <v>no</v>
      </c>
      <c r="V109" t="str">
        <f>IFERROR(IF(MATCH("aquatic",#REF!,0),"yes"),"no")</f>
        <v>no</v>
      </c>
      <c r="W109" t="str">
        <f>IFERROR(IF(MATCH("fougere",#REF!,0),"yes"),"no")</f>
        <v>no</v>
      </c>
      <c r="X109" t="str">
        <f>IFERROR(IF(MATCH("fresh",#REF!,0),"yes"),"no")</f>
        <v>no</v>
      </c>
    </row>
    <row r="110" spans="1:24" x14ac:dyDescent="0.3">
      <c r="A110">
        <f t="shared" si="1"/>
        <v>109</v>
      </c>
      <c r="B110" t="s">
        <v>56</v>
      </c>
      <c r="C110" t="s">
        <v>28</v>
      </c>
      <c r="D110">
        <v>8.4</v>
      </c>
      <c r="E110" t="s">
        <v>22</v>
      </c>
      <c r="F110" t="s">
        <v>24</v>
      </c>
      <c r="G110" t="s">
        <v>23</v>
      </c>
      <c r="H110" t="s">
        <v>24</v>
      </c>
      <c r="I110" t="s">
        <v>23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tr">
        <f>IFERROR(IF(MATCH("earty",#REF!,0),"yes"),"no")</f>
        <v>no</v>
      </c>
      <c r="S110" t="str">
        <f>IFERROR(IF(MATCH("animalic",#REF!,0),"yes"),"no")</f>
        <v>no</v>
      </c>
      <c r="T110" t="str">
        <f>IFERROR(IF(MATCH("creamy",#REF!,0),"yes"),"no")</f>
        <v>no</v>
      </c>
      <c r="U110" t="str">
        <f>IFERROR(IF(MATCH("smoky",#REF!,0),"yes"),"no")</f>
        <v>no</v>
      </c>
      <c r="V110" t="str">
        <f>IFERROR(IF(MATCH("aquatic",#REF!,0),"yes"),"no")</f>
        <v>no</v>
      </c>
      <c r="W110" t="str">
        <f>IFERROR(IF(MATCH("fougere",#REF!,0),"yes"),"no")</f>
        <v>no</v>
      </c>
      <c r="X110" t="str">
        <f>IFERROR(IF(MATCH("fresh",#REF!,0),"yes"),"no")</f>
        <v>no</v>
      </c>
    </row>
    <row r="111" spans="1:24" x14ac:dyDescent="0.3">
      <c r="A111">
        <f t="shared" si="1"/>
        <v>110</v>
      </c>
      <c r="B111" t="s">
        <v>69</v>
      </c>
      <c r="C111" t="s">
        <v>28</v>
      </c>
      <c r="D111">
        <v>8.4</v>
      </c>
      <c r="E111" t="s">
        <v>22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23</v>
      </c>
      <c r="O111" t="s">
        <v>24</v>
      </c>
      <c r="P111" t="s">
        <v>24</v>
      </c>
      <c r="Q111" t="s">
        <v>23</v>
      </c>
      <c r="R111" t="str">
        <f>IFERROR(IF(MATCH("earty",#REF!,0),"yes"),"no")</f>
        <v>no</v>
      </c>
      <c r="S111" t="str">
        <f>IFERROR(IF(MATCH("animalic",#REF!,0),"yes"),"no")</f>
        <v>no</v>
      </c>
      <c r="T111" t="str">
        <f>IFERROR(IF(MATCH("creamy",#REF!,0),"yes"),"no")</f>
        <v>no</v>
      </c>
      <c r="U111" t="str">
        <f>IFERROR(IF(MATCH("smoky",#REF!,0),"yes"),"no")</f>
        <v>no</v>
      </c>
      <c r="V111" t="str">
        <f>IFERROR(IF(MATCH("aquatic",#REF!,0),"yes"),"no")</f>
        <v>no</v>
      </c>
      <c r="W111" t="str">
        <f>IFERROR(IF(MATCH("fougere",#REF!,0),"yes"),"no")</f>
        <v>no</v>
      </c>
      <c r="X111" t="str">
        <f>IFERROR(IF(MATCH("fresh",#REF!,0),"yes"),"no")</f>
        <v>no</v>
      </c>
    </row>
    <row r="112" spans="1:24" x14ac:dyDescent="0.3">
      <c r="A112">
        <f t="shared" si="1"/>
        <v>111</v>
      </c>
      <c r="B112" t="s">
        <v>70</v>
      </c>
      <c r="C112" t="s">
        <v>28</v>
      </c>
      <c r="D112">
        <v>8.5</v>
      </c>
      <c r="E112" t="s">
        <v>22</v>
      </c>
      <c r="F112" t="s">
        <v>24</v>
      </c>
      <c r="G112" t="s">
        <v>24</v>
      </c>
      <c r="H112" t="s">
        <v>24</v>
      </c>
      <c r="I112" t="s">
        <v>24</v>
      </c>
      <c r="J112" t="s">
        <v>23</v>
      </c>
      <c r="K112" t="s">
        <v>24</v>
      </c>
      <c r="L112" t="s">
        <v>24</v>
      </c>
      <c r="M112" t="s">
        <v>24</v>
      </c>
      <c r="N112" t="s">
        <v>23</v>
      </c>
      <c r="O112" t="s">
        <v>24</v>
      </c>
      <c r="P112" t="s">
        <v>24</v>
      </c>
      <c r="Q112" t="s">
        <v>24</v>
      </c>
      <c r="R112" t="str">
        <f>IFERROR(IF(MATCH("earty",#REF!,0),"yes"),"no")</f>
        <v>no</v>
      </c>
      <c r="S112" t="str">
        <f>IFERROR(IF(MATCH("animalic",#REF!,0),"yes"),"no")</f>
        <v>no</v>
      </c>
      <c r="T112" t="str">
        <f>IFERROR(IF(MATCH("creamy",#REF!,0),"yes"),"no")</f>
        <v>no</v>
      </c>
      <c r="U112" t="str">
        <f>IFERROR(IF(MATCH("smoky",#REF!,0),"yes"),"no")</f>
        <v>no</v>
      </c>
      <c r="V112" t="str">
        <f>IFERROR(IF(MATCH("aquatic",#REF!,0),"yes"),"no")</f>
        <v>no</v>
      </c>
      <c r="W112" t="str">
        <f>IFERROR(IF(MATCH("fougere",#REF!,0),"yes"),"no")</f>
        <v>no</v>
      </c>
      <c r="X112" t="str">
        <f>IFERROR(IF(MATCH("fresh",#REF!,0),"yes"),"no")</f>
        <v>no</v>
      </c>
    </row>
    <row r="113" spans="1:24" x14ac:dyDescent="0.3">
      <c r="A113">
        <f t="shared" si="1"/>
        <v>112</v>
      </c>
      <c r="B113" t="s">
        <v>75</v>
      </c>
      <c r="C113" t="s">
        <v>28</v>
      </c>
      <c r="D113">
        <v>8.4</v>
      </c>
      <c r="E113" t="s">
        <v>22</v>
      </c>
      <c r="F113" t="s">
        <v>24</v>
      </c>
      <c r="G113" t="s">
        <v>23</v>
      </c>
      <c r="H113" t="s">
        <v>23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tr">
        <f>IFERROR(IF(MATCH("earty",#REF!,0),"yes"),"no")</f>
        <v>no</v>
      </c>
      <c r="S113" t="str">
        <f>IFERROR(IF(MATCH("animalic",#REF!,0),"yes"),"no")</f>
        <v>no</v>
      </c>
      <c r="T113" t="str">
        <f>IFERROR(IF(MATCH("creamy",#REF!,0),"yes"),"no")</f>
        <v>no</v>
      </c>
      <c r="U113" t="str">
        <f>IFERROR(IF(MATCH("smoky",#REF!,0),"yes"),"no")</f>
        <v>no</v>
      </c>
      <c r="V113" t="str">
        <f>IFERROR(IF(MATCH("aquatic",#REF!,0),"yes"),"no")</f>
        <v>no</v>
      </c>
      <c r="W113" t="str">
        <f>IFERROR(IF(MATCH("fougere",#REF!,0),"yes"),"no")</f>
        <v>no</v>
      </c>
      <c r="X113" t="str">
        <f>IFERROR(IF(MATCH("fresh",#REF!,0),"yes"),"no")</f>
        <v>no</v>
      </c>
    </row>
    <row r="114" spans="1:24" x14ac:dyDescent="0.3">
      <c r="A114">
        <f t="shared" si="1"/>
        <v>113</v>
      </c>
      <c r="B114" t="s">
        <v>76</v>
      </c>
      <c r="C114" t="s">
        <v>28</v>
      </c>
      <c r="D114">
        <v>8.3000000000000007</v>
      </c>
      <c r="E114" t="s">
        <v>22</v>
      </c>
      <c r="F114" t="s">
        <v>24</v>
      </c>
      <c r="G114" t="s">
        <v>24</v>
      </c>
      <c r="H114" t="s">
        <v>24</v>
      </c>
      <c r="I114" t="s">
        <v>23</v>
      </c>
      <c r="J114" t="s">
        <v>24</v>
      </c>
      <c r="K114" t="s">
        <v>24</v>
      </c>
      <c r="L114" t="s">
        <v>24</v>
      </c>
      <c r="M114" t="s">
        <v>24</v>
      </c>
      <c r="N114" t="s">
        <v>23</v>
      </c>
      <c r="O114" t="s">
        <v>24</v>
      </c>
      <c r="P114" t="s">
        <v>24</v>
      </c>
      <c r="Q114" t="s">
        <v>24</v>
      </c>
      <c r="R114" t="str">
        <f>IFERROR(IF(MATCH("earty",#REF!,0),"yes"),"no")</f>
        <v>no</v>
      </c>
      <c r="S114" t="str">
        <f>IFERROR(IF(MATCH("animalic",#REF!,0),"yes"),"no")</f>
        <v>no</v>
      </c>
      <c r="T114" t="str">
        <f>IFERROR(IF(MATCH("creamy",#REF!,0),"yes"),"no")</f>
        <v>no</v>
      </c>
      <c r="U114" t="str">
        <f>IFERROR(IF(MATCH("smoky",#REF!,0),"yes"),"no")</f>
        <v>no</v>
      </c>
      <c r="V114" t="str">
        <f>IFERROR(IF(MATCH("aquatic",#REF!,0),"yes"),"no")</f>
        <v>no</v>
      </c>
      <c r="W114" t="str">
        <f>IFERROR(IF(MATCH("fougere",#REF!,0),"yes"),"no")</f>
        <v>no</v>
      </c>
      <c r="X114" t="str">
        <f>IFERROR(IF(MATCH("fresh",#REF!,0),"yes"),"no")</f>
        <v>no</v>
      </c>
    </row>
    <row r="115" spans="1:24" x14ac:dyDescent="0.3">
      <c r="A115">
        <f t="shared" si="1"/>
        <v>114</v>
      </c>
      <c r="B115" t="s">
        <v>94</v>
      </c>
      <c r="C115" t="s">
        <v>28</v>
      </c>
      <c r="D115">
        <v>8.4</v>
      </c>
      <c r="E115" t="s">
        <v>22</v>
      </c>
      <c r="F115" t="s">
        <v>23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23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tr">
        <f>IFERROR(IF(MATCH("earty",#REF!,0),"yes"),"no")</f>
        <v>no</v>
      </c>
      <c r="S115" t="str">
        <f>IFERROR(IF(MATCH("animalic",#REF!,0),"yes"),"no")</f>
        <v>no</v>
      </c>
      <c r="T115" t="str">
        <f>IFERROR(IF(MATCH("creamy",#REF!,0),"yes"),"no")</f>
        <v>no</v>
      </c>
      <c r="U115" t="str">
        <f>IFERROR(IF(MATCH("smoky",#REF!,0),"yes"),"no")</f>
        <v>no</v>
      </c>
      <c r="V115" t="str">
        <f>IFERROR(IF(MATCH("aquatic",#REF!,0),"yes"),"no")</f>
        <v>no</v>
      </c>
      <c r="W115" t="str">
        <f>IFERROR(IF(MATCH("fougere",#REF!,0),"yes"),"no")</f>
        <v>no</v>
      </c>
      <c r="X115" t="str">
        <f>IFERROR(IF(MATCH("fresh",#REF!,0),"yes"),"no")</f>
        <v>no</v>
      </c>
    </row>
    <row r="116" spans="1:24" x14ac:dyDescent="0.3">
      <c r="A116">
        <f t="shared" si="1"/>
        <v>115</v>
      </c>
      <c r="B116" t="s">
        <v>97</v>
      </c>
      <c r="C116" t="s">
        <v>28</v>
      </c>
      <c r="D116">
        <v>8.3000000000000007</v>
      </c>
      <c r="E116" t="s">
        <v>22</v>
      </c>
      <c r="F116" t="s">
        <v>23</v>
      </c>
      <c r="G116" t="s">
        <v>23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 t="s">
        <v>24</v>
      </c>
      <c r="Q116" t="s">
        <v>24</v>
      </c>
      <c r="R116" t="str">
        <f>IFERROR(IF(MATCH("earty",#REF!,0),"yes"),"no")</f>
        <v>no</v>
      </c>
      <c r="S116" t="str">
        <f>IFERROR(IF(MATCH("animalic",#REF!,0),"yes"),"no")</f>
        <v>no</v>
      </c>
      <c r="T116" t="str">
        <f>IFERROR(IF(MATCH("creamy",#REF!,0),"yes"),"no")</f>
        <v>no</v>
      </c>
      <c r="U116" t="str">
        <f>IFERROR(IF(MATCH("smoky",#REF!,0),"yes"),"no")</f>
        <v>no</v>
      </c>
      <c r="V116" t="str">
        <f>IFERROR(IF(MATCH("aquatic",#REF!,0),"yes"),"no")</f>
        <v>no</v>
      </c>
      <c r="W116" t="str">
        <f>IFERROR(IF(MATCH("fougere",#REF!,0),"yes"),"no")</f>
        <v>no</v>
      </c>
      <c r="X116" t="str">
        <f>IFERROR(IF(MATCH("fresh",#REF!,0),"yes"),"no")</f>
        <v>no</v>
      </c>
    </row>
    <row r="117" spans="1:24" x14ac:dyDescent="0.3">
      <c r="A117">
        <f t="shared" si="1"/>
        <v>116</v>
      </c>
      <c r="B117" t="s">
        <v>99</v>
      </c>
      <c r="C117" t="s">
        <v>28</v>
      </c>
      <c r="D117">
        <v>8.6</v>
      </c>
      <c r="E117" t="s">
        <v>22</v>
      </c>
      <c r="F117" t="s">
        <v>24</v>
      </c>
      <c r="G117" t="s">
        <v>24</v>
      </c>
      <c r="H117" t="s">
        <v>24</v>
      </c>
      <c r="I117" t="s">
        <v>23</v>
      </c>
      <c r="J117" t="s">
        <v>24</v>
      </c>
      <c r="K117" t="s">
        <v>24</v>
      </c>
      <c r="L117" t="s">
        <v>24</v>
      </c>
      <c r="M117" t="s">
        <v>24</v>
      </c>
      <c r="N117" t="s">
        <v>23</v>
      </c>
      <c r="O117" t="s">
        <v>24</v>
      </c>
      <c r="P117" t="s">
        <v>24</v>
      </c>
      <c r="Q117" t="s">
        <v>24</v>
      </c>
      <c r="R117" t="str">
        <f>IFERROR(IF(MATCH("earty",#REF!,0),"yes"),"no")</f>
        <v>no</v>
      </c>
      <c r="S117" t="str">
        <f>IFERROR(IF(MATCH("animalic",#REF!,0),"yes"),"no")</f>
        <v>no</v>
      </c>
      <c r="T117" t="str">
        <f>IFERROR(IF(MATCH("creamy",#REF!,0),"yes"),"no")</f>
        <v>no</v>
      </c>
      <c r="U117" t="str">
        <f>IFERROR(IF(MATCH("smoky",#REF!,0),"yes"),"no")</f>
        <v>no</v>
      </c>
      <c r="V117" t="str">
        <f>IFERROR(IF(MATCH("aquatic",#REF!,0),"yes"),"no")</f>
        <v>no</v>
      </c>
      <c r="W117" t="str">
        <f>IFERROR(IF(MATCH("fougere",#REF!,0),"yes"),"no")</f>
        <v>no</v>
      </c>
      <c r="X117" t="str">
        <f>IFERROR(IF(MATCH("fresh",#REF!,0),"yes"),"no")</f>
        <v>no</v>
      </c>
    </row>
    <row r="118" spans="1:24" x14ac:dyDescent="0.3">
      <c r="A118">
        <f t="shared" si="1"/>
        <v>117</v>
      </c>
      <c r="B118" t="s">
        <v>100</v>
      </c>
      <c r="C118" t="s">
        <v>28</v>
      </c>
      <c r="D118">
        <v>9</v>
      </c>
      <c r="E118" t="s">
        <v>22</v>
      </c>
      <c r="F118" t="s">
        <v>24</v>
      </c>
      <c r="G118" t="s">
        <v>23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23</v>
      </c>
      <c r="O118" t="s">
        <v>24</v>
      </c>
      <c r="P118" t="s">
        <v>24</v>
      </c>
      <c r="Q118" t="s">
        <v>24</v>
      </c>
      <c r="R118" t="str">
        <f>IFERROR(IF(MATCH("earty",#REF!,0),"yes"),"no")</f>
        <v>no</v>
      </c>
      <c r="S118" t="str">
        <f>IFERROR(IF(MATCH("animalic",#REF!,0),"yes"),"no")</f>
        <v>no</v>
      </c>
      <c r="T118" t="str">
        <f>IFERROR(IF(MATCH("creamy",#REF!,0),"yes"),"no")</f>
        <v>no</v>
      </c>
      <c r="U118" t="str">
        <f>IFERROR(IF(MATCH("smoky",#REF!,0),"yes"),"no")</f>
        <v>no</v>
      </c>
      <c r="V118" t="str">
        <f>IFERROR(IF(MATCH("aquatic",#REF!,0),"yes"),"no")</f>
        <v>no</v>
      </c>
      <c r="W118" t="str">
        <f>IFERROR(IF(MATCH("fougere",#REF!,0),"yes"),"no")</f>
        <v>no</v>
      </c>
      <c r="X118" t="str">
        <f>IFERROR(IF(MATCH("fresh",#REF!,0),"yes"),"no")</f>
        <v>no</v>
      </c>
    </row>
    <row r="119" spans="1:24" x14ac:dyDescent="0.3">
      <c r="A119">
        <f t="shared" si="1"/>
        <v>118</v>
      </c>
      <c r="B119" t="s">
        <v>103</v>
      </c>
      <c r="C119" t="s">
        <v>28</v>
      </c>
      <c r="D119">
        <v>8.5</v>
      </c>
      <c r="E119" t="s">
        <v>22</v>
      </c>
      <c r="F119" t="s">
        <v>24</v>
      </c>
      <c r="G119" t="s">
        <v>24</v>
      </c>
      <c r="H119" t="s">
        <v>23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23</v>
      </c>
      <c r="Q119" t="s">
        <v>24</v>
      </c>
      <c r="R119" t="str">
        <f>IFERROR(IF(MATCH("earty",#REF!,0),"yes"),"no")</f>
        <v>no</v>
      </c>
      <c r="S119" t="str">
        <f>IFERROR(IF(MATCH("animalic",#REF!,0),"yes"),"no")</f>
        <v>no</v>
      </c>
      <c r="T119" t="str">
        <f>IFERROR(IF(MATCH("creamy",#REF!,0),"yes"),"no")</f>
        <v>no</v>
      </c>
      <c r="U119" t="str">
        <f>IFERROR(IF(MATCH("smoky",#REF!,0),"yes"),"no")</f>
        <v>no</v>
      </c>
      <c r="V119" t="str">
        <f>IFERROR(IF(MATCH("aquatic",#REF!,0),"yes"),"no")</f>
        <v>no</v>
      </c>
      <c r="W119" t="str">
        <f>IFERROR(IF(MATCH("fougere",#REF!,0),"yes"),"no")</f>
        <v>no</v>
      </c>
      <c r="X119" t="str">
        <f>IFERROR(IF(MATCH("fresh",#REF!,0),"yes"),"no")</f>
        <v>no</v>
      </c>
    </row>
    <row r="120" spans="1:24" x14ac:dyDescent="0.3">
      <c r="A120">
        <f t="shared" si="1"/>
        <v>119</v>
      </c>
      <c r="B120" t="s">
        <v>109</v>
      </c>
      <c r="C120" t="s">
        <v>28</v>
      </c>
      <c r="D120">
        <v>8.9</v>
      </c>
      <c r="E120" t="s">
        <v>22</v>
      </c>
      <c r="F120" t="s">
        <v>24</v>
      </c>
      <c r="G120" t="s">
        <v>24</v>
      </c>
      <c r="H120" t="s">
        <v>23</v>
      </c>
      <c r="I120" t="s">
        <v>23</v>
      </c>
      <c r="J120" t="s">
        <v>24</v>
      </c>
      <c r="K120" t="s">
        <v>24</v>
      </c>
      <c r="L120" t="s">
        <v>24</v>
      </c>
      <c r="M120" t="s">
        <v>24</v>
      </c>
      <c r="N120" t="s">
        <v>24</v>
      </c>
      <c r="O120" t="s">
        <v>24</v>
      </c>
      <c r="P120" t="s">
        <v>24</v>
      </c>
      <c r="Q120" t="s">
        <v>24</v>
      </c>
      <c r="R120" t="str">
        <f>IFERROR(IF(MATCH("earty",#REF!,0),"yes"),"no")</f>
        <v>no</v>
      </c>
      <c r="S120" t="str">
        <f>IFERROR(IF(MATCH("animalic",#REF!,0),"yes"),"no")</f>
        <v>no</v>
      </c>
      <c r="T120" t="str">
        <f>IFERROR(IF(MATCH("creamy",#REF!,0),"yes"),"no")</f>
        <v>no</v>
      </c>
      <c r="U120" t="str">
        <f>IFERROR(IF(MATCH("smoky",#REF!,0),"yes"),"no")</f>
        <v>no</v>
      </c>
      <c r="V120" t="str">
        <f>IFERROR(IF(MATCH("aquatic",#REF!,0),"yes"),"no")</f>
        <v>no</v>
      </c>
      <c r="W120" t="str">
        <f>IFERROR(IF(MATCH("fougere",#REF!,0),"yes"),"no")</f>
        <v>no</v>
      </c>
      <c r="X120" t="str">
        <f>IFERROR(IF(MATCH("fresh",#REF!,0),"yes"),"no")</f>
        <v>no</v>
      </c>
    </row>
    <row r="121" spans="1:24" x14ac:dyDescent="0.3">
      <c r="A121">
        <f t="shared" si="1"/>
        <v>120</v>
      </c>
      <c r="B121" t="s">
        <v>111</v>
      </c>
      <c r="C121" t="s">
        <v>28</v>
      </c>
      <c r="D121">
        <v>8.8000000000000007</v>
      </c>
      <c r="E121" t="s">
        <v>22</v>
      </c>
      <c r="F121" t="s">
        <v>24</v>
      </c>
      <c r="G121" t="s">
        <v>23</v>
      </c>
      <c r="H121" t="s">
        <v>23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tr">
        <f>IFERROR(IF(MATCH("earty",#REF!,0),"yes"),"no")</f>
        <v>no</v>
      </c>
      <c r="S121" t="str">
        <f>IFERROR(IF(MATCH("animalic",#REF!,0),"yes"),"no")</f>
        <v>no</v>
      </c>
      <c r="T121" t="str">
        <f>IFERROR(IF(MATCH("creamy",#REF!,0),"yes"),"no")</f>
        <v>no</v>
      </c>
      <c r="U121" t="str">
        <f>IFERROR(IF(MATCH("smoky",#REF!,0),"yes"),"no")</f>
        <v>no</v>
      </c>
      <c r="V121" t="str">
        <f>IFERROR(IF(MATCH("aquatic",#REF!,0),"yes"),"no")</f>
        <v>no</v>
      </c>
      <c r="W121" t="str">
        <f>IFERROR(IF(MATCH("fougere",#REF!,0),"yes"),"no")</f>
        <v>no</v>
      </c>
      <c r="X121" t="str">
        <f>IFERROR(IF(MATCH("fresh",#REF!,0),"yes"),"no")</f>
        <v>no</v>
      </c>
    </row>
    <row r="122" spans="1:24" x14ac:dyDescent="0.3">
      <c r="A122">
        <f t="shared" si="1"/>
        <v>121</v>
      </c>
      <c r="B122" t="s">
        <v>116</v>
      </c>
      <c r="C122" t="s">
        <v>28</v>
      </c>
      <c r="D122">
        <v>8.4</v>
      </c>
      <c r="E122" t="s">
        <v>22</v>
      </c>
      <c r="F122" t="s">
        <v>24</v>
      </c>
      <c r="G122" t="s">
        <v>23</v>
      </c>
      <c r="H122" t="s">
        <v>23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tr">
        <f>IFERROR(IF(MATCH("earty",#REF!,0),"yes"),"no")</f>
        <v>no</v>
      </c>
      <c r="S122" t="str">
        <f>IFERROR(IF(MATCH("animalic",#REF!,0),"yes"),"no")</f>
        <v>no</v>
      </c>
      <c r="T122" t="str">
        <f>IFERROR(IF(MATCH("creamy",#REF!,0),"yes"),"no")</f>
        <v>no</v>
      </c>
      <c r="U122" t="str">
        <f>IFERROR(IF(MATCH("smoky",#REF!,0),"yes"),"no")</f>
        <v>no</v>
      </c>
      <c r="V122" t="str">
        <f>IFERROR(IF(MATCH("aquatic",#REF!,0),"yes"),"no")</f>
        <v>no</v>
      </c>
      <c r="W122" t="str">
        <f>IFERROR(IF(MATCH("fougere",#REF!,0),"yes"),"no")</f>
        <v>no</v>
      </c>
      <c r="X122" t="str">
        <f>IFERROR(IF(MATCH("fresh",#REF!,0),"yes"),"no")</f>
        <v>no</v>
      </c>
    </row>
    <row r="123" spans="1:24" x14ac:dyDescent="0.3">
      <c r="A123">
        <f t="shared" si="1"/>
        <v>122</v>
      </c>
      <c r="B123" t="s">
        <v>124</v>
      </c>
      <c r="C123" t="s">
        <v>28</v>
      </c>
      <c r="D123">
        <v>8.5</v>
      </c>
      <c r="E123" t="s">
        <v>22</v>
      </c>
      <c r="F123" t="s">
        <v>23</v>
      </c>
      <c r="G123" t="s">
        <v>23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tr">
        <f>IFERROR(IF(MATCH("earty",#REF!,0),"yes"),"no")</f>
        <v>no</v>
      </c>
      <c r="S123" t="str">
        <f>IFERROR(IF(MATCH("animalic",#REF!,0),"yes"),"no")</f>
        <v>no</v>
      </c>
      <c r="T123" t="str">
        <f>IFERROR(IF(MATCH("creamy",#REF!,0),"yes"),"no")</f>
        <v>no</v>
      </c>
      <c r="U123" t="str">
        <f>IFERROR(IF(MATCH("smoky",#REF!,0),"yes"),"no")</f>
        <v>no</v>
      </c>
      <c r="V123" t="str">
        <f>IFERROR(IF(MATCH("aquatic",#REF!,0),"yes"),"no")</f>
        <v>no</v>
      </c>
      <c r="W123" t="str">
        <f>IFERROR(IF(MATCH("fougere",#REF!,0),"yes"),"no")</f>
        <v>no</v>
      </c>
      <c r="X123" t="str">
        <f>IFERROR(IF(MATCH("fresh",#REF!,0),"yes"),"no")</f>
        <v>no</v>
      </c>
    </row>
    <row r="124" spans="1:24" x14ac:dyDescent="0.3">
      <c r="A124">
        <f t="shared" si="1"/>
        <v>123</v>
      </c>
      <c r="B124" t="s">
        <v>129</v>
      </c>
      <c r="C124" t="s">
        <v>28</v>
      </c>
      <c r="D124">
        <v>8.6</v>
      </c>
      <c r="E124" t="s">
        <v>22</v>
      </c>
      <c r="F124" t="s">
        <v>23</v>
      </c>
      <c r="G124" t="s">
        <v>23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tr">
        <f>IFERROR(IF(MATCH("earty",#REF!,0),"yes"),"no")</f>
        <v>no</v>
      </c>
      <c r="S124" t="str">
        <f>IFERROR(IF(MATCH("animalic",#REF!,0),"yes"),"no")</f>
        <v>no</v>
      </c>
      <c r="T124" t="str">
        <f>IFERROR(IF(MATCH("creamy",#REF!,0),"yes"),"no")</f>
        <v>no</v>
      </c>
      <c r="U124" t="str">
        <f>IFERROR(IF(MATCH("smoky",#REF!,0),"yes"),"no")</f>
        <v>no</v>
      </c>
      <c r="V124" t="str">
        <f>IFERROR(IF(MATCH("aquatic",#REF!,0),"yes"),"no")</f>
        <v>no</v>
      </c>
      <c r="W124" t="str">
        <f>IFERROR(IF(MATCH("fougere",#REF!,0),"yes"),"no")</f>
        <v>no</v>
      </c>
      <c r="X124" t="str">
        <f>IFERROR(IF(MATCH("fresh",#REF!,0),"yes"),"no")</f>
        <v>no</v>
      </c>
    </row>
    <row r="125" spans="1:24" x14ac:dyDescent="0.3">
      <c r="A125">
        <f t="shared" si="1"/>
        <v>124</v>
      </c>
      <c r="B125" t="s">
        <v>134</v>
      </c>
      <c r="C125" t="s">
        <v>28</v>
      </c>
      <c r="D125">
        <v>8.5</v>
      </c>
      <c r="E125" t="s">
        <v>22</v>
      </c>
      <c r="F125" t="s">
        <v>24</v>
      </c>
      <c r="G125" t="s">
        <v>23</v>
      </c>
      <c r="H125" t="s">
        <v>23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tr">
        <f>IFERROR(IF(MATCH("earty",#REF!,0),"yes"),"no")</f>
        <v>no</v>
      </c>
      <c r="S125" t="str">
        <f>IFERROR(IF(MATCH("animalic",#REF!,0),"yes"),"no")</f>
        <v>no</v>
      </c>
      <c r="T125" t="str">
        <f>IFERROR(IF(MATCH("creamy",#REF!,0),"yes"),"no")</f>
        <v>no</v>
      </c>
      <c r="U125" t="str">
        <f>IFERROR(IF(MATCH("smoky",#REF!,0),"yes"),"no")</f>
        <v>no</v>
      </c>
      <c r="V125" t="str">
        <f>IFERROR(IF(MATCH("aquatic",#REF!,0),"yes"),"no")</f>
        <v>no</v>
      </c>
      <c r="W125" t="str">
        <f>IFERROR(IF(MATCH("fougere",#REF!,0),"yes"),"no")</f>
        <v>no</v>
      </c>
      <c r="X125" t="str">
        <f>IFERROR(IF(MATCH("fresh",#REF!,0),"yes"),"no")</f>
        <v>no</v>
      </c>
    </row>
    <row r="126" spans="1:24" x14ac:dyDescent="0.3">
      <c r="A126">
        <f t="shared" si="1"/>
        <v>125</v>
      </c>
      <c r="B126" t="s">
        <v>136</v>
      </c>
      <c r="C126" t="s">
        <v>28</v>
      </c>
      <c r="D126">
        <v>8.8000000000000007</v>
      </c>
      <c r="E126" t="s">
        <v>22</v>
      </c>
      <c r="F126" t="s">
        <v>24</v>
      </c>
      <c r="G126" t="s">
        <v>23</v>
      </c>
      <c r="H126" t="s">
        <v>23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tr">
        <f>IFERROR(IF(MATCH("earty",#REF!,0),"yes"),"no")</f>
        <v>no</v>
      </c>
      <c r="S126" t="str">
        <f>IFERROR(IF(MATCH("animalic",#REF!,0),"yes"),"no")</f>
        <v>no</v>
      </c>
      <c r="T126" t="str">
        <f>IFERROR(IF(MATCH("creamy",#REF!,0),"yes"),"no")</f>
        <v>no</v>
      </c>
      <c r="U126" t="str">
        <f>IFERROR(IF(MATCH("smoky",#REF!,0),"yes"),"no")</f>
        <v>no</v>
      </c>
      <c r="V126" t="str">
        <f>IFERROR(IF(MATCH("aquatic",#REF!,0),"yes"),"no")</f>
        <v>no</v>
      </c>
      <c r="W126" t="str">
        <f>IFERROR(IF(MATCH("fougere",#REF!,0),"yes"),"no")</f>
        <v>no</v>
      </c>
      <c r="X126" t="str">
        <f>IFERROR(IF(MATCH("fresh",#REF!,0),"yes"),"no")</f>
        <v>no</v>
      </c>
    </row>
    <row r="127" spans="1:24" x14ac:dyDescent="0.3">
      <c r="A127">
        <f t="shared" si="1"/>
        <v>126</v>
      </c>
      <c r="B127" t="s">
        <v>140</v>
      </c>
      <c r="C127" t="s">
        <v>28</v>
      </c>
      <c r="D127">
        <v>8.6999999999999993</v>
      </c>
      <c r="E127" t="s">
        <v>22</v>
      </c>
      <c r="F127" t="s">
        <v>24</v>
      </c>
      <c r="G127" t="s">
        <v>24</v>
      </c>
      <c r="H127" t="s">
        <v>23</v>
      </c>
      <c r="I127" t="s">
        <v>23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tr">
        <f>IFERROR(IF(MATCH("earty",#REF!,0),"yes"),"no")</f>
        <v>no</v>
      </c>
      <c r="S127" t="str">
        <f>IFERROR(IF(MATCH("animalic",#REF!,0),"yes"),"no")</f>
        <v>no</v>
      </c>
      <c r="T127" t="str">
        <f>IFERROR(IF(MATCH("creamy",#REF!,0),"yes"),"no")</f>
        <v>no</v>
      </c>
      <c r="U127" t="str">
        <f>IFERROR(IF(MATCH("smoky",#REF!,0),"yes"),"no")</f>
        <v>no</v>
      </c>
      <c r="V127" t="str">
        <f>IFERROR(IF(MATCH("aquatic",#REF!,0),"yes"),"no")</f>
        <v>no</v>
      </c>
      <c r="W127" t="str">
        <f>IFERROR(IF(MATCH("fougere",#REF!,0),"yes"),"no")</f>
        <v>no</v>
      </c>
      <c r="X127" t="str">
        <f>IFERROR(IF(MATCH("fresh",#REF!,0),"yes"),"no")</f>
        <v>no</v>
      </c>
    </row>
    <row r="128" spans="1:24" x14ac:dyDescent="0.3">
      <c r="A128">
        <f t="shared" si="1"/>
        <v>127</v>
      </c>
      <c r="B128" t="s">
        <v>144</v>
      </c>
      <c r="C128" t="s">
        <v>28</v>
      </c>
      <c r="D128">
        <v>8.8000000000000007</v>
      </c>
      <c r="E128" t="s">
        <v>22</v>
      </c>
      <c r="F128" t="s">
        <v>24</v>
      </c>
      <c r="G128" t="s">
        <v>24</v>
      </c>
      <c r="H128" t="s">
        <v>24</v>
      </c>
      <c r="I128" t="s">
        <v>23</v>
      </c>
      <c r="J128" t="s">
        <v>24</v>
      </c>
      <c r="K128" t="s">
        <v>24</v>
      </c>
      <c r="L128" t="s">
        <v>24</v>
      </c>
      <c r="M128" t="s">
        <v>24</v>
      </c>
      <c r="N128" t="s">
        <v>23</v>
      </c>
      <c r="O128" t="s">
        <v>24</v>
      </c>
      <c r="P128" t="s">
        <v>24</v>
      </c>
      <c r="Q128" t="s">
        <v>24</v>
      </c>
      <c r="R128" t="str">
        <f>IFERROR(IF(MATCH("earty",#REF!,0),"yes"),"no")</f>
        <v>no</v>
      </c>
      <c r="S128" t="str">
        <f>IFERROR(IF(MATCH("animalic",#REF!,0),"yes"),"no")</f>
        <v>no</v>
      </c>
      <c r="T128" t="str">
        <f>IFERROR(IF(MATCH("creamy",#REF!,0),"yes"),"no")</f>
        <v>no</v>
      </c>
      <c r="U128" t="str">
        <f>IFERROR(IF(MATCH("smoky",#REF!,0),"yes"),"no")</f>
        <v>no</v>
      </c>
      <c r="V128" t="str">
        <f>IFERROR(IF(MATCH("aquatic",#REF!,0),"yes"),"no")</f>
        <v>no</v>
      </c>
      <c r="W128" t="str">
        <f>IFERROR(IF(MATCH("fougere",#REF!,0),"yes"),"no")</f>
        <v>no</v>
      </c>
      <c r="X128" t="str">
        <f>IFERROR(IF(MATCH("fresh",#REF!,0),"yes"),"no")</f>
        <v>no</v>
      </c>
    </row>
    <row r="129" spans="1:24" x14ac:dyDescent="0.3">
      <c r="A129">
        <f t="shared" si="1"/>
        <v>128</v>
      </c>
      <c r="B129" t="s">
        <v>146</v>
      </c>
      <c r="C129" t="s">
        <v>28</v>
      </c>
      <c r="D129">
        <v>9.1</v>
      </c>
      <c r="E129" t="s">
        <v>22</v>
      </c>
      <c r="F129" t="s">
        <v>24</v>
      </c>
      <c r="G129" t="s">
        <v>23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23</v>
      </c>
      <c r="R129" t="str">
        <f>IFERROR(IF(MATCH("earty",#REF!,0),"yes"),"no")</f>
        <v>no</v>
      </c>
      <c r="S129" t="str">
        <f>IFERROR(IF(MATCH("animalic",#REF!,0),"yes"),"no")</f>
        <v>no</v>
      </c>
      <c r="T129" t="str">
        <f>IFERROR(IF(MATCH("creamy",#REF!,0),"yes"),"no")</f>
        <v>no</v>
      </c>
      <c r="U129" t="str">
        <f>IFERROR(IF(MATCH("smoky",#REF!,0),"yes"),"no")</f>
        <v>no</v>
      </c>
      <c r="V129" t="str">
        <f>IFERROR(IF(MATCH("aquatic",#REF!,0),"yes"),"no")</f>
        <v>no</v>
      </c>
      <c r="W129" t="str">
        <f>IFERROR(IF(MATCH("fougere",#REF!,0),"yes"),"no")</f>
        <v>no</v>
      </c>
      <c r="X129" t="str">
        <f>IFERROR(IF(MATCH("fresh",#REF!,0),"yes"),"no")</f>
        <v>no</v>
      </c>
    </row>
    <row r="130" spans="1:24" x14ac:dyDescent="0.3">
      <c r="A130">
        <f t="shared" si="1"/>
        <v>129</v>
      </c>
      <c r="B130" t="s">
        <v>147</v>
      </c>
      <c r="C130" t="s">
        <v>28</v>
      </c>
      <c r="D130">
        <v>9</v>
      </c>
      <c r="E130" t="s">
        <v>22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23</v>
      </c>
      <c r="L130" t="s">
        <v>24</v>
      </c>
      <c r="M130" t="s">
        <v>24</v>
      </c>
      <c r="N130" t="s">
        <v>23</v>
      </c>
      <c r="O130" t="s">
        <v>24</v>
      </c>
      <c r="P130" t="s">
        <v>24</v>
      </c>
      <c r="Q130" t="s">
        <v>24</v>
      </c>
      <c r="R130" t="str">
        <f>IFERROR(IF(MATCH("earty",#REF!,0),"yes"),"no")</f>
        <v>no</v>
      </c>
      <c r="S130" t="str">
        <f>IFERROR(IF(MATCH("animalic",#REF!,0),"yes"),"no")</f>
        <v>no</v>
      </c>
      <c r="T130" t="str">
        <f>IFERROR(IF(MATCH("creamy",#REF!,0),"yes"),"no")</f>
        <v>no</v>
      </c>
      <c r="U130" t="str">
        <f>IFERROR(IF(MATCH("smoky",#REF!,0),"yes"),"no")</f>
        <v>no</v>
      </c>
      <c r="V130" t="str">
        <f>IFERROR(IF(MATCH("aquatic",#REF!,0),"yes"),"no")</f>
        <v>no</v>
      </c>
      <c r="W130" t="str">
        <f>IFERROR(IF(MATCH("fougere",#REF!,0),"yes"),"no")</f>
        <v>no</v>
      </c>
      <c r="X130" t="str">
        <f>IFERROR(IF(MATCH("fresh",#REF!,0),"yes"),"no")</f>
        <v>no</v>
      </c>
    </row>
    <row r="131" spans="1:24" x14ac:dyDescent="0.3">
      <c r="A131">
        <f t="shared" si="1"/>
        <v>130</v>
      </c>
      <c r="B131" t="s">
        <v>150</v>
      </c>
      <c r="C131" t="s">
        <v>28</v>
      </c>
      <c r="D131">
        <v>8.9</v>
      </c>
      <c r="E131" t="s">
        <v>22</v>
      </c>
      <c r="F131" t="s">
        <v>24</v>
      </c>
      <c r="G131" t="s">
        <v>24</v>
      </c>
      <c r="H131" t="s">
        <v>23</v>
      </c>
      <c r="I131" t="s">
        <v>23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tr">
        <f>IFERROR(IF(MATCH("earty",#REF!,0),"yes"),"no")</f>
        <v>no</v>
      </c>
      <c r="S131" t="str">
        <f>IFERROR(IF(MATCH("animalic",#REF!,0),"yes"),"no")</f>
        <v>no</v>
      </c>
      <c r="T131" t="str">
        <f>IFERROR(IF(MATCH("creamy",#REF!,0),"yes"),"no")</f>
        <v>no</v>
      </c>
      <c r="U131" t="str">
        <f>IFERROR(IF(MATCH("smoky",#REF!,0),"yes"),"no")</f>
        <v>no</v>
      </c>
      <c r="V131" t="str">
        <f>IFERROR(IF(MATCH("aquatic",#REF!,0),"yes"),"no")</f>
        <v>no</v>
      </c>
      <c r="W131" t="str">
        <f>IFERROR(IF(MATCH("fougere",#REF!,0),"yes"),"no")</f>
        <v>no</v>
      </c>
      <c r="X131" t="str">
        <f>IFERROR(IF(MATCH("fresh",#REF!,0),"yes"),"no")</f>
        <v>no</v>
      </c>
    </row>
    <row r="132" spans="1:24" x14ac:dyDescent="0.3">
      <c r="A132">
        <f t="shared" ref="A132:A195" si="2">A131+1</f>
        <v>131</v>
      </c>
      <c r="B132" t="s">
        <v>151</v>
      </c>
      <c r="C132" t="s">
        <v>28</v>
      </c>
      <c r="D132">
        <v>8.8000000000000007</v>
      </c>
      <c r="E132" t="s">
        <v>22</v>
      </c>
      <c r="F132" t="s">
        <v>23</v>
      </c>
      <c r="G132" t="s">
        <v>24</v>
      </c>
      <c r="H132" t="s">
        <v>24</v>
      </c>
      <c r="I132" t="s">
        <v>23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24</v>
      </c>
      <c r="R132" t="str">
        <f>IFERROR(IF(MATCH("earty",#REF!,0),"yes"),"no")</f>
        <v>no</v>
      </c>
      <c r="S132" t="str">
        <f>IFERROR(IF(MATCH("animalic",#REF!,0),"yes"),"no")</f>
        <v>no</v>
      </c>
      <c r="T132" t="str">
        <f>IFERROR(IF(MATCH("creamy",#REF!,0),"yes"),"no")</f>
        <v>no</v>
      </c>
      <c r="U132" t="str">
        <f>IFERROR(IF(MATCH("smoky",#REF!,0),"yes"),"no")</f>
        <v>no</v>
      </c>
      <c r="V132" t="str">
        <f>IFERROR(IF(MATCH("aquatic",#REF!,0),"yes"),"no")</f>
        <v>no</v>
      </c>
      <c r="W132" t="str">
        <f>IFERROR(IF(MATCH("fougere",#REF!,0),"yes"),"no")</f>
        <v>no</v>
      </c>
      <c r="X132" t="str">
        <f>IFERROR(IF(MATCH("fresh",#REF!,0),"yes"),"no")</f>
        <v>no</v>
      </c>
    </row>
    <row r="133" spans="1:24" x14ac:dyDescent="0.3">
      <c r="A133">
        <f t="shared" si="2"/>
        <v>132</v>
      </c>
      <c r="B133" t="s">
        <v>152</v>
      </c>
      <c r="C133" t="s">
        <v>28</v>
      </c>
      <c r="D133">
        <v>8.8000000000000007</v>
      </c>
      <c r="E133" t="s">
        <v>22</v>
      </c>
      <c r="F133" t="s">
        <v>23</v>
      </c>
      <c r="G133" t="s">
        <v>24</v>
      </c>
      <c r="H133" t="s">
        <v>24</v>
      </c>
      <c r="I133" t="s">
        <v>23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tr">
        <f>IFERROR(IF(MATCH("earty",#REF!,0),"yes"),"no")</f>
        <v>no</v>
      </c>
      <c r="S133" t="str">
        <f>IFERROR(IF(MATCH("animalic",#REF!,0),"yes"),"no")</f>
        <v>no</v>
      </c>
      <c r="T133" t="str">
        <f>IFERROR(IF(MATCH("creamy",#REF!,0),"yes"),"no")</f>
        <v>no</v>
      </c>
      <c r="U133" t="str">
        <f>IFERROR(IF(MATCH("smoky",#REF!,0),"yes"),"no")</f>
        <v>no</v>
      </c>
      <c r="V133" t="str">
        <f>IFERROR(IF(MATCH("aquatic",#REF!,0),"yes"),"no")</f>
        <v>no</v>
      </c>
      <c r="W133" t="str">
        <f>IFERROR(IF(MATCH("fougere",#REF!,0),"yes"),"no")</f>
        <v>no</v>
      </c>
      <c r="X133" t="str">
        <f>IFERROR(IF(MATCH("fresh",#REF!,0),"yes"),"no")</f>
        <v>no</v>
      </c>
    </row>
    <row r="134" spans="1:24" x14ac:dyDescent="0.3">
      <c r="A134">
        <f t="shared" si="2"/>
        <v>133</v>
      </c>
      <c r="B134" t="s">
        <v>153</v>
      </c>
      <c r="C134" t="s">
        <v>28</v>
      </c>
      <c r="D134">
        <v>9.1</v>
      </c>
      <c r="E134" t="s">
        <v>22</v>
      </c>
      <c r="F134" t="s">
        <v>24</v>
      </c>
      <c r="G134" t="s">
        <v>23</v>
      </c>
      <c r="H134" t="s">
        <v>23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tr">
        <f>IFERROR(IF(MATCH("earty",#REF!,0),"yes"),"no")</f>
        <v>no</v>
      </c>
      <c r="S134" t="str">
        <f>IFERROR(IF(MATCH("animalic",#REF!,0),"yes"),"no")</f>
        <v>no</v>
      </c>
      <c r="T134" t="str">
        <f>IFERROR(IF(MATCH("creamy",#REF!,0),"yes"),"no")</f>
        <v>no</v>
      </c>
      <c r="U134" t="str">
        <f>IFERROR(IF(MATCH("smoky",#REF!,0),"yes"),"no")</f>
        <v>no</v>
      </c>
      <c r="V134" t="str">
        <f>IFERROR(IF(MATCH("aquatic",#REF!,0),"yes"),"no")</f>
        <v>no</v>
      </c>
      <c r="W134" t="str">
        <f>IFERROR(IF(MATCH("fougere",#REF!,0),"yes"),"no")</f>
        <v>no</v>
      </c>
      <c r="X134" t="str">
        <f>IFERROR(IF(MATCH("fresh",#REF!,0),"yes"),"no")</f>
        <v>no</v>
      </c>
    </row>
    <row r="135" spans="1:24" x14ac:dyDescent="0.3">
      <c r="A135">
        <f t="shared" si="2"/>
        <v>134</v>
      </c>
      <c r="B135" t="s">
        <v>154</v>
      </c>
      <c r="C135" t="s">
        <v>28</v>
      </c>
      <c r="D135">
        <v>9.1</v>
      </c>
      <c r="E135" t="s">
        <v>22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23</v>
      </c>
      <c r="O135" t="s">
        <v>24</v>
      </c>
      <c r="P135" t="s">
        <v>24</v>
      </c>
      <c r="Q135" t="s">
        <v>24</v>
      </c>
      <c r="R135" t="str">
        <f>IFERROR(IF(MATCH("earty",#REF!,0),"yes"),"no")</f>
        <v>no</v>
      </c>
      <c r="S135" t="str">
        <f>IFERROR(IF(MATCH("animalic",#REF!,0),"yes"),"no")</f>
        <v>no</v>
      </c>
      <c r="T135" t="str">
        <f>IFERROR(IF(MATCH("creamy",#REF!,0),"yes"),"no")</f>
        <v>no</v>
      </c>
      <c r="U135" t="str">
        <f>IFERROR(IF(MATCH("smoky",#REF!,0),"yes"),"no")</f>
        <v>no</v>
      </c>
      <c r="V135" t="str">
        <f>IFERROR(IF(MATCH("aquatic",#REF!,0),"yes"),"no")</f>
        <v>no</v>
      </c>
      <c r="W135" t="str">
        <f>IFERROR(IF(MATCH("fougere",#REF!,0),"yes"),"no")</f>
        <v>no</v>
      </c>
      <c r="X135" t="str">
        <f>IFERROR(IF(MATCH("fresh",#REF!,0),"yes"),"no")</f>
        <v>no</v>
      </c>
    </row>
    <row r="136" spans="1:24" x14ac:dyDescent="0.3">
      <c r="A136">
        <f t="shared" si="2"/>
        <v>135</v>
      </c>
      <c r="B136" t="s">
        <v>157</v>
      </c>
      <c r="C136" t="s">
        <v>28</v>
      </c>
      <c r="D136">
        <v>9.1999999999999993</v>
      </c>
      <c r="E136" t="s">
        <v>22</v>
      </c>
      <c r="F136" t="s">
        <v>24</v>
      </c>
      <c r="G136" t="s">
        <v>24</v>
      </c>
      <c r="H136" t="s">
        <v>23</v>
      </c>
      <c r="I136" t="s">
        <v>23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tr">
        <f>IFERROR(IF(MATCH("earty",#REF!,0),"yes"),"no")</f>
        <v>no</v>
      </c>
      <c r="S136" t="str">
        <f>IFERROR(IF(MATCH("animalic",#REF!,0),"yes"),"no")</f>
        <v>no</v>
      </c>
      <c r="T136" t="str">
        <f>IFERROR(IF(MATCH("creamy",#REF!,0),"yes"),"no")</f>
        <v>no</v>
      </c>
      <c r="U136" t="str">
        <f>IFERROR(IF(MATCH("smoky",#REF!,0),"yes"),"no")</f>
        <v>no</v>
      </c>
      <c r="V136" t="str">
        <f>IFERROR(IF(MATCH("aquatic",#REF!,0),"yes"),"no")</f>
        <v>no</v>
      </c>
      <c r="W136" t="str">
        <f>IFERROR(IF(MATCH("fougere",#REF!,0),"yes"),"no")</f>
        <v>no</v>
      </c>
      <c r="X136" t="str">
        <f>IFERROR(IF(MATCH("fresh",#REF!,0),"yes"),"no")</f>
        <v>no</v>
      </c>
    </row>
    <row r="137" spans="1:24" x14ac:dyDescent="0.3">
      <c r="A137">
        <f t="shared" si="2"/>
        <v>136</v>
      </c>
      <c r="B137" t="s">
        <v>158</v>
      </c>
      <c r="C137" t="s">
        <v>28</v>
      </c>
      <c r="D137">
        <v>9.1999999999999993</v>
      </c>
      <c r="E137" t="s">
        <v>22</v>
      </c>
      <c r="F137" t="s">
        <v>24</v>
      </c>
      <c r="G137" t="s">
        <v>24</v>
      </c>
      <c r="H137" t="s">
        <v>24</v>
      </c>
      <c r="I137" t="s">
        <v>24</v>
      </c>
      <c r="J137" t="s">
        <v>23</v>
      </c>
      <c r="K137" t="s">
        <v>24</v>
      </c>
      <c r="L137" t="s">
        <v>24</v>
      </c>
      <c r="M137" t="s">
        <v>24</v>
      </c>
      <c r="N137" t="s">
        <v>23</v>
      </c>
      <c r="O137" t="s">
        <v>24</v>
      </c>
      <c r="P137" t="s">
        <v>24</v>
      </c>
      <c r="Q137" t="s">
        <v>24</v>
      </c>
      <c r="R137" t="str">
        <f>IFERROR(IF(MATCH("earty",#REF!,0),"yes"),"no")</f>
        <v>no</v>
      </c>
      <c r="S137" t="str">
        <f>IFERROR(IF(MATCH("animalic",#REF!,0),"yes"),"no")</f>
        <v>no</v>
      </c>
      <c r="T137" t="str">
        <f>IFERROR(IF(MATCH("creamy",#REF!,0),"yes"),"no")</f>
        <v>no</v>
      </c>
      <c r="U137" t="str">
        <f>IFERROR(IF(MATCH("smoky",#REF!,0),"yes"),"no")</f>
        <v>no</v>
      </c>
      <c r="V137" t="str">
        <f>IFERROR(IF(MATCH("aquatic",#REF!,0),"yes"),"no")</f>
        <v>no</v>
      </c>
      <c r="W137" t="str">
        <f>IFERROR(IF(MATCH("fougere",#REF!,0),"yes"),"no")</f>
        <v>no</v>
      </c>
      <c r="X137" t="str">
        <f>IFERROR(IF(MATCH("fresh",#REF!,0),"yes"),"no")</f>
        <v>no</v>
      </c>
    </row>
    <row r="138" spans="1:24" x14ac:dyDescent="0.3">
      <c r="A138">
        <f t="shared" si="2"/>
        <v>137</v>
      </c>
      <c r="B138" t="s">
        <v>197</v>
      </c>
      <c r="C138" t="s">
        <v>28</v>
      </c>
      <c r="D138">
        <v>8.5</v>
      </c>
      <c r="E138" t="s">
        <v>161</v>
      </c>
      <c r="F138" t="str">
        <f>IFERROR(IF(MATCH("sweet",#REF!,0),"yes"),"no")</f>
        <v>no</v>
      </c>
      <c r="G138" t="str">
        <f>IFERROR(IF(MATCH("floral",#REF!,0),"yes"),"no")</f>
        <v>no</v>
      </c>
      <c r="H138" t="str">
        <f>IFERROR(IF(MATCH("powdery",#REF!,0),"yes"),"no")</f>
        <v>no</v>
      </c>
      <c r="I138" t="str">
        <f>IFERROR(IF(MATCH("oriental",#REF!,0),"yes"),"no")</f>
        <v>no</v>
      </c>
      <c r="J138" t="str">
        <f>IFERROR(IF(MATCH("chypre",#REF!,0),"yes"),"no")</f>
        <v>no</v>
      </c>
      <c r="K138" t="str">
        <f>IFERROR(IF(MATCH("green",#REF!,0),"yes"),"no")</f>
        <v>no</v>
      </c>
      <c r="L138" t="str">
        <f>IFERROR(IF(MATCH("gourmand",#REF!,0),"yes"),"no")</f>
        <v>no</v>
      </c>
      <c r="M138" t="str">
        <f>IFERROR(IF(MATCH("resinous",#REF!,0),"yes"),"no")</f>
        <v>no</v>
      </c>
      <c r="N138" t="str">
        <f>IFERROR(IF(MATCH("spicy",#REF!,0),"yes"),"no")</f>
        <v>no</v>
      </c>
      <c r="O138" t="str">
        <f>IFERROR(IF(MATCH("leathery",#REF!,0),"yes"),"no")</f>
        <v>no</v>
      </c>
      <c r="P138" t="str">
        <f>IFERROR(IF(MATCH("citrusy",#REF!,0),"yes"),"no")</f>
        <v>no</v>
      </c>
      <c r="Q138" t="str">
        <f>IFERROR(IF(MATCH("woody",#REF!,0),"yes"),"no")</f>
        <v>no</v>
      </c>
      <c r="R138" t="str">
        <f>IFERROR(IF(MATCH("earthy",#REF!,0),"yes"),"no")</f>
        <v>no</v>
      </c>
      <c r="S138" t="str">
        <f>IFERROR(IF(MATCH("animal",#REF!,0),"yes"),"no")</f>
        <v>no</v>
      </c>
      <c r="T138" t="str">
        <f>IFERROR(IF(MATCH("creamy",#REF!,0),"yes"),"no")</f>
        <v>no</v>
      </c>
      <c r="U138" t="str">
        <f>IFERROR(IF(MATCH("smoky",#REF!,0),"yes"),"no")</f>
        <v>no</v>
      </c>
      <c r="V138" t="str">
        <f>IFERROR(IF(MATCH("aquatic",#REF!,0),"yes"),"no")</f>
        <v>no</v>
      </c>
      <c r="W138" t="str">
        <f>IFERROR(IF(MATCH("fougere",#REF!,0),"yes"),"no")</f>
        <v>no</v>
      </c>
      <c r="X138" t="str">
        <f>IFERROR(IF(MATCH("fresh",#REF!,0),"yes"),"no")</f>
        <v>no</v>
      </c>
    </row>
    <row r="139" spans="1:24" x14ac:dyDescent="0.3">
      <c r="A139">
        <f t="shared" si="2"/>
        <v>138</v>
      </c>
      <c r="B139" t="s">
        <v>273</v>
      </c>
      <c r="C139" t="s">
        <v>28</v>
      </c>
      <c r="D139">
        <v>8.6</v>
      </c>
      <c r="E139" t="s">
        <v>161</v>
      </c>
      <c r="F139" t="str">
        <f>IFERROR(IF(MATCH("sweet",#REF!,0),"yes"),"no")</f>
        <v>no</v>
      </c>
      <c r="G139" t="str">
        <f>IFERROR(IF(MATCH("floral",#REF!,0),"yes"),"no")</f>
        <v>no</v>
      </c>
      <c r="H139" t="str">
        <f>IFERROR(IF(MATCH("powdery",#REF!,0),"yes"),"no")</f>
        <v>no</v>
      </c>
      <c r="I139" t="str">
        <f>IFERROR(IF(MATCH("oriental",#REF!,0),"yes"),"no")</f>
        <v>no</v>
      </c>
      <c r="J139" t="str">
        <f>IFERROR(IF(MATCH("chypre",#REF!,0),"yes"),"no")</f>
        <v>no</v>
      </c>
      <c r="K139" t="str">
        <f>IFERROR(IF(MATCH("green",#REF!,0),"yes"),"no")</f>
        <v>no</v>
      </c>
      <c r="L139" t="str">
        <f>IFERROR(IF(MATCH("gourmand",#REF!,0),"yes"),"no")</f>
        <v>no</v>
      </c>
      <c r="M139" t="str">
        <f>IFERROR(IF(MATCH("resinous",#REF!,0),"yes"),"no")</f>
        <v>no</v>
      </c>
      <c r="N139" t="str">
        <f>IFERROR(IF(MATCH("spicy",#REF!,0),"yes"),"no")</f>
        <v>no</v>
      </c>
      <c r="O139" t="str">
        <f>IFERROR(IF(MATCH("leathery",#REF!,0),"yes"),"no")</f>
        <v>no</v>
      </c>
      <c r="P139" t="str">
        <f>IFERROR(IF(MATCH("citrusy",#REF!,0),"yes"),"no")</f>
        <v>no</v>
      </c>
      <c r="Q139" t="str">
        <f>IFERROR(IF(MATCH("woody",#REF!,0),"yes"),"no")</f>
        <v>no</v>
      </c>
      <c r="R139" t="str">
        <f>IFERROR(IF(MATCH("earthy",#REF!,0),"yes"),"no")</f>
        <v>no</v>
      </c>
      <c r="S139" t="str">
        <f>IFERROR(IF(MATCH("animal",#REF!,0),"yes"),"no")</f>
        <v>no</v>
      </c>
      <c r="T139" t="str">
        <f>IFERROR(IF(MATCH("creamy",#REF!,0),"yes"),"no")</f>
        <v>no</v>
      </c>
      <c r="U139" t="str">
        <f>IFERROR(IF(MATCH("smoky",#REF!,0),"yes"),"no")</f>
        <v>no</v>
      </c>
      <c r="V139" t="str">
        <f>IFERROR(IF(MATCH("aquatic",#REF!,0),"yes"),"no")</f>
        <v>no</v>
      </c>
      <c r="W139" t="str">
        <f>IFERROR(IF(MATCH("fougere",#REF!,0),"yes"),"no")</f>
        <v>no</v>
      </c>
      <c r="X139" t="str">
        <f>IFERROR(IF(MATCH("fresh",#REF!,0),"yes"),"no")</f>
        <v>no</v>
      </c>
    </row>
    <row r="140" spans="1:24" x14ac:dyDescent="0.3">
      <c r="A140">
        <f t="shared" si="2"/>
        <v>139</v>
      </c>
      <c r="B140" t="s">
        <v>277</v>
      </c>
      <c r="C140" t="s">
        <v>28</v>
      </c>
      <c r="D140">
        <v>8.6999999999999993</v>
      </c>
      <c r="E140" t="s">
        <v>161</v>
      </c>
      <c r="F140" t="str">
        <f>IFERROR(IF(MATCH("sweet",#REF!,0),"yes"),"no")</f>
        <v>no</v>
      </c>
      <c r="G140" t="str">
        <f>IFERROR(IF(MATCH("floral",#REF!,0),"yes"),"no")</f>
        <v>no</v>
      </c>
      <c r="H140" t="str">
        <f>IFERROR(IF(MATCH("powdery",#REF!,0),"yes"),"no")</f>
        <v>no</v>
      </c>
      <c r="I140" t="str">
        <f>IFERROR(IF(MATCH("oriental",#REF!,0),"yes"),"no")</f>
        <v>no</v>
      </c>
      <c r="J140" t="str">
        <f>IFERROR(IF(MATCH("chypre",#REF!,0),"yes"),"no")</f>
        <v>no</v>
      </c>
      <c r="K140" t="str">
        <f>IFERROR(IF(MATCH("green",#REF!,0),"yes"),"no")</f>
        <v>no</v>
      </c>
      <c r="L140" t="str">
        <f>IFERROR(IF(MATCH("gourmand",#REF!,0),"yes"),"no")</f>
        <v>no</v>
      </c>
      <c r="M140" t="str">
        <f>IFERROR(IF(MATCH("resinous",#REF!,0),"yes"),"no")</f>
        <v>no</v>
      </c>
      <c r="N140" t="str">
        <f>IFERROR(IF(MATCH("spicy",#REF!,0),"yes"),"no")</f>
        <v>no</v>
      </c>
      <c r="O140" t="str">
        <f>IFERROR(IF(MATCH("leathery",#REF!,0),"yes"),"no")</f>
        <v>no</v>
      </c>
      <c r="P140" t="str">
        <f>IFERROR(IF(MATCH("citrusy",#REF!,0),"yes"),"no")</f>
        <v>no</v>
      </c>
      <c r="Q140" t="str">
        <f>IFERROR(IF(MATCH("woody",#REF!,0),"yes"),"no")</f>
        <v>no</v>
      </c>
      <c r="R140" t="str">
        <f>IFERROR(IF(MATCH("earthy",#REF!,0),"yes"),"no")</f>
        <v>no</v>
      </c>
      <c r="S140" t="str">
        <f>IFERROR(IF(MATCH("animal",#REF!,0),"yes"),"no")</f>
        <v>no</v>
      </c>
      <c r="T140" t="str">
        <f>IFERROR(IF(MATCH("creamy",#REF!,0),"yes"),"no")</f>
        <v>no</v>
      </c>
      <c r="U140" t="str">
        <f>IFERROR(IF(MATCH("smoky",#REF!,0),"yes"),"no")</f>
        <v>no</v>
      </c>
      <c r="V140" t="str">
        <f>IFERROR(IF(MATCH("aquatic",#REF!,0),"yes"),"no")</f>
        <v>no</v>
      </c>
      <c r="W140" t="str">
        <f>IFERROR(IF(MATCH("fougere",#REF!,0),"yes"),"no")</f>
        <v>no</v>
      </c>
      <c r="X140" t="str">
        <f>IFERROR(IF(MATCH("fresh",#REF!,0),"yes"),"no")</f>
        <v>no</v>
      </c>
    </row>
    <row r="141" spans="1:24" x14ac:dyDescent="0.3">
      <c r="A141">
        <f t="shared" si="2"/>
        <v>140</v>
      </c>
      <c r="B141" t="s">
        <v>278</v>
      </c>
      <c r="C141" t="s">
        <v>28</v>
      </c>
      <c r="D141">
        <v>8.6999999999999993</v>
      </c>
      <c r="E141" t="s">
        <v>161</v>
      </c>
      <c r="F141" t="str">
        <f>IFERROR(IF(MATCH("sweet",#REF!,0),"yes"),"no")</f>
        <v>no</v>
      </c>
      <c r="G141" t="str">
        <f>IFERROR(IF(MATCH("floral",#REF!,0),"yes"),"no")</f>
        <v>no</v>
      </c>
      <c r="H141" t="str">
        <f>IFERROR(IF(MATCH("powdery",#REF!,0),"yes"),"no")</f>
        <v>no</v>
      </c>
      <c r="I141" t="str">
        <f>IFERROR(IF(MATCH("oriental",#REF!,0),"yes"),"no")</f>
        <v>no</v>
      </c>
      <c r="J141" t="str">
        <f>IFERROR(IF(MATCH("chypre",#REF!,0),"yes"),"no")</f>
        <v>no</v>
      </c>
      <c r="K141" t="str">
        <f>IFERROR(IF(MATCH("green",#REF!,0),"yes"),"no")</f>
        <v>no</v>
      </c>
      <c r="L141" t="str">
        <f>IFERROR(IF(MATCH("gourmand",#REF!,0),"yes"),"no")</f>
        <v>no</v>
      </c>
      <c r="M141" t="str">
        <f>IFERROR(IF(MATCH("resinous",#REF!,0),"yes"),"no")</f>
        <v>no</v>
      </c>
      <c r="N141" t="str">
        <f>IFERROR(IF(MATCH("spicy",#REF!,0),"yes"),"no")</f>
        <v>no</v>
      </c>
      <c r="O141" t="str">
        <f>IFERROR(IF(MATCH("leathery",#REF!,0),"yes"),"no")</f>
        <v>no</v>
      </c>
      <c r="P141" t="str">
        <f>IFERROR(IF(MATCH("citrusy",#REF!,0),"yes"),"no")</f>
        <v>no</v>
      </c>
      <c r="Q141" t="str">
        <f>IFERROR(IF(MATCH("woody",#REF!,0),"yes"),"no")</f>
        <v>no</v>
      </c>
      <c r="R141" t="str">
        <f>IFERROR(IF(MATCH("earthy",#REF!,0),"yes"),"no")</f>
        <v>no</v>
      </c>
      <c r="S141" t="str">
        <f>IFERROR(IF(MATCH("animal",#REF!,0),"yes"),"no")</f>
        <v>no</v>
      </c>
      <c r="T141" t="str">
        <f>IFERROR(IF(MATCH("creamy",#REF!,0),"yes"),"no")</f>
        <v>no</v>
      </c>
      <c r="U141" t="str">
        <f>IFERROR(IF(MATCH("smoky",#REF!,0),"yes"),"no")</f>
        <v>no</v>
      </c>
      <c r="V141" t="str">
        <f>IFERROR(IF(MATCH("aquatic",#REF!,0),"yes"),"no")</f>
        <v>no</v>
      </c>
      <c r="W141" t="str">
        <f>IFERROR(IF(MATCH("fougere",#REF!,0),"yes"),"no")</f>
        <v>no</v>
      </c>
      <c r="X141" t="str">
        <f>IFERROR(IF(MATCH("fresh",#REF!,0),"yes"),"no")</f>
        <v>no</v>
      </c>
    </row>
    <row r="142" spans="1:24" x14ac:dyDescent="0.3">
      <c r="A142">
        <f t="shared" si="2"/>
        <v>141</v>
      </c>
      <c r="B142" t="s">
        <v>280</v>
      </c>
      <c r="C142" t="s">
        <v>28</v>
      </c>
      <c r="D142">
        <v>8.6999999999999993</v>
      </c>
      <c r="E142" t="s">
        <v>161</v>
      </c>
      <c r="F142" t="str">
        <f>IFERROR(IF(MATCH("sweet",#REF!,0),"yes"),"no")</f>
        <v>no</v>
      </c>
      <c r="G142" t="str">
        <f>IFERROR(IF(MATCH("floral",#REF!,0),"yes"),"no")</f>
        <v>no</v>
      </c>
      <c r="H142" t="str">
        <f>IFERROR(IF(MATCH("powdery",#REF!,0),"yes"),"no")</f>
        <v>no</v>
      </c>
      <c r="I142" t="str">
        <f>IFERROR(IF(MATCH("oriental",#REF!,0),"yes"),"no")</f>
        <v>no</v>
      </c>
      <c r="J142" t="str">
        <f>IFERROR(IF(MATCH("chypre",#REF!,0),"yes"),"no")</f>
        <v>no</v>
      </c>
      <c r="K142" t="str">
        <f>IFERROR(IF(MATCH("green",#REF!,0),"yes"),"no")</f>
        <v>no</v>
      </c>
      <c r="L142" t="str">
        <f>IFERROR(IF(MATCH("gourmand",#REF!,0),"yes"),"no")</f>
        <v>no</v>
      </c>
      <c r="M142" t="str">
        <f>IFERROR(IF(MATCH("resinous",#REF!,0),"yes"),"no")</f>
        <v>no</v>
      </c>
      <c r="N142" t="str">
        <f>IFERROR(IF(MATCH("spicy",#REF!,0),"yes"),"no")</f>
        <v>no</v>
      </c>
      <c r="O142" t="str">
        <f>IFERROR(IF(MATCH("leathery",#REF!,0),"yes"),"no")</f>
        <v>no</v>
      </c>
      <c r="P142" t="str">
        <f>IFERROR(IF(MATCH("citrusy",#REF!,0),"yes"),"no")</f>
        <v>no</v>
      </c>
      <c r="Q142" t="str">
        <f>IFERROR(IF(MATCH("woody",#REF!,0),"yes"),"no")</f>
        <v>no</v>
      </c>
      <c r="R142" t="str">
        <f>IFERROR(IF(MATCH("earthy",#REF!,0),"yes"),"no")</f>
        <v>no</v>
      </c>
      <c r="S142" t="str">
        <f>IFERROR(IF(MATCH("animal",#REF!,0),"yes"),"no")</f>
        <v>no</v>
      </c>
      <c r="T142" t="str">
        <f>IFERROR(IF(MATCH("creamy",#REF!,0),"yes"),"no")</f>
        <v>no</v>
      </c>
      <c r="U142" t="str">
        <f>IFERROR(IF(MATCH("smoky",#REF!,0),"yes"),"no")</f>
        <v>no</v>
      </c>
      <c r="V142" t="str">
        <f>IFERROR(IF(MATCH("aquatic",#REF!,0),"yes"),"no")</f>
        <v>no</v>
      </c>
      <c r="W142" t="str">
        <f>IFERROR(IF(MATCH("fougere",#REF!,0),"yes"),"no")</f>
        <v>no</v>
      </c>
      <c r="X142" t="str">
        <f>IFERROR(IF(MATCH("fresh",#REF!,0),"yes"),"no")</f>
        <v>no</v>
      </c>
    </row>
    <row r="143" spans="1:24" x14ac:dyDescent="0.3">
      <c r="A143">
        <f t="shared" si="2"/>
        <v>142</v>
      </c>
      <c r="B143" t="s">
        <v>325</v>
      </c>
      <c r="C143" t="s">
        <v>28</v>
      </c>
      <c r="D143">
        <v>8.5</v>
      </c>
      <c r="E143" t="s">
        <v>297</v>
      </c>
      <c r="F143" t="str">
        <f>IFERROR(IF(MATCH("sweet",#REF!,0),"yes"),"no")</f>
        <v>no</v>
      </c>
      <c r="G143" t="str">
        <f>IFERROR(IF(MATCH("floral",#REF!,0),"yes"),"no")</f>
        <v>no</v>
      </c>
      <c r="H143" t="str">
        <f>IFERROR(IF(MATCH("powdery",#REF!,0),"yes"),"no")</f>
        <v>no</v>
      </c>
      <c r="I143" t="str">
        <f>IFERROR(IF(MATCH("oriental",#REF!,0),"yes"),"no")</f>
        <v>no</v>
      </c>
      <c r="J143" t="str">
        <f>IFERROR(IF(MATCH("chypre",#REF!,0),"yes"),"no")</f>
        <v>no</v>
      </c>
      <c r="K143" t="str">
        <f>IFERROR(IF(MATCH("green",#REF!,0),"yes"),"no")</f>
        <v>no</v>
      </c>
      <c r="L143" t="str">
        <f>IFERROR(IF(MATCH("gourmand",#REF!,0),"yes"),"no")</f>
        <v>no</v>
      </c>
      <c r="M143" t="str">
        <f>IFERROR(IF(MATCH("resinous",#REF!,0),"yes"),"no")</f>
        <v>no</v>
      </c>
      <c r="N143" t="str">
        <f>IFERROR(IF(MATCH("spicy",#REF!,0),"yes"),"no")</f>
        <v>no</v>
      </c>
      <c r="O143" t="str">
        <f>IFERROR(IF(MATCH("leathery",#REF!,0),"yes"),"no")</f>
        <v>no</v>
      </c>
      <c r="P143" t="str">
        <f>IFERROR(IF(MATCH("citrusy",#REF!,0),"yes"),"no")</f>
        <v>no</v>
      </c>
      <c r="Q143" t="str">
        <f>IFERROR(IF(MATCH("woody",#REF!,0),"yes"),"no")</f>
        <v>no</v>
      </c>
      <c r="R143" t="str">
        <f>IFERROR(IF(MATCH("earthy",#REF!,0),"yes"),"no")</f>
        <v>no</v>
      </c>
      <c r="S143" t="str">
        <f>IFERROR(IF(MATCH("animal",#REF!,0),"yes"),"no")</f>
        <v>no</v>
      </c>
      <c r="T143" t="str">
        <f>IFERROR(IF(MATCH("creamy",#REF!,0),"yes"),"no")</f>
        <v>no</v>
      </c>
      <c r="U143" t="str">
        <f>IFERROR(IF(MATCH("smoky",#REF!,0),"yes"),"no")</f>
        <v>no</v>
      </c>
      <c r="V143" t="str">
        <f>IFERROR(IF(MATCH("aquatic",#REF!,0),"yes"),"no")</f>
        <v>no</v>
      </c>
      <c r="W143" t="str">
        <f>IFERROR(IF(MATCH("fougere",#REF!,0),"yes"),"no")</f>
        <v>no</v>
      </c>
      <c r="X143" t="str">
        <f>IFERROR(IF(MATCH("fresh",#REF!,0),"yes"),"no")</f>
        <v>no</v>
      </c>
    </row>
    <row r="144" spans="1:24" x14ac:dyDescent="0.3">
      <c r="A144">
        <f t="shared" si="2"/>
        <v>143</v>
      </c>
      <c r="B144" t="s">
        <v>344</v>
      </c>
      <c r="C144" t="s">
        <v>28</v>
      </c>
      <c r="D144">
        <v>8.5</v>
      </c>
      <c r="E144" t="s">
        <v>297</v>
      </c>
      <c r="F144" t="str">
        <f>IFERROR(IF(MATCH("sweet",#REF!,0),"yes"),"no")</f>
        <v>no</v>
      </c>
      <c r="G144" t="str">
        <f>IFERROR(IF(MATCH("floral",#REF!,0),"yes"),"no")</f>
        <v>no</v>
      </c>
      <c r="H144" t="str">
        <f>IFERROR(IF(MATCH("powdery",#REF!,0),"yes"),"no")</f>
        <v>no</v>
      </c>
      <c r="I144" t="str">
        <f>IFERROR(IF(MATCH("oriental",#REF!,0),"yes"),"no")</f>
        <v>no</v>
      </c>
      <c r="J144" t="str">
        <f>IFERROR(IF(MATCH("chypre",#REF!,0),"yes"),"no")</f>
        <v>no</v>
      </c>
      <c r="K144" t="str">
        <f>IFERROR(IF(MATCH("green",#REF!,0),"yes"),"no")</f>
        <v>no</v>
      </c>
      <c r="L144" t="str">
        <f>IFERROR(IF(MATCH("gourmand",#REF!,0),"yes"),"no")</f>
        <v>no</v>
      </c>
      <c r="M144" t="str">
        <f>IFERROR(IF(MATCH("resinous",#REF!,0),"yes"),"no")</f>
        <v>no</v>
      </c>
      <c r="N144" t="str">
        <f>IFERROR(IF(MATCH("spicy",#REF!,0),"yes"),"no")</f>
        <v>no</v>
      </c>
      <c r="O144" t="str">
        <f>IFERROR(IF(MATCH("leathery",#REF!,0),"yes"),"no")</f>
        <v>no</v>
      </c>
      <c r="P144" t="str">
        <f>IFERROR(IF(MATCH("citrusy",#REF!,0),"yes"),"no")</f>
        <v>no</v>
      </c>
      <c r="Q144" t="str">
        <f>IFERROR(IF(MATCH("woody",#REF!,0),"yes"),"no")</f>
        <v>no</v>
      </c>
      <c r="R144" t="str">
        <f>IFERROR(IF(MATCH("earthy",#REF!,0),"yes"),"no")</f>
        <v>no</v>
      </c>
      <c r="S144" t="str">
        <f>IFERROR(IF(MATCH("animal",#REF!,0),"yes"),"no")</f>
        <v>no</v>
      </c>
      <c r="T144" t="str">
        <f>IFERROR(IF(MATCH("creamy",#REF!,0),"yes"),"no")</f>
        <v>no</v>
      </c>
      <c r="U144" t="str">
        <f>IFERROR(IF(MATCH("smoky",#REF!,0),"yes"),"no")</f>
        <v>no</v>
      </c>
      <c r="V144" t="str">
        <f>IFERROR(IF(MATCH("aquatic",#REF!,0),"yes"),"no")</f>
        <v>no</v>
      </c>
      <c r="W144" t="str">
        <f>IFERROR(IF(MATCH("fougere",#REF!,0),"yes"),"no")</f>
        <v>no</v>
      </c>
      <c r="X144" t="str">
        <f>IFERROR(IF(MATCH("fresh",#REF!,0),"yes"),"no")</f>
        <v>no</v>
      </c>
    </row>
    <row r="145" spans="1:24" x14ac:dyDescent="0.3">
      <c r="A145">
        <f t="shared" si="2"/>
        <v>144</v>
      </c>
      <c r="B145" t="s">
        <v>355</v>
      </c>
      <c r="C145" t="s">
        <v>28</v>
      </c>
      <c r="D145">
        <v>9</v>
      </c>
      <c r="E145" t="s">
        <v>297</v>
      </c>
      <c r="F145" t="str">
        <f>IFERROR(IF(MATCH("sweet",#REF!,0),"yes"),"no")</f>
        <v>no</v>
      </c>
      <c r="G145" t="str">
        <f>IFERROR(IF(MATCH("floral",#REF!,0),"yes"),"no")</f>
        <v>no</v>
      </c>
      <c r="H145" t="str">
        <f>IFERROR(IF(MATCH("powdery",#REF!,0),"yes"),"no")</f>
        <v>no</v>
      </c>
      <c r="I145" t="str">
        <f>IFERROR(IF(MATCH("oriental",#REF!,0),"yes"),"no")</f>
        <v>no</v>
      </c>
      <c r="J145" t="str">
        <f>IFERROR(IF(MATCH("chypre",#REF!,0),"yes"),"no")</f>
        <v>no</v>
      </c>
      <c r="K145" t="str">
        <f>IFERROR(IF(MATCH("green",#REF!,0),"yes"),"no")</f>
        <v>no</v>
      </c>
      <c r="L145" t="str">
        <f>IFERROR(IF(MATCH("gourmand",#REF!,0),"yes"),"no")</f>
        <v>no</v>
      </c>
      <c r="M145" t="str">
        <f>IFERROR(IF(MATCH("resinous",#REF!,0),"yes"),"no")</f>
        <v>no</v>
      </c>
      <c r="N145" t="str">
        <f>IFERROR(IF(MATCH("spicy",#REF!,0),"yes"),"no")</f>
        <v>no</v>
      </c>
      <c r="O145" t="str">
        <f>IFERROR(IF(MATCH("leathery",#REF!,0),"yes"),"no")</f>
        <v>no</v>
      </c>
      <c r="P145" t="str">
        <f>IFERROR(IF(MATCH("citrusy",#REF!,0),"yes"),"no")</f>
        <v>no</v>
      </c>
      <c r="Q145" t="str">
        <f>IFERROR(IF(MATCH("woody",#REF!,0),"yes"),"no")</f>
        <v>no</v>
      </c>
      <c r="R145" t="str">
        <f>IFERROR(IF(MATCH("earthy",#REF!,0),"yes"),"no")</f>
        <v>no</v>
      </c>
      <c r="S145" t="str">
        <f>IFERROR(IF(MATCH("animal",#REF!,0),"yes"),"no")</f>
        <v>no</v>
      </c>
      <c r="T145" t="str">
        <f>IFERROR(IF(MATCH("creamy",#REF!,0),"yes"),"no")</f>
        <v>no</v>
      </c>
      <c r="U145" t="str">
        <f>IFERROR(IF(MATCH("smoky",#REF!,0),"yes"),"no")</f>
        <v>no</v>
      </c>
      <c r="V145" t="str">
        <f>IFERROR(IF(MATCH("aquatic",#REF!,0),"yes"),"no")</f>
        <v>no</v>
      </c>
      <c r="W145" t="str">
        <f>IFERROR(IF(MATCH("fougere",#REF!,0),"yes"),"no")</f>
        <v>no</v>
      </c>
      <c r="X145" t="str">
        <f>IFERROR(IF(MATCH("fresh",#REF!,0),"yes"),"no")</f>
        <v>no</v>
      </c>
    </row>
    <row r="146" spans="1:24" x14ac:dyDescent="0.3">
      <c r="A146">
        <f t="shared" si="2"/>
        <v>145</v>
      </c>
      <c r="B146" t="s">
        <v>364</v>
      </c>
      <c r="C146" t="s">
        <v>28</v>
      </c>
      <c r="D146">
        <v>8.4</v>
      </c>
      <c r="E146" t="s">
        <v>297</v>
      </c>
      <c r="F146" t="str">
        <f>IFERROR(IF(MATCH("sweet",#REF!,0),"yes"),"no")</f>
        <v>no</v>
      </c>
      <c r="G146" t="str">
        <f>IFERROR(IF(MATCH("floral",#REF!,0),"yes"),"no")</f>
        <v>no</v>
      </c>
      <c r="H146" t="str">
        <f>IFERROR(IF(MATCH("powdery",#REF!,0),"yes"),"no")</f>
        <v>no</v>
      </c>
      <c r="I146" t="str">
        <f>IFERROR(IF(MATCH("oriental",#REF!,0),"yes"),"no")</f>
        <v>no</v>
      </c>
      <c r="J146" t="str">
        <f>IFERROR(IF(MATCH("chypre",#REF!,0),"yes"),"no")</f>
        <v>no</v>
      </c>
      <c r="K146" t="str">
        <f>IFERROR(IF(MATCH("green",#REF!,0),"yes"),"no")</f>
        <v>no</v>
      </c>
      <c r="L146" t="str">
        <f>IFERROR(IF(MATCH("gourmand",#REF!,0),"yes"),"no")</f>
        <v>no</v>
      </c>
      <c r="M146" t="str">
        <f>IFERROR(IF(MATCH("resinous",#REF!,0),"yes"),"no")</f>
        <v>no</v>
      </c>
      <c r="N146" t="str">
        <f>IFERROR(IF(MATCH("spicy",#REF!,0),"yes"),"no")</f>
        <v>no</v>
      </c>
      <c r="O146" t="str">
        <f>IFERROR(IF(MATCH("leathery",#REF!,0),"yes"),"no")</f>
        <v>no</v>
      </c>
      <c r="P146" t="str">
        <f>IFERROR(IF(MATCH("citrusy",#REF!,0),"yes"),"no")</f>
        <v>no</v>
      </c>
      <c r="Q146" t="str">
        <f>IFERROR(IF(MATCH("woody",#REF!,0),"yes"),"no")</f>
        <v>no</v>
      </c>
      <c r="R146" t="str">
        <f>IFERROR(IF(MATCH("earthy",#REF!,0),"yes"),"no")</f>
        <v>no</v>
      </c>
      <c r="S146" t="str">
        <f>IFERROR(IF(MATCH("animal",#REF!,0),"yes"),"no")</f>
        <v>no</v>
      </c>
      <c r="T146" t="str">
        <f>IFERROR(IF(MATCH("creamy",#REF!,0),"yes"),"no")</f>
        <v>no</v>
      </c>
      <c r="U146" t="str">
        <f>IFERROR(IF(MATCH("smoky",#REF!,0),"yes"),"no")</f>
        <v>no</v>
      </c>
      <c r="V146" t="str">
        <f>IFERROR(IF(MATCH("aquatic",#REF!,0),"yes"),"no")</f>
        <v>no</v>
      </c>
      <c r="W146" t="str">
        <f>IFERROR(IF(MATCH("fougere",#REF!,0),"yes"),"no")</f>
        <v>no</v>
      </c>
      <c r="X146" t="str">
        <f>IFERROR(IF(MATCH("fresh",#REF!,0),"yes"),"no")</f>
        <v>no</v>
      </c>
    </row>
    <row r="147" spans="1:24" x14ac:dyDescent="0.3">
      <c r="A147">
        <f t="shared" si="2"/>
        <v>146</v>
      </c>
      <c r="B147" t="s">
        <v>369</v>
      </c>
      <c r="C147" t="s">
        <v>28</v>
      </c>
      <c r="D147">
        <v>9.1999999999999993</v>
      </c>
      <c r="E147" t="s">
        <v>297</v>
      </c>
      <c r="F147" t="str">
        <f>IFERROR(IF(MATCH("sweet",#REF!,0),"yes"),"no")</f>
        <v>no</v>
      </c>
      <c r="G147" t="str">
        <f>IFERROR(IF(MATCH("floral",#REF!,0),"yes"),"no")</f>
        <v>no</v>
      </c>
      <c r="H147" t="str">
        <f>IFERROR(IF(MATCH("powdery",#REF!,0),"yes"),"no")</f>
        <v>no</v>
      </c>
      <c r="I147" t="str">
        <f>IFERROR(IF(MATCH("oriental",#REF!,0),"yes"),"no")</f>
        <v>no</v>
      </c>
      <c r="J147" t="str">
        <f>IFERROR(IF(MATCH("chypre",#REF!,0),"yes"),"no")</f>
        <v>no</v>
      </c>
      <c r="K147" t="str">
        <f>IFERROR(IF(MATCH("green",#REF!,0),"yes"),"no")</f>
        <v>no</v>
      </c>
      <c r="L147" t="str">
        <f>IFERROR(IF(MATCH("gourmand",#REF!,0),"yes"),"no")</f>
        <v>no</v>
      </c>
      <c r="M147" t="str">
        <f>IFERROR(IF(MATCH("resinous",#REF!,0),"yes"),"no")</f>
        <v>no</v>
      </c>
      <c r="N147" t="str">
        <f>IFERROR(IF(MATCH("spicy",#REF!,0),"yes"),"no")</f>
        <v>no</v>
      </c>
      <c r="O147" t="str">
        <f>IFERROR(IF(MATCH("leathery",#REF!,0),"yes"),"no")</f>
        <v>no</v>
      </c>
      <c r="P147" t="str">
        <f>IFERROR(IF(MATCH("citrusy",#REF!,0),"yes"),"no")</f>
        <v>no</v>
      </c>
      <c r="Q147" t="str">
        <f>IFERROR(IF(MATCH("woody",#REF!,0),"yes"),"no")</f>
        <v>no</v>
      </c>
      <c r="R147" t="str">
        <f>IFERROR(IF(MATCH("earthy",#REF!,0),"yes"),"no")</f>
        <v>no</v>
      </c>
      <c r="S147" t="str">
        <f>IFERROR(IF(MATCH("animal",#REF!,0),"yes"),"no")</f>
        <v>no</v>
      </c>
      <c r="T147" t="str">
        <f>IFERROR(IF(MATCH("creamy",#REF!,0),"yes"),"no")</f>
        <v>no</v>
      </c>
      <c r="U147" t="str">
        <f>IFERROR(IF(MATCH("smoky",#REF!,0),"yes"),"no")</f>
        <v>no</v>
      </c>
      <c r="V147" t="str">
        <f>IFERROR(IF(MATCH("aquatic",#REF!,0),"yes"),"no")</f>
        <v>no</v>
      </c>
      <c r="W147" t="str">
        <f>IFERROR(IF(MATCH("fougere",#REF!,0),"yes"),"no")</f>
        <v>no</v>
      </c>
      <c r="X147" t="str">
        <f>IFERROR(IF(MATCH("fresh",#REF!,0),"yes"),"no")</f>
        <v>no</v>
      </c>
    </row>
    <row r="148" spans="1:24" x14ac:dyDescent="0.3">
      <c r="A148">
        <f t="shared" si="2"/>
        <v>147</v>
      </c>
      <c r="B148" t="s">
        <v>389</v>
      </c>
      <c r="C148" t="s">
        <v>28</v>
      </c>
      <c r="D148">
        <v>8.4</v>
      </c>
      <c r="E148" t="s">
        <v>297</v>
      </c>
      <c r="F148" t="str">
        <f>IFERROR(IF(MATCH("sweet",#REF!,0),"yes"),"no")</f>
        <v>no</v>
      </c>
      <c r="G148" t="str">
        <f>IFERROR(IF(MATCH("floral",#REF!,0),"yes"),"no")</f>
        <v>no</v>
      </c>
      <c r="H148" t="str">
        <f>IFERROR(IF(MATCH("powdery",#REF!,0),"yes"),"no")</f>
        <v>no</v>
      </c>
      <c r="I148" t="str">
        <f>IFERROR(IF(MATCH("oriental",#REF!,0),"yes"),"no")</f>
        <v>no</v>
      </c>
      <c r="J148" t="str">
        <f>IFERROR(IF(MATCH("chypre",#REF!,0),"yes"),"no")</f>
        <v>no</v>
      </c>
      <c r="K148" t="str">
        <f>IFERROR(IF(MATCH("green",#REF!,0),"yes"),"no")</f>
        <v>no</v>
      </c>
      <c r="L148" t="str">
        <f>IFERROR(IF(MATCH("gourmand",#REF!,0),"yes"),"no")</f>
        <v>no</v>
      </c>
      <c r="M148" t="str">
        <f>IFERROR(IF(MATCH("resinous",#REF!,0),"yes"),"no")</f>
        <v>no</v>
      </c>
      <c r="N148" t="str">
        <f>IFERROR(IF(MATCH("spicy",#REF!,0),"yes"),"no")</f>
        <v>no</v>
      </c>
      <c r="O148" t="str">
        <f>IFERROR(IF(MATCH("leathery",#REF!,0),"yes"),"no")</f>
        <v>no</v>
      </c>
      <c r="P148" t="str">
        <f>IFERROR(IF(MATCH("citrusy",#REF!,0),"yes"),"no")</f>
        <v>no</v>
      </c>
      <c r="Q148" t="str">
        <f>IFERROR(IF(MATCH("woody",#REF!,0),"yes"),"no")</f>
        <v>no</v>
      </c>
      <c r="R148" t="str">
        <f>IFERROR(IF(MATCH("earthy",#REF!,0),"yes"),"no")</f>
        <v>no</v>
      </c>
      <c r="S148" t="str">
        <f>IFERROR(IF(MATCH("animal",#REF!,0),"yes"),"no")</f>
        <v>no</v>
      </c>
      <c r="T148" t="str">
        <f>IFERROR(IF(MATCH("creamy",#REF!,0),"yes"),"no")</f>
        <v>no</v>
      </c>
      <c r="U148" t="str">
        <f>IFERROR(IF(MATCH("smoky",#REF!,0),"yes"),"no")</f>
        <v>no</v>
      </c>
      <c r="V148" t="str">
        <f>IFERROR(IF(MATCH("aquatic",#REF!,0),"yes"),"no")</f>
        <v>no</v>
      </c>
      <c r="W148" t="str">
        <f>IFERROR(IF(MATCH("fougere",#REF!,0),"yes"),"no")</f>
        <v>no</v>
      </c>
      <c r="X148" t="str">
        <f>IFERROR(IF(MATCH("fresh",#REF!,0),"yes"),"no")</f>
        <v>no</v>
      </c>
    </row>
    <row r="149" spans="1:24" x14ac:dyDescent="0.3">
      <c r="A149">
        <f t="shared" si="2"/>
        <v>148</v>
      </c>
      <c r="B149" t="s">
        <v>390</v>
      </c>
      <c r="C149" t="s">
        <v>28</v>
      </c>
      <c r="D149">
        <v>8.5</v>
      </c>
      <c r="E149" t="s">
        <v>297</v>
      </c>
      <c r="F149" t="str">
        <f>IFERROR(IF(MATCH("sweet",#REF!,0),"yes"),"no")</f>
        <v>no</v>
      </c>
      <c r="G149" t="str">
        <f>IFERROR(IF(MATCH("floral",#REF!,0),"yes"),"no")</f>
        <v>no</v>
      </c>
      <c r="H149" t="str">
        <f>IFERROR(IF(MATCH("powdery",#REF!,0),"yes"),"no")</f>
        <v>no</v>
      </c>
      <c r="I149" t="str">
        <f>IFERROR(IF(MATCH("oriental",#REF!,0),"yes"),"no")</f>
        <v>no</v>
      </c>
      <c r="J149" t="str">
        <f>IFERROR(IF(MATCH("chypre",#REF!,0),"yes"),"no")</f>
        <v>no</v>
      </c>
      <c r="K149" t="str">
        <f>IFERROR(IF(MATCH("green",#REF!,0),"yes"),"no")</f>
        <v>no</v>
      </c>
      <c r="L149" t="str">
        <f>IFERROR(IF(MATCH("gourmand",#REF!,0),"yes"),"no")</f>
        <v>no</v>
      </c>
      <c r="M149" t="str">
        <f>IFERROR(IF(MATCH("resinous",#REF!,0),"yes"),"no")</f>
        <v>no</v>
      </c>
      <c r="N149" t="str">
        <f>IFERROR(IF(MATCH("spicy",#REF!,0),"yes"),"no")</f>
        <v>no</v>
      </c>
      <c r="O149" t="str">
        <f>IFERROR(IF(MATCH("leathery",#REF!,0),"yes"),"no")</f>
        <v>no</v>
      </c>
      <c r="P149" t="str">
        <f>IFERROR(IF(MATCH("citrusy",#REF!,0),"yes"),"no")</f>
        <v>no</v>
      </c>
      <c r="Q149" t="str">
        <f>IFERROR(IF(MATCH("woody",#REF!,0),"yes"),"no")</f>
        <v>no</v>
      </c>
      <c r="R149" t="str">
        <f>IFERROR(IF(MATCH("earthy",#REF!,0),"yes"),"no")</f>
        <v>no</v>
      </c>
      <c r="S149" t="str">
        <f>IFERROR(IF(MATCH("animal",#REF!,0),"yes"),"no")</f>
        <v>no</v>
      </c>
      <c r="T149" t="str">
        <f>IFERROR(IF(MATCH("creamy",#REF!,0),"yes"),"no")</f>
        <v>no</v>
      </c>
      <c r="U149" t="str">
        <f>IFERROR(IF(MATCH("smoky",#REF!,0),"yes"),"no")</f>
        <v>no</v>
      </c>
      <c r="V149" t="str">
        <f>IFERROR(IF(MATCH("aquatic",#REF!,0),"yes"),"no")</f>
        <v>no</v>
      </c>
      <c r="W149" t="str">
        <f>IFERROR(IF(MATCH("fougere",#REF!,0),"yes"),"no")</f>
        <v>no</v>
      </c>
      <c r="X149" t="str">
        <f>IFERROR(IF(MATCH("fresh",#REF!,0),"yes"),"no")</f>
        <v>no</v>
      </c>
    </row>
    <row r="150" spans="1:24" x14ac:dyDescent="0.3">
      <c r="A150">
        <f t="shared" si="2"/>
        <v>149</v>
      </c>
      <c r="B150" t="s">
        <v>309</v>
      </c>
      <c r="C150" t="s">
        <v>310</v>
      </c>
      <c r="D150">
        <v>9.1999999999999993</v>
      </c>
      <c r="E150" t="s">
        <v>297</v>
      </c>
      <c r="F150" t="str">
        <f>IFERROR(IF(MATCH("sweet",#REF!,0),"yes"),"no")</f>
        <v>no</v>
      </c>
      <c r="G150" t="str">
        <f>IFERROR(IF(MATCH("floral",#REF!,0),"yes"),"no")</f>
        <v>no</v>
      </c>
      <c r="H150" t="str">
        <f>IFERROR(IF(MATCH("powdery",#REF!,0),"yes"),"no")</f>
        <v>no</v>
      </c>
      <c r="I150" t="str">
        <f>IFERROR(IF(MATCH("oriental",#REF!,0),"yes"),"no")</f>
        <v>no</v>
      </c>
      <c r="J150" t="str">
        <f>IFERROR(IF(MATCH("chypre",#REF!,0),"yes"),"no")</f>
        <v>no</v>
      </c>
      <c r="K150" t="str">
        <f>IFERROR(IF(MATCH("green",#REF!,0),"yes"),"no")</f>
        <v>no</v>
      </c>
      <c r="L150" t="str">
        <f>IFERROR(IF(MATCH("gourmand",#REF!,0),"yes"),"no")</f>
        <v>no</v>
      </c>
      <c r="M150" t="str">
        <f>IFERROR(IF(MATCH("resinous",#REF!,0),"yes"),"no")</f>
        <v>no</v>
      </c>
      <c r="N150" t="str">
        <f>IFERROR(IF(MATCH("spicy",#REF!,0),"yes"),"no")</f>
        <v>no</v>
      </c>
      <c r="O150" t="str">
        <f>IFERROR(IF(MATCH("leathery",#REF!,0),"yes"),"no")</f>
        <v>no</v>
      </c>
      <c r="P150" t="str">
        <f>IFERROR(IF(MATCH("citrusy",#REF!,0),"yes"),"no")</f>
        <v>no</v>
      </c>
      <c r="Q150" t="str">
        <f>IFERROR(IF(MATCH("woody",#REF!,0),"yes"),"no")</f>
        <v>no</v>
      </c>
      <c r="R150" t="str">
        <f>IFERROR(IF(MATCH("earthy",#REF!,0),"yes"),"no")</f>
        <v>no</v>
      </c>
      <c r="S150" t="str">
        <f>IFERROR(IF(MATCH("animal",#REF!,0),"yes"),"no")</f>
        <v>no</v>
      </c>
      <c r="T150" t="str">
        <f>IFERROR(IF(MATCH("creamy",#REF!,0),"yes"),"no")</f>
        <v>no</v>
      </c>
      <c r="U150" t="str">
        <f>IFERROR(IF(MATCH("smoky",#REF!,0),"yes"),"no")</f>
        <v>no</v>
      </c>
      <c r="V150" t="str">
        <f>IFERROR(IF(MATCH("aquatic",#REF!,0),"yes"),"no")</f>
        <v>no</v>
      </c>
      <c r="W150" t="str">
        <f>IFERROR(IF(MATCH("fougere",#REF!,0),"yes"),"no")</f>
        <v>no</v>
      </c>
      <c r="X150" t="str">
        <f>IFERROR(IF(MATCH("fresh",#REF!,0),"yes"),"no")</f>
        <v>no</v>
      </c>
    </row>
    <row r="151" spans="1:24" x14ac:dyDescent="0.3">
      <c r="A151">
        <f t="shared" si="2"/>
        <v>150</v>
      </c>
      <c r="B151" t="s">
        <v>241</v>
      </c>
      <c r="C151" t="s">
        <v>242</v>
      </c>
      <c r="D151">
        <v>8.5</v>
      </c>
      <c r="E151" t="s">
        <v>161</v>
      </c>
      <c r="F151" t="str">
        <f>IFERROR(IF(MATCH("sweet",#REF!,0),"yes"),"no")</f>
        <v>no</v>
      </c>
      <c r="G151" t="str">
        <f>IFERROR(IF(MATCH("floral",#REF!,0),"yes"),"no")</f>
        <v>no</v>
      </c>
      <c r="H151" t="str">
        <f>IFERROR(IF(MATCH("powdery",#REF!,0),"yes"),"no")</f>
        <v>no</v>
      </c>
      <c r="I151" t="str">
        <f>IFERROR(IF(MATCH("oriental",#REF!,0),"yes"),"no")</f>
        <v>no</v>
      </c>
      <c r="J151" t="str">
        <f>IFERROR(IF(MATCH("chypre",#REF!,0),"yes"),"no")</f>
        <v>no</v>
      </c>
      <c r="K151" t="str">
        <f>IFERROR(IF(MATCH("green",#REF!,0),"yes"),"no")</f>
        <v>no</v>
      </c>
      <c r="L151" t="str">
        <f>IFERROR(IF(MATCH("gourmand",#REF!,0),"yes"),"no")</f>
        <v>no</v>
      </c>
      <c r="M151" t="str">
        <f>IFERROR(IF(MATCH("resinous",#REF!,0),"yes"),"no")</f>
        <v>no</v>
      </c>
      <c r="N151" t="str">
        <f>IFERROR(IF(MATCH("spicy",#REF!,0),"yes"),"no")</f>
        <v>no</v>
      </c>
      <c r="O151" t="str">
        <f>IFERROR(IF(MATCH("leathery",#REF!,0),"yes"),"no")</f>
        <v>no</v>
      </c>
      <c r="P151" t="str">
        <f>IFERROR(IF(MATCH("citrusy",#REF!,0),"yes"),"no")</f>
        <v>no</v>
      </c>
      <c r="Q151" t="str">
        <f>IFERROR(IF(MATCH("woody",#REF!,0),"yes"),"no")</f>
        <v>no</v>
      </c>
      <c r="R151" t="str">
        <f>IFERROR(IF(MATCH("earthy",#REF!,0),"yes"),"no")</f>
        <v>no</v>
      </c>
      <c r="S151" t="str">
        <f>IFERROR(IF(MATCH("animal",#REF!,0),"yes"),"no")</f>
        <v>no</v>
      </c>
      <c r="T151" t="str">
        <f>IFERROR(IF(MATCH("creamy",#REF!,0),"yes"),"no")</f>
        <v>no</v>
      </c>
      <c r="U151" t="str">
        <f>IFERROR(IF(MATCH("smoky",#REF!,0),"yes"),"no")</f>
        <v>no</v>
      </c>
      <c r="V151" t="str">
        <f>IFERROR(IF(MATCH("aquatic",#REF!,0),"yes"),"no")</f>
        <v>no</v>
      </c>
      <c r="W151" t="str">
        <f>IFERROR(IF(MATCH("fougere",#REF!,0),"yes"),"no")</f>
        <v>no</v>
      </c>
      <c r="X151" t="str">
        <f>IFERROR(IF(MATCH("fresh",#REF!,0),"yes"),"no")</f>
        <v>no</v>
      </c>
    </row>
    <row r="152" spans="1:24" x14ac:dyDescent="0.3">
      <c r="A152">
        <f t="shared" si="2"/>
        <v>151</v>
      </c>
      <c r="B152" t="s">
        <v>358</v>
      </c>
      <c r="C152" t="s">
        <v>242</v>
      </c>
      <c r="D152">
        <v>8.3000000000000007</v>
      </c>
      <c r="E152" t="s">
        <v>297</v>
      </c>
      <c r="F152" t="str">
        <f>IFERROR(IF(MATCH("sweet",#REF!,0),"yes"),"no")</f>
        <v>no</v>
      </c>
      <c r="G152" t="str">
        <f>IFERROR(IF(MATCH("floral",#REF!,0),"yes"),"no")</f>
        <v>no</v>
      </c>
      <c r="H152" t="str">
        <f>IFERROR(IF(MATCH("powdery",#REF!,0),"yes"),"no")</f>
        <v>no</v>
      </c>
      <c r="I152" t="str">
        <f>IFERROR(IF(MATCH("oriental",#REF!,0),"yes"),"no")</f>
        <v>no</v>
      </c>
      <c r="J152" t="str">
        <f>IFERROR(IF(MATCH("chypre",#REF!,0),"yes"),"no")</f>
        <v>no</v>
      </c>
      <c r="K152" t="str">
        <f>IFERROR(IF(MATCH("green",#REF!,0),"yes"),"no")</f>
        <v>no</v>
      </c>
      <c r="L152" t="str">
        <f>IFERROR(IF(MATCH("gourmand",#REF!,0),"yes"),"no")</f>
        <v>no</v>
      </c>
      <c r="M152" t="str">
        <f>IFERROR(IF(MATCH("resinous",#REF!,0),"yes"),"no")</f>
        <v>no</v>
      </c>
      <c r="N152" t="str">
        <f>IFERROR(IF(MATCH("spicy",#REF!,0),"yes"),"no")</f>
        <v>no</v>
      </c>
      <c r="O152" t="str">
        <f>IFERROR(IF(MATCH("leathery",#REF!,0),"yes"),"no")</f>
        <v>no</v>
      </c>
      <c r="P152" t="str">
        <f>IFERROR(IF(MATCH("citrusy",#REF!,0),"yes"),"no")</f>
        <v>no</v>
      </c>
      <c r="Q152" t="str">
        <f>IFERROR(IF(MATCH("woody",#REF!,0),"yes"),"no")</f>
        <v>no</v>
      </c>
      <c r="R152" t="str">
        <f>IFERROR(IF(MATCH("earthy",#REF!,0),"yes"),"no")</f>
        <v>no</v>
      </c>
      <c r="S152" t="str">
        <f>IFERROR(IF(MATCH("animal",#REF!,0),"yes"),"no")</f>
        <v>no</v>
      </c>
      <c r="T152" t="str">
        <f>IFERROR(IF(MATCH("creamy",#REF!,0),"yes"),"no")</f>
        <v>no</v>
      </c>
      <c r="U152" t="str">
        <f>IFERROR(IF(MATCH("smoky",#REF!,0),"yes"),"no")</f>
        <v>no</v>
      </c>
      <c r="V152" t="str">
        <f>IFERROR(IF(MATCH("aquatic",#REF!,0),"yes"),"no")</f>
        <v>no</v>
      </c>
      <c r="W152" t="str">
        <f>IFERROR(IF(MATCH("fougere",#REF!,0),"yes"),"no")</f>
        <v>no</v>
      </c>
      <c r="X152" t="str">
        <f>IFERROR(IF(MATCH("fresh",#REF!,0),"yes"),"no")</f>
        <v>no</v>
      </c>
    </row>
    <row r="153" spans="1:24" x14ac:dyDescent="0.3">
      <c r="A153">
        <f t="shared" si="2"/>
        <v>152</v>
      </c>
      <c r="B153" t="s">
        <v>385</v>
      </c>
      <c r="C153" t="s">
        <v>242</v>
      </c>
      <c r="D153">
        <v>8.5</v>
      </c>
      <c r="E153" t="s">
        <v>297</v>
      </c>
      <c r="F153" t="str">
        <f>IFERROR(IF(MATCH("sweet",#REF!,0),"yes"),"no")</f>
        <v>no</v>
      </c>
      <c r="G153" t="str">
        <f>IFERROR(IF(MATCH("floral",#REF!,0),"yes"),"no")</f>
        <v>no</v>
      </c>
      <c r="H153" t="str">
        <f>IFERROR(IF(MATCH("powdery",#REF!,0),"yes"),"no")</f>
        <v>no</v>
      </c>
      <c r="I153" t="str">
        <f>IFERROR(IF(MATCH("oriental",#REF!,0),"yes"),"no")</f>
        <v>no</v>
      </c>
      <c r="J153" t="str">
        <f>IFERROR(IF(MATCH("chypre",#REF!,0),"yes"),"no")</f>
        <v>no</v>
      </c>
      <c r="K153" t="str">
        <f>IFERROR(IF(MATCH("green",#REF!,0),"yes"),"no")</f>
        <v>no</v>
      </c>
      <c r="L153" t="str">
        <f>IFERROR(IF(MATCH("gourmand",#REF!,0),"yes"),"no")</f>
        <v>no</v>
      </c>
      <c r="M153" t="str">
        <f>IFERROR(IF(MATCH("resinous",#REF!,0),"yes"),"no")</f>
        <v>no</v>
      </c>
      <c r="N153" t="str">
        <f>IFERROR(IF(MATCH("spicy",#REF!,0),"yes"),"no")</f>
        <v>no</v>
      </c>
      <c r="O153" t="str">
        <f>IFERROR(IF(MATCH("leathery",#REF!,0),"yes"),"no")</f>
        <v>no</v>
      </c>
      <c r="P153" t="str">
        <f>IFERROR(IF(MATCH("citrusy",#REF!,0),"yes"),"no")</f>
        <v>no</v>
      </c>
      <c r="Q153" t="str">
        <f>IFERROR(IF(MATCH("woody",#REF!,0),"yes"),"no")</f>
        <v>no</v>
      </c>
      <c r="R153" t="str">
        <f>IFERROR(IF(MATCH("earthy",#REF!,0),"yes"),"no")</f>
        <v>no</v>
      </c>
      <c r="S153" t="str">
        <f>IFERROR(IF(MATCH("animal",#REF!,0),"yes"),"no")</f>
        <v>no</v>
      </c>
      <c r="T153" t="str">
        <f>IFERROR(IF(MATCH("creamy",#REF!,0),"yes"),"no")</f>
        <v>no</v>
      </c>
      <c r="U153" t="str">
        <f>IFERROR(IF(MATCH("smoky",#REF!,0),"yes"),"no")</f>
        <v>no</v>
      </c>
      <c r="V153" t="str">
        <f>IFERROR(IF(MATCH("aquatic",#REF!,0),"yes"),"no")</f>
        <v>no</v>
      </c>
      <c r="W153" t="str">
        <f>IFERROR(IF(MATCH("fougere",#REF!,0),"yes"),"no")</f>
        <v>no</v>
      </c>
      <c r="X153" t="str">
        <f>IFERROR(IF(MATCH("fresh",#REF!,0),"yes"),"no")</f>
        <v>no</v>
      </c>
    </row>
    <row r="154" spans="1:24" x14ac:dyDescent="0.3">
      <c r="A154">
        <f t="shared" si="2"/>
        <v>153</v>
      </c>
      <c r="B154" t="s">
        <v>214</v>
      </c>
      <c r="C154" t="s">
        <v>215</v>
      </c>
      <c r="D154">
        <v>8.4</v>
      </c>
      <c r="E154" t="s">
        <v>161</v>
      </c>
      <c r="F154" t="str">
        <f>IFERROR(IF(MATCH("sweet",#REF!,0),"yes"),"no")</f>
        <v>no</v>
      </c>
      <c r="G154" t="str">
        <f>IFERROR(IF(MATCH("floral",#REF!,0),"yes"),"no")</f>
        <v>no</v>
      </c>
      <c r="H154" t="str">
        <f>IFERROR(IF(MATCH("powdery",#REF!,0),"yes"),"no")</f>
        <v>no</v>
      </c>
      <c r="I154" t="str">
        <f>IFERROR(IF(MATCH("oriental",#REF!,0),"yes"),"no")</f>
        <v>no</v>
      </c>
      <c r="J154" t="str">
        <f>IFERROR(IF(MATCH("chypre",#REF!,0),"yes"),"no")</f>
        <v>no</v>
      </c>
      <c r="K154" t="str">
        <f>IFERROR(IF(MATCH("green",#REF!,0),"yes"),"no")</f>
        <v>no</v>
      </c>
      <c r="L154" t="str">
        <f>IFERROR(IF(MATCH("gourmand",#REF!,0),"yes"),"no")</f>
        <v>no</v>
      </c>
      <c r="M154" t="str">
        <f>IFERROR(IF(MATCH("resinous",#REF!,0),"yes"),"no")</f>
        <v>no</v>
      </c>
      <c r="N154" t="str">
        <f>IFERROR(IF(MATCH("spicy",#REF!,0),"yes"),"no")</f>
        <v>no</v>
      </c>
      <c r="O154" t="str">
        <f>IFERROR(IF(MATCH("leathery",#REF!,0),"yes"),"no")</f>
        <v>no</v>
      </c>
      <c r="P154" t="str">
        <f>IFERROR(IF(MATCH("citrusy",#REF!,0),"yes"),"no")</f>
        <v>no</v>
      </c>
      <c r="Q154" t="str">
        <f>IFERROR(IF(MATCH("woody",#REF!,0),"yes"),"no")</f>
        <v>no</v>
      </c>
      <c r="R154" t="str">
        <f>IFERROR(IF(MATCH("earthy",#REF!,0),"yes"),"no")</f>
        <v>no</v>
      </c>
      <c r="S154" t="str">
        <f>IFERROR(IF(MATCH("animal",#REF!,0),"yes"),"no")</f>
        <v>no</v>
      </c>
      <c r="T154" t="str">
        <f>IFERROR(IF(MATCH("creamy",#REF!,0),"yes"),"no")</f>
        <v>no</v>
      </c>
      <c r="U154" t="str">
        <f>IFERROR(IF(MATCH("smoky",#REF!,0),"yes"),"no")</f>
        <v>no</v>
      </c>
      <c r="V154" t="str">
        <f>IFERROR(IF(MATCH("aquatic",#REF!,0),"yes"),"no")</f>
        <v>no</v>
      </c>
      <c r="W154" t="str">
        <f>IFERROR(IF(MATCH("fougere",#REF!,0),"yes"),"no")</f>
        <v>no</v>
      </c>
      <c r="X154" t="str">
        <f>IFERROR(IF(MATCH("fresh",#REF!,0),"yes"),"no")</f>
        <v>no</v>
      </c>
    </row>
    <row r="155" spans="1:24" x14ac:dyDescent="0.3">
      <c r="A155">
        <f t="shared" si="2"/>
        <v>154</v>
      </c>
      <c r="B155" t="s">
        <v>227</v>
      </c>
      <c r="C155" t="s">
        <v>215</v>
      </c>
      <c r="D155">
        <v>8.4</v>
      </c>
      <c r="E155" t="s">
        <v>161</v>
      </c>
      <c r="F155" t="str">
        <f>IFERROR(IF(MATCH("sweet",#REF!,0),"yes"),"no")</f>
        <v>no</v>
      </c>
      <c r="G155" t="str">
        <f>IFERROR(IF(MATCH("floral",#REF!,0),"yes"),"no")</f>
        <v>no</v>
      </c>
      <c r="H155" t="str">
        <f>IFERROR(IF(MATCH("powdery",#REF!,0),"yes"),"no")</f>
        <v>no</v>
      </c>
      <c r="I155" t="str">
        <f>IFERROR(IF(MATCH("oriental",#REF!,0),"yes"),"no")</f>
        <v>no</v>
      </c>
      <c r="J155" t="str">
        <f>IFERROR(IF(MATCH("chypre",#REF!,0),"yes"),"no")</f>
        <v>no</v>
      </c>
      <c r="K155" t="str">
        <f>IFERROR(IF(MATCH("green",#REF!,0),"yes"),"no")</f>
        <v>no</v>
      </c>
      <c r="L155" t="str">
        <f>IFERROR(IF(MATCH("gourmand",#REF!,0),"yes"),"no")</f>
        <v>no</v>
      </c>
      <c r="M155" t="str">
        <f>IFERROR(IF(MATCH("resinous",#REF!,0),"yes"),"no")</f>
        <v>no</v>
      </c>
      <c r="N155" t="str">
        <f>IFERROR(IF(MATCH("spicy",#REF!,0),"yes"),"no")</f>
        <v>no</v>
      </c>
      <c r="O155" t="str">
        <f>IFERROR(IF(MATCH("leathery",#REF!,0),"yes"),"no")</f>
        <v>no</v>
      </c>
      <c r="P155" t="str">
        <f>IFERROR(IF(MATCH("citrusy",#REF!,0),"yes"),"no")</f>
        <v>no</v>
      </c>
      <c r="Q155" t="str">
        <f>IFERROR(IF(MATCH("woody",#REF!,0),"yes"),"no")</f>
        <v>no</v>
      </c>
      <c r="R155" t="str">
        <f>IFERROR(IF(MATCH("earthy",#REF!,0),"yes"),"no")</f>
        <v>no</v>
      </c>
      <c r="S155" t="str">
        <f>IFERROR(IF(MATCH("animal",#REF!,0),"yes"),"no")</f>
        <v>no</v>
      </c>
      <c r="T155" t="str">
        <f>IFERROR(IF(MATCH("creamy",#REF!,0),"yes"),"no")</f>
        <v>no</v>
      </c>
      <c r="U155" t="str">
        <f>IFERROR(IF(MATCH("smoky",#REF!,0),"yes"),"no")</f>
        <v>no</v>
      </c>
      <c r="V155" t="str">
        <f>IFERROR(IF(MATCH("aquatic",#REF!,0),"yes"),"no")</f>
        <v>no</v>
      </c>
      <c r="W155" t="str">
        <f>IFERROR(IF(MATCH("fougere",#REF!,0),"yes"),"no")</f>
        <v>no</v>
      </c>
      <c r="X155" t="str">
        <f>IFERROR(IF(MATCH("fresh",#REF!,0),"yes"),"no")</f>
        <v>no</v>
      </c>
    </row>
    <row r="156" spans="1:24" x14ac:dyDescent="0.3">
      <c r="A156">
        <f t="shared" si="2"/>
        <v>155</v>
      </c>
      <c r="B156" t="s">
        <v>228</v>
      </c>
      <c r="C156" t="s">
        <v>215</v>
      </c>
      <c r="D156">
        <v>8.5</v>
      </c>
      <c r="E156" t="s">
        <v>161</v>
      </c>
      <c r="F156" t="str">
        <f>IFERROR(IF(MATCH("sweet",#REF!,0),"yes"),"no")</f>
        <v>no</v>
      </c>
      <c r="G156" t="str">
        <f>IFERROR(IF(MATCH("floral",#REF!,0),"yes"),"no")</f>
        <v>no</v>
      </c>
      <c r="H156" t="str">
        <f>IFERROR(IF(MATCH("powdery",#REF!,0),"yes"),"no")</f>
        <v>no</v>
      </c>
      <c r="I156" t="str">
        <f>IFERROR(IF(MATCH("oriental",#REF!,0),"yes"),"no")</f>
        <v>no</v>
      </c>
      <c r="J156" t="str">
        <f>IFERROR(IF(MATCH("chypre",#REF!,0),"yes"),"no")</f>
        <v>no</v>
      </c>
      <c r="K156" t="str">
        <f>IFERROR(IF(MATCH("green",#REF!,0),"yes"),"no")</f>
        <v>no</v>
      </c>
      <c r="L156" t="str">
        <f>IFERROR(IF(MATCH("gourmand",#REF!,0),"yes"),"no")</f>
        <v>no</v>
      </c>
      <c r="M156" t="str">
        <f>IFERROR(IF(MATCH("resinous",#REF!,0),"yes"),"no")</f>
        <v>no</v>
      </c>
      <c r="N156" t="str">
        <f>IFERROR(IF(MATCH("spicy",#REF!,0),"yes"),"no")</f>
        <v>no</v>
      </c>
      <c r="O156" t="str">
        <f>IFERROR(IF(MATCH("leathery",#REF!,0),"yes"),"no")</f>
        <v>no</v>
      </c>
      <c r="P156" t="str">
        <f>IFERROR(IF(MATCH("citrusy",#REF!,0),"yes"),"no")</f>
        <v>no</v>
      </c>
      <c r="Q156" t="str">
        <f>IFERROR(IF(MATCH("woody",#REF!,0),"yes"),"no")</f>
        <v>no</v>
      </c>
      <c r="R156" t="str">
        <f>IFERROR(IF(MATCH("earthy",#REF!,0),"yes"),"no")</f>
        <v>no</v>
      </c>
      <c r="S156" t="str">
        <f>IFERROR(IF(MATCH("animal",#REF!,0),"yes"),"no")</f>
        <v>no</v>
      </c>
      <c r="T156" t="str">
        <f>IFERROR(IF(MATCH("creamy",#REF!,0),"yes"),"no")</f>
        <v>no</v>
      </c>
      <c r="U156" t="str">
        <f>IFERROR(IF(MATCH("smoky",#REF!,0),"yes"),"no")</f>
        <v>no</v>
      </c>
      <c r="V156" t="str">
        <f>IFERROR(IF(MATCH("aquatic",#REF!,0),"yes"),"no")</f>
        <v>no</v>
      </c>
      <c r="W156" t="str">
        <f>IFERROR(IF(MATCH("fougere",#REF!,0),"yes"),"no")</f>
        <v>no</v>
      </c>
      <c r="X156" t="str">
        <f>IFERROR(IF(MATCH("fresh",#REF!,0),"yes"),"no")</f>
        <v>no</v>
      </c>
    </row>
    <row r="157" spans="1:24" x14ac:dyDescent="0.3">
      <c r="A157">
        <f t="shared" si="2"/>
        <v>156</v>
      </c>
      <c r="B157" t="s">
        <v>104</v>
      </c>
      <c r="C157" t="s">
        <v>105</v>
      </c>
      <c r="D157">
        <v>8.5</v>
      </c>
      <c r="E157" t="s">
        <v>22</v>
      </c>
      <c r="F157" t="s">
        <v>23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tr">
        <f>IFERROR(IF(MATCH("earty",#REF!,0),"yes"),"no")</f>
        <v>no</v>
      </c>
      <c r="S157" t="str">
        <f>IFERROR(IF(MATCH("animalic",#REF!,0),"yes"),"no")</f>
        <v>no</v>
      </c>
      <c r="T157" t="str">
        <f>IFERROR(IF(MATCH("creamy",#REF!,0),"yes"),"no")</f>
        <v>no</v>
      </c>
      <c r="U157" t="str">
        <f>IFERROR(IF(MATCH("smoky",#REF!,0),"yes"),"no")</f>
        <v>no</v>
      </c>
      <c r="V157" t="str">
        <f>IFERROR(IF(MATCH("aquatic",#REF!,0),"yes"),"no")</f>
        <v>no</v>
      </c>
      <c r="W157" t="str">
        <f>IFERROR(IF(MATCH("fougere",#REF!,0),"yes"),"no")</f>
        <v>no</v>
      </c>
      <c r="X157" t="str">
        <f>IFERROR(IF(MATCH("fresh",#REF!,0),"yes"),"no")</f>
        <v>no</v>
      </c>
    </row>
    <row r="158" spans="1:24" x14ac:dyDescent="0.3">
      <c r="A158">
        <f t="shared" si="2"/>
        <v>157</v>
      </c>
      <c r="B158" t="s">
        <v>107</v>
      </c>
      <c r="C158" t="s">
        <v>105</v>
      </c>
      <c r="D158">
        <v>8.6</v>
      </c>
      <c r="E158" t="s">
        <v>22</v>
      </c>
      <c r="F158" t="s">
        <v>23</v>
      </c>
      <c r="G158" t="s">
        <v>23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tr">
        <f>IFERROR(IF(MATCH("earty",#REF!,0),"yes"),"no")</f>
        <v>no</v>
      </c>
      <c r="S158" t="str">
        <f>IFERROR(IF(MATCH("animalic",#REF!,0),"yes"),"no")</f>
        <v>no</v>
      </c>
      <c r="T158" t="str">
        <f>IFERROR(IF(MATCH("creamy",#REF!,0),"yes"),"no")</f>
        <v>no</v>
      </c>
      <c r="U158" t="str">
        <f>IFERROR(IF(MATCH("smoky",#REF!,0),"yes"),"no")</f>
        <v>no</v>
      </c>
      <c r="V158" t="str">
        <f>IFERROR(IF(MATCH("aquatic",#REF!,0),"yes"),"no")</f>
        <v>no</v>
      </c>
      <c r="W158" t="str">
        <f>IFERROR(IF(MATCH("fougere",#REF!,0),"yes"),"no")</f>
        <v>no</v>
      </c>
      <c r="X158" t="str">
        <f>IFERROR(IF(MATCH("fresh",#REF!,0),"yes"),"no")</f>
        <v>no</v>
      </c>
    </row>
    <row r="159" spans="1:24" x14ac:dyDescent="0.3">
      <c r="A159">
        <f t="shared" si="2"/>
        <v>158</v>
      </c>
      <c r="B159" t="s">
        <v>386</v>
      </c>
      <c r="C159" t="s">
        <v>105</v>
      </c>
      <c r="D159">
        <v>8.4</v>
      </c>
      <c r="E159" t="s">
        <v>297</v>
      </c>
      <c r="F159" t="str">
        <f>IFERROR(IF(MATCH("sweet",#REF!,0),"yes"),"no")</f>
        <v>no</v>
      </c>
      <c r="G159" t="str">
        <f>IFERROR(IF(MATCH("floral",#REF!,0),"yes"),"no")</f>
        <v>no</v>
      </c>
      <c r="H159" t="str">
        <f>IFERROR(IF(MATCH("powdery",#REF!,0),"yes"),"no")</f>
        <v>no</v>
      </c>
      <c r="I159" t="str">
        <f>IFERROR(IF(MATCH("oriental",#REF!,0),"yes"),"no")</f>
        <v>no</v>
      </c>
      <c r="J159" t="str">
        <f>IFERROR(IF(MATCH("chypre",#REF!,0),"yes"),"no")</f>
        <v>no</v>
      </c>
      <c r="K159" t="str">
        <f>IFERROR(IF(MATCH("green",#REF!,0),"yes"),"no")</f>
        <v>no</v>
      </c>
      <c r="L159" t="str">
        <f>IFERROR(IF(MATCH("gourmand",#REF!,0),"yes"),"no")</f>
        <v>no</v>
      </c>
      <c r="M159" t="str">
        <f>IFERROR(IF(MATCH("resinous",#REF!,0),"yes"),"no")</f>
        <v>no</v>
      </c>
      <c r="N159" t="str">
        <f>IFERROR(IF(MATCH("spicy",#REF!,0),"yes"),"no")</f>
        <v>no</v>
      </c>
      <c r="O159" t="str">
        <f>IFERROR(IF(MATCH("leathery",#REF!,0),"yes"),"no")</f>
        <v>no</v>
      </c>
      <c r="P159" t="str">
        <f>IFERROR(IF(MATCH("citrusy",#REF!,0),"yes"),"no")</f>
        <v>no</v>
      </c>
      <c r="Q159" t="str">
        <f>IFERROR(IF(MATCH("woody",#REF!,0),"yes"),"no")</f>
        <v>no</v>
      </c>
      <c r="R159" t="str">
        <f>IFERROR(IF(MATCH("earthy",#REF!,0),"yes"),"no")</f>
        <v>no</v>
      </c>
      <c r="S159" t="str">
        <f>IFERROR(IF(MATCH("animal",#REF!,0),"yes"),"no")</f>
        <v>no</v>
      </c>
      <c r="T159" t="str">
        <f>IFERROR(IF(MATCH("creamy",#REF!,0),"yes"),"no")</f>
        <v>no</v>
      </c>
      <c r="U159" t="str">
        <f>IFERROR(IF(MATCH("smoky",#REF!,0),"yes"),"no")</f>
        <v>no</v>
      </c>
      <c r="V159" t="str">
        <f>IFERROR(IF(MATCH("aquatic",#REF!,0),"yes"),"no")</f>
        <v>no</v>
      </c>
      <c r="W159" t="str">
        <f>IFERROR(IF(MATCH("fougere",#REF!,0),"yes"),"no")</f>
        <v>no</v>
      </c>
      <c r="X159" t="str">
        <f>IFERROR(IF(MATCH("fresh",#REF!,0),"yes"),"no")</f>
        <v>no</v>
      </c>
    </row>
    <row r="160" spans="1:24" x14ac:dyDescent="0.3">
      <c r="A160">
        <f t="shared" si="2"/>
        <v>159</v>
      </c>
      <c r="B160" t="s">
        <v>130</v>
      </c>
      <c r="C160" t="s">
        <v>131</v>
      </c>
      <c r="D160">
        <v>8.9</v>
      </c>
      <c r="E160" t="s">
        <v>22</v>
      </c>
      <c r="F160" t="s">
        <v>24</v>
      </c>
      <c r="G160" t="s">
        <v>24</v>
      </c>
      <c r="H160" t="s">
        <v>24</v>
      </c>
      <c r="I160" t="s">
        <v>24</v>
      </c>
      <c r="J160" t="s">
        <v>23</v>
      </c>
      <c r="K160" t="s">
        <v>23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tr">
        <f>IFERROR(IF(MATCH("earty",#REF!,0),"yes"),"no")</f>
        <v>no</v>
      </c>
      <c r="S160" t="str">
        <f>IFERROR(IF(MATCH("animalic",#REF!,0),"yes"),"no")</f>
        <v>no</v>
      </c>
      <c r="T160" t="str">
        <f>IFERROR(IF(MATCH("creamy",#REF!,0),"yes"),"no")</f>
        <v>no</v>
      </c>
      <c r="U160" t="str">
        <f>IFERROR(IF(MATCH("smoky",#REF!,0),"yes"),"no")</f>
        <v>no</v>
      </c>
      <c r="V160" t="str">
        <f>IFERROR(IF(MATCH("aquatic",#REF!,0),"yes"),"no")</f>
        <v>no</v>
      </c>
      <c r="W160" t="str">
        <f>IFERROR(IF(MATCH("fougere",#REF!,0),"yes"),"no")</f>
        <v>no</v>
      </c>
      <c r="X160" t="str">
        <f>IFERROR(IF(MATCH("fresh",#REF!,0),"yes"),"no")</f>
        <v>no</v>
      </c>
    </row>
    <row r="161" spans="1:24" x14ac:dyDescent="0.3">
      <c r="A161">
        <f t="shared" si="2"/>
        <v>160</v>
      </c>
      <c r="B161" t="s">
        <v>365</v>
      </c>
      <c r="C161" t="s">
        <v>366</v>
      </c>
      <c r="D161">
        <v>8.8000000000000007</v>
      </c>
      <c r="E161" t="s">
        <v>297</v>
      </c>
      <c r="F161" t="str">
        <f>IFERROR(IF(MATCH("sweet",#REF!,0),"yes"),"no")</f>
        <v>no</v>
      </c>
      <c r="G161" t="str">
        <f>IFERROR(IF(MATCH("floral",#REF!,0),"yes"),"no")</f>
        <v>no</v>
      </c>
      <c r="H161" t="str">
        <f>IFERROR(IF(MATCH("powdery",#REF!,0),"yes"),"no")</f>
        <v>no</v>
      </c>
      <c r="I161" t="str">
        <f>IFERROR(IF(MATCH("oriental",#REF!,0),"yes"),"no")</f>
        <v>no</v>
      </c>
      <c r="J161" t="str">
        <f>IFERROR(IF(MATCH("chypre",#REF!,0),"yes"),"no")</f>
        <v>no</v>
      </c>
      <c r="K161" t="str">
        <f>IFERROR(IF(MATCH("green",#REF!,0),"yes"),"no")</f>
        <v>no</v>
      </c>
      <c r="L161" t="str">
        <f>IFERROR(IF(MATCH("gourmand",#REF!,0),"yes"),"no")</f>
        <v>no</v>
      </c>
      <c r="M161" t="str">
        <f>IFERROR(IF(MATCH("resinous",#REF!,0),"yes"),"no")</f>
        <v>no</v>
      </c>
      <c r="N161" t="str">
        <f>IFERROR(IF(MATCH("spicy",#REF!,0),"yes"),"no")</f>
        <v>no</v>
      </c>
      <c r="O161" t="str">
        <f>IFERROR(IF(MATCH("leathery",#REF!,0),"yes"),"no")</f>
        <v>no</v>
      </c>
      <c r="P161" t="str">
        <f>IFERROR(IF(MATCH("citrusy",#REF!,0),"yes"),"no")</f>
        <v>no</v>
      </c>
      <c r="Q161" t="str">
        <f>IFERROR(IF(MATCH("woody",#REF!,0),"yes"),"no")</f>
        <v>no</v>
      </c>
      <c r="R161" t="str">
        <f>IFERROR(IF(MATCH("earthy",#REF!,0),"yes"),"no")</f>
        <v>no</v>
      </c>
      <c r="S161" t="str">
        <f>IFERROR(IF(MATCH("animal",#REF!,0),"yes"),"no")</f>
        <v>no</v>
      </c>
      <c r="T161" t="str">
        <f>IFERROR(IF(MATCH("creamy",#REF!,0),"yes"),"no")</f>
        <v>no</v>
      </c>
      <c r="U161" t="str">
        <f>IFERROR(IF(MATCH("smoky",#REF!,0),"yes"),"no")</f>
        <v>no</v>
      </c>
      <c r="V161" t="str">
        <f>IFERROR(IF(MATCH("aquatic",#REF!,0),"yes"),"no")</f>
        <v>no</v>
      </c>
      <c r="W161" t="str">
        <f>IFERROR(IF(MATCH("fougere",#REF!,0),"yes"),"no")</f>
        <v>no</v>
      </c>
      <c r="X161" t="str">
        <f>IFERROR(IF(MATCH("fresh",#REF!,0),"yes"),"no")</f>
        <v>no</v>
      </c>
    </row>
    <row r="162" spans="1:24" x14ac:dyDescent="0.3">
      <c r="A162">
        <f t="shared" si="2"/>
        <v>161</v>
      </c>
      <c r="B162" t="s">
        <v>367</v>
      </c>
      <c r="C162" t="s">
        <v>366</v>
      </c>
      <c r="D162">
        <v>8.6</v>
      </c>
      <c r="E162" t="s">
        <v>297</v>
      </c>
      <c r="F162" t="str">
        <f>IFERROR(IF(MATCH("sweet",#REF!,0),"yes"),"no")</f>
        <v>no</v>
      </c>
      <c r="G162" t="str">
        <f>IFERROR(IF(MATCH("floral",#REF!,0),"yes"),"no")</f>
        <v>no</v>
      </c>
      <c r="H162" t="str">
        <f>IFERROR(IF(MATCH("powdery",#REF!,0),"yes"),"no")</f>
        <v>no</v>
      </c>
      <c r="I162" t="str">
        <f>IFERROR(IF(MATCH("oriental",#REF!,0),"yes"),"no")</f>
        <v>no</v>
      </c>
      <c r="J162" t="str">
        <f>IFERROR(IF(MATCH("chypre",#REF!,0),"yes"),"no")</f>
        <v>no</v>
      </c>
      <c r="K162" t="str">
        <f>IFERROR(IF(MATCH("green",#REF!,0),"yes"),"no")</f>
        <v>no</v>
      </c>
      <c r="L162" t="str">
        <f>IFERROR(IF(MATCH("gourmand",#REF!,0),"yes"),"no")</f>
        <v>no</v>
      </c>
      <c r="M162" t="str">
        <f>IFERROR(IF(MATCH("resinous",#REF!,0),"yes"),"no")</f>
        <v>no</v>
      </c>
      <c r="N162" t="str">
        <f>IFERROR(IF(MATCH("spicy",#REF!,0),"yes"),"no")</f>
        <v>no</v>
      </c>
      <c r="O162" t="str">
        <f>IFERROR(IF(MATCH("leathery",#REF!,0),"yes"),"no")</f>
        <v>no</v>
      </c>
      <c r="P162" t="str">
        <f>IFERROR(IF(MATCH("citrusy",#REF!,0),"yes"),"no")</f>
        <v>no</v>
      </c>
      <c r="Q162" t="str">
        <f>IFERROR(IF(MATCH("woody",#REF!,0),"yes"),"no")</f>
        <v>no</v>
      </c>
      <c r="R162" t="str">
        <f>IFERROR(IF(MATCH("earthy",#REF!,0),"yes"),"no")</f>
        <v>no</v>
      </c>
      <c r="S162" t="str">
        <f>IFERROR(IF(MATCH("animal",#REF!,0),"yes"),"no")</f>
        <v>no</v>
      </c>
      <c r="T162" t="str">
        <f>IFERROR(IF(MATCH("creamy",#REF!,0),"yes"),"no")</f>
        <v>no</v>
      </c>
      <c r="U162" t="str">
        <f>IFERROR(IF(MATCH("smoky",#REF!,0),"yes"),"no")</f>
        <v>no</v>
      </c>
      <c r="V162" t="str">
        <f>IFERROR(IF(MATCH("aquatic",#REF!,0),"yes"),"no")</f>
        <v>no</v>
      </c>
      <c r="W162" t="str">
        <f>IFERROR(IF(MATCH("fougere",#REF!,0),"yes"),"no")</f>
        <v>no</v>
      </c>
      <c r="X162" t="str">
        <f>IFERROR(IF(MATCH("fresh",#REF!,0),"yes"),"no")</f>
        <v>no</v>
      </c>
    </row>
    <row r="163" spans="1:24" x14ac:dyDescent="0.3">
      <c r="A163">
        <f t="shared" si="2"/>
        <v>162</v>
      </c>
      <c r="B163" t="s">
        <v>60</v>
      </c>
      <c r="C163" t="s">
        <v>61</v>
      </c>
      <c r="D163">
        <v>8.6</v>
      </c>
      <c r="E163" t="s">
        <v>22</v>
      </c>
      <c r="F163" t="s">
        <v>23</v>
      </c>
      <c r="G163" t="s">
        <v>24</v>
      </c>
      <c r="H163" t="s">
        <v>24</v>
      </c>
      <c r="I163" t="s">
        <v>23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tr">
        <f>IFERROR(IF(MATCH("earty",#REF!,0),"yes"),"no")</f>
        <v>no</v>
      </c>
      <c r="S163" t="str">
        <f>IFERROR(IF(MATCH("animalic",#REF!,0),"yes"),"no")</f>
        <v>no</v>
      </c>
      <c r="T163" t="str">
        <f>IFERROR(IF(MATCH("creamy",#REF!,0),"yes"),"no")</f>
        <v>no</v>
      </c>
      <c r="U163" t="str">
        <f>IFERROR(IF(MATCH("smoky",#REF!,0),"yes"),"no")</f>
        <v>no</v>
      </c>
      <c r="V163" t="str">
        <f>IFERROR(IF(MATCH("aquatic",#REF!,0),"yes"),"no")</f>
        <v>no</v>
      </c>
      <c r="W163" t="str">
        <f>IFERROR(IF(MATCH("fougere",#REF!,0),"yes"),"no")</f>
        <v>no</v>
      </c>
      <c r="X163" t="str">
        <f>IFERROR(IF(MATCH("fresh",#REF!,0),"yes"),"no")</f>
        <v>no</v>
      </c>
    </row>
    <row r="164" spans="1:24" x14ac:dyDescent="0.3">
      <c r="A164">
        <f t="shared" si="2"/>
        <v>163</v>
      </c>
      <c r="B164" t="s">
        <v>85</v>
      </c>
      <c r="C164" t="s">
        <v>86</v>
      </c>
      <c r="D164">
        <v>8.6999999999999993</v>
      </c>
      <c r="E164" t="s">
        <v>22</v>
      </c>
      <c r="F164" t="s">
        <v>24</v>
      </c>
      <c r="G164" t="s">
        <v>24</v>
      </c>
      <c r="H164" t="s">
        <v>24</v>
      </c>
      <c r="I164" t="s">
        <v>23</v>
      </c>
      <c r="J164" t="s">
        <v>24</v>
      </c>
      <c r="K164" t="s">
        <v>24</v>
      </c>
      <c r="L164" t="s">
        <v>24</v>
      </c>
      <c r="M164" t="s">
        <v>24</v>
      </c>
      <c r="N164" t="s">
        <v>23</v>
      </c>
      <c r="O164" t="s">
        <v>24</v>
      </c>
      <c r="P164" t="s">
        <v>24</v>
      </c>
      <c r="Q164" t="s">
        <v>24</v>
      </c>
      <c r="R164" t="str">
        <f>IFERROR(IF(MATCH("earty",#REF!,0),"yes"),"no")</f>
        <v>no</v>
      </c>
      <c r="S164" t="str">
        <f>IFERROR(IF(MATCH("animalic",#REF!,0),"yes"),"no")</f>
        <v>no</v>
      </c>
      <c r="T164" t="str">
        <f>IFERROR(IF(MATCH("creamy",#REF!,0),"yes"),"no")</f>
        <v>no</v>
      </c>
      <c r="U164" t="str">
        <f>IFERROR(IF(MATCH("smoky",#REF!,0),"yes"),"no")</f>
        <v>no</v>
      </c>
      <c r="V164" t="str">
        <f>IFERROR(IF(MATCH("aquatic",#REF!,0),"yes"),"no")</f>
        <v>no</v>
      </c>
      <c r="W164" t="str">
        <f>IFERROR(IF(MATCH("fougere",#REF!,0),"yes"),"no")</f>
        <v>no</v>
      </c>
      <c r="X164" t="str">
        <f>IFERROR(IF(MATCH("fresh",#REF!,0),"yes"),"no")</f>
        <v>no</v>
      </c>
    </row>
    <row r="165" spans="1:24" x14ac:dyDescent="0.3">
      <c r="A165">
        <f t="shared" si="2"/>
        <v>164</v>
      </c>
      <c r="B165" t="s">
        <v>51</v>
      </c>
      <c r="C165" t="s">
        <v>52</v>
      </c>
      <c r="D165">
        <v>8.3000000000000007</v>
      </c>
      <c r="E165" t="s">
        <v>22</v>
      </c>
      <c r="F165" t="s">
        <v>23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23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tr">
        <f>IFERROR(IF(MATCH("earty",#REF!,0),"yes"),"no")</f>
        <v>no</v>
      </c>
      <c r="S165" t="str">
        <f>IFERROR(IF(MATCH("animalic",#REF!,0),"yes"),"no")</f>
        <v>no</v>
      </c>
      <c r="T165" t="str">
        <f>IFERROR(IF(MATCH("creamy",#REF!,0),"yes"),"no")</f>
        <v>no</v>
      </c>
      <c r="U165" t="str">
        <f>IFERROR(IF(MATCH("smoky",#REF!,0),"yes"),"no")</f>
        <v>no</v>
      </c>
      <c r="V165" t="str">
        <f>IFERROR(IF(MATCH("aquatic",#REF!,0),"yes"),"no")</f>
        <v>no</v>
      </c>
      <c r="W165" t="str">
        <f>IFERROR(IF(MATCH("fougere",#REF!,0),"yes"),"no")</f>
        <v>no</v>
      </c>
      <c r="X165" t="str">
        <f>IFERROR(IF(MATCH("fresh",#REF!,0),"yes"),"no")</f>
        <v>no</v>
      </c>
    </row>
    <row r="166" spans="1:24" x14ac:dyDescent="0.3">
      <c r="A166">
        <f t="shared" si="2"/>
        <v>165</v>
      </c>
      <c r="B166" t="s">
        <v>20</v>
      </c>
      <c r="C166" t="s">
        <v>21</v>
      </c>
      <c r="D166">
        <v>8.1999999999999993</v>
      </c>
      <c r="E166" t="s">
        <v>22</v>
      </c>
      <c r="F166" t="s">
        <v>23</v>
      </c>
      <c r="G166" t="s">
        <v>24</v>
      </c>
      <c r="H166" t="s">
        <v>23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tr">
        <f>IFERROR(IF(MATCH("earty",#REF!,0),"yes"),"no")</f>
        <v>no</v>
      </c>
      <c r="S166" t="str">
        <f>IFERROR(IF(MATCH("animalic",#REF!,0),"yes"),"no")</f>
        <v>no</v>
      </c>
      <c r="T166" t="str">
        <f>IFERROR(IF(MATCH("creamy",#REF!,0),"yes"),"no")</f>
        <v>no</v>
      </c>
      <c r="U166" t="str">
        <f>IFERROR(IF(MATCH("smoky",#REF!,0),"yes"),"no")</f>
        <v>no</v>
      </c>
      <c r="V166" t="str">
        <f>IFERROR(IF(MATCH("aquatic",#REF!,0),"yes"),"no")</f>
        <v>no</v>
      </c>
      <c r="W166" t="str">
        <f>IFERROR(IF(MATCH("fougere",#REF!,0),"yes"),"no")</f>
        <v>no</v>
      </c>
      <c r="X166" t="str">
        <f>IFERROR(IF(MATCH("fresh",#REF!,0),"yes"),"no")</f>
        <v>no</v>
      </c>
    </row>
    <row r="167" spans="1:24" x14ac:dyDescent="0.3">
      <c r="A167">
        <f t="shared" si="2"/>
        <v>166</v>
      </c>
      <c r="B167" t="s">
        <v>270</v>
      </c>
      <c r="C167" t="s">
        <v>271</v>
      </c>
      <c r="D167">
        <v>8.6</v>
      </c>
      <c r="E167" t="s">
        <v>161</v>
      </c>
      <c r="F167" t="str">
        <f>IFERROR(IF(MATCH("sweet",#REF!,0),"yes"),"no")</f>
        <v>no</v>
      </c>
      <c r="G167" t="str">
        <f>IFERROR(IF(MATCH("floral",#REF!,0),"yes"),"no")</f>
        <v>no</v>
      </c>
      <c r="H167" t="str">
        <f>IFERROR(IF(MATCH("powdery",#REF!,0),"yes"),"no")</f>
        <v>no</v>
      </c>
      <c r="I167" t="str">
        <f>IFERROR(IF(MATCH("oriental",#REF!,0),"yes"),"no")</f>
        <v>no</v>
      </c>
      <c r="J167" t="str">
        <f>IFERROR(IF(MATCH("chypre",#REF!,0),"yes"),"no")</f>
        <v>no</v>
      </c>
      <c r="K167" t="str">
        <f>IFERROR(IF(MATCH("green",#REF!,0),"yes"),"no")</f>
        <v>no</v>
      </c>
      <c r="L167" t="str">
        <f>IFERROR(IF(MATCH("gourmand",#REF!,0),"yes"),"no")</f>
        <v>no</v>
      </c>
      <c r="M167" t="str">
        <f>IFERROR(IF(MATCH("resinous",#REF!,0),"yes"),"no")</f>
        <v>no</v>
      </c>
      <c r="N167" t="str">
        <f>IFERROR(IF(MATCH("spicy",#REF!,0),"yes"),"no")</f>
        <v>no</v>
      </c>
      <c r="O167" t="str">
        <f>IFERROR(IF(MATCH("leathery",#REF!,0),"yes"),"no")</f>
        <v>no</v>
      </c>
      <c r="P167" t="str">
        <f>IFERROR(IF(MATCH("citrusy",#REF!,0),"yes"),"no")</f>
        <v>no</v>
      </c>
      <c r="Q167" t="str">
        <f>IFERROR(IF(MATCH("woody",#REF!,0),"yes"),"no")</f>
        <v>no</v>
      </c>
      <c r="R167" t="str">
        <f>IFERROR(IF(MATCH("earthy",#REF!,0),"yes"),"no")</f>
        <v>no</v>
      </c>
      <c r="S167" t="str">
        <f>IFERROR(IF(MATCH("animal",#REF!,0),"yes"),"no")</f>
        <v>no</v>
      </c>
      <c r="T167" t="str">
        <f>IFERROR(IF(MATCH("creamy",#REF!,0),"yes"),"no")</f>
        <v>no</v>
      </c>
      <c r="U167" t="str">
        <f>IFERROR(IF(MATCH("smoky",#REF!,0),"yes"),"no")</f>
        <v>no</v>
      </c>
      <c r="V167" t="str">
        <f>IFERROR(IF(MATCH("aquatic",#REF!,0),"yes"),"no")</f>
        <v>no</v>
      </c>
      <c r="W167" t="str">
        <f>IFERROR(IF(MATCH("fougere",#REF!,0),"yes"),"no")</f>
        <v>no</v>
      </c>
      <c r="X167" t="str">
        <f>IFERROR(IF(MATCH("fresh",#REF!,0),"yes"),"no")</f>
        <v>no</v>
      </c>
    </row>
    <row r="168" spans="1:24" x14ac:dyDescent="0.3">
      <c r="A168">
        <f t="shared" si="2"/>
        <v>167</v>
      </c>
      <c r="B168" t="s">
        <v>357</v>
      </c>
      <c r="C168" t="s">
        <v>271</v>
      </c>
      <c r="D168">
        <v>8.4</v>
      </c>
      <c r="E168" t="s">
        <v>297</v>
      </c>
      <c r="F168" t="str">
        <f>IFERROR(IF(MATCH("sweet",#REF!,0),"yes"),"no")</f>
        <v>no</v>
      </c>
      <c r="G168" t="str">
        <f>IFERROR(IF(MATCH("floral",#REF!,0),"yes"),"no")</f>
        <v>no</v>
      </c>
      <c r="H168" t="str">
        <f>IFERROR(IF(MATCH("powdery",#REF!,0),"yes"),"no")</f>
        <v>no</v>
      </c>
      <c r="I168" t="str">
        <f>IFERROR(IF(MATCH("oriental",#REF!,0),"yes"),"no")</f>
        <v>no</v>
      </c>
      <c r="J168" t="str">
        <f>IFERROR(IF(MATCH("chypre",#REF!,0),"yes"),"no")</f>
        <v>no</v>
      </c>
      <c r="K168" t="str">
        <f>IFERROR(IF(MATCH("green",#REF!,0),"yes"),"no")</f>
        <v>no</v>
      </c>
      <c r="L168" t="str">
        <f>IFERROR(IF(MATCH("gourmand",#REF!,0),"yes"),"no")</f>
        <v>no</v>
      </c>
      <c r="M168" t="str">
        <f>IFERROR(IF(MATCH("resinous",#REF!,0),"yes"),"no")</f>
        <v>no</v>
      </c>
      <c r="N168" t="str">
        <f>IFERROR(IF(MATCH("spicy",#REF!,0),"yes"),"no")</f>
        <v>no</v>
      </c>
      <c r="O168" t="str">
        <f>IFERROR(IF(MATCH("leathery",#REF!,0),"yes"),"no")</f>
        <v>no</v>
      </c>
      <c r="P168" t="str">
        <f>IFERROR(IF(MATCH("citrusy",#REF!,0),"yes"),"no")</f>
        <v>no</v>
      </c>
      <c r="Q168" t="str">
        <f>IFERROR(IF(MATCH("woody",#REF!,0),"yes"),"no")</f>
        <v>no</v>
      </c>
      <c r="R168" t="str">
        <f>IFERROR(IF(MATCH("earthy",#REF!,0),"yes"),"no")</f>
        <v>no</v>
      </c>
      <c r="S168" t="str">
        <f>IFERROR(IF(MATCH("animal",#REF!,0),"yes"),"no")</f>
        <v>no</v>
      </c>
      <c r="T168" t="str">
        <f>IFERROR(IF(MATCH("creamy",#REF!,0),"yes"),"no")</f>
        <v>no</v>
      </c>
      <c r="U168" t="str">
        <f>IFERROR(IF(MATCH("smoky",#REF!,0),"yes"),"no")</f>
        <v>no</v>
      </c>
      <c r="V168" t="str">
        <f>IFERROR(IF(MATCH("aquatic",#REF!,0),"yes"),"no")</f>
        <v>no</v>
      </c>
      <c r="W168" t="str">
        <f>IFERROR(IF(MATCH("fougere",#REF!,0),"yes"),"no")</f>
        <v>no</v>
      </c>
      <c r="X168" t="str">
        <f>IFERROR(IF(MATCH("fresh",#REF!,0),"yes"),"no")</f>
        <v>no</v>
      </c>
    </row>
    <row r="169" spans="1:24" x14ac:dyDescent="0.3">
      <c r="A169">
        <f t="shared" si="2"/>
        <v>168</v>
      </c>
      <c r="B169" t="s">
        <v>101</v>
      </c>
      <c r="C169" t="s">
        <v>102</v>
      </c>
      <c r="D169">
        <v>8.5</v>
      </c>
      <c r="E169" t="s">
        <v>22</v>
      </c>
      <c r="F169" t="s">
        <v>23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tr">
        <f>IFERROR(IF(MATCH("earty",#REF!,0),"yes"),"no")</f>
        <v>no</v>
      </c>
      <c r="S169" t="str">
        <f>IFERROR(IF(MATCH("animalic",#REF!,0),"yes"),"no")</f>
        <v>no</v>
      </c>
      <c r="T169" t="str">
        <f>IFERROR(IF(MATCH("creamy",#REF!,0),"yes"),"no")</f>
        <v>no</v>
      </c>
      <c r="U169" t="str">
        <f>IFERROR(IF(MATCH("smoky",#REF!,0),"yes"),"no")</f>
        <v>no</v>
      </c>
      <c r="V169" t="str">
        <f>IFERROR(IF(MATCH("aquatic",#REF!,0),"yes"),"no")</f>
        <v>no</v>
      </c>
      <c r="W169" t="str">
        <f>IFERROR(IF(MATCH("fougere",#REF!,0),"yes"),"no")</f>
        <v>no</v>
      </c>
      <c r="X169" t="str">
        <f>IFERROR(IF(MATCH("fresh",#REF!,0),"yes"),"no")</f>
        <v>no</v>
      </c>
    </row>
    <row r="170" spans="1:24" x14ac:dyDescent="0.3">
      <c r="A170">
        <f t="shared" si="2"/>
        <v>169</v>
      </c>
      <c r="B170" t="s">
        <v>35</v>
      </c>
      <c r="C170" t="s">
        <v>36</v>
      </c>
      <c r="D170">
        <v>8.6</v>
      </c>
      <c r="E170" t="s">
        <v>22</v>
      </c>
      <c r="F170" t="s">
        <v>24</v>
      </c>
      <c r="G170" t="s">
        <v>23</v>
      </c>
      <c r="H170" t="s">
        <v>24</v>
      </c>
      <c r="I170" t="s">
        <v>23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tr">
        <f>IFERROR(IF(MATCH("earty",#REF!,0),"yes"),"no")</f>
        <v>no</v>
      </c>
      <c r="S170" t="str">
        <f>IFERROR(IF(MATCH("animalic",#REF!,0),"yes"),"no")</f>
        <v>no</v>
      </c>
      <c r="T170" t="str">
        <f>IFERROR(IF(MATCH("creamy",#REF!,0),"yes"),"no")</f>
        <v>no</v>
      </c>
      <c r="U170" t="str">
        <f>IFERROR(IF(MATCH("smoky",#REF!,0),"yes"),"no")</f>
        <v>no</v>
      </c>
      <c r="V170" t="str">
        <f>IFERROR(IF(MATCH("aquatic",#REF!,0),"yes"),"no")</f>
        <v>no</v>
      </c>
      <c r="W170" t="str">
        <f>IFERROR(IF(MATCH("fougere",#REF!,0),"yes"),"no")</f>
        <v>no</v>
      </c>
      <c r="X170" t="str">
        <f>IFERROR(IF(MATCH("fresh",#REF!,0),"yes"),"no")</f>
        <v>no</v>
      </c>
    </row>
    <row r="171" spans="1:24" x14ac:dyDescent="0.3">
      <c r="A171">
        <f t="shared" si="2"/>
        <v>170</v>
      </c>
      <c r="B171" t="s">
        <v>64</v>
      </c>
      <c r="C171" t="s">
        <v>65</v>
      </c>
      <c r="D171">
        <v>8.4</v>
      </c>
      <c r="E171" t="s">
        <v>22</v>
      </c>
      <c r="F171" t="s">
        <v>23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23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tr">
        <f>IFERROR(IF(MATCH("earty",#REF!,0),"yes"),"no")</f>
        <v>no</v>
      </c>
      <c r="S171" t="str">
        <f>IFERROR(IF(MATCH("animalic",#REF!,0),"yes"),"no")</f>
        <v>no</v>
      </c>
      <c r="T171" t="str">
        <f>IFERROR(IF(MATCH("creamy",#REF!,0),"yes"),"no")</f>
        <v>no</v>
      </c>
      <c r="U171" t="str">
        <f>IFERROR(IF(MATCH("smoky",#REF!,0),"yes"),"no")</f>
        <v>no</v>
      </c>
      <c r="V171" t="str">
        <f>IFERROR(IF(MATCH("aquatic",#REF!,0),"yes"),"no")</f>
        <v>no</v>
      </c>
      <c r="W171" t="str">
        <f>IFERROR(IF(MATCH("fougere",#REF!,0),"yes"),"no")</f>
        <v>no</v>
      </c>
      <c r="X171" t="str">
        <f>IFERROR(IF(MATCH("fresh",#REF!,0),"yes"),"no")</f>
        <v>no</v>
      </c>
    </row>
    <row r="172" spans="1:24" x14ac:dyDescent="0.3">
      <c r="A172">
        <f t="shared" si="2"/>
        <v>171</v>
      </c>
      <c r="B172" t="s">
        <v>327</v>
      </c>
      <c r="C172" t="s">
        <v>328</v>
      </c>
      <c r="D172">
        <v>8.5</v>
      </c>
      <c r="E172" t="s">
        <v>297</v>
      </c>
      <c r="F172" t="str">
        <f>IFERROR(IF(MATCH("sweet",#REF!,0),"yes"),"no")</f>
        <v>no</v>
      </c>
      <c r="G172" t="str">
        <f>IFERROR(IF(MATCH("floral",#REF!,0),"yes"),"no")</f>
        <v>no</v>
      </c>
      <c r="H172" t="str">
        <f>IFERROR(IF(MATCH("powdery",#REF!,0),"yes"),"no")</f>
        <v>no</v>
      </c>
      <c r="I172" t="str">
        <f>IFERROR(IF(MATCH("oriental",#REF!,0),"yes"),"no")</f>
        <v>no</v>
      </c>
      <c r="J172" t="str">
        <f>IFERROR(IF(MATCH("chypre",#REF!,0),"yes"),"no")</f>
        <v>no</v>
      </c>
      <c r="K172" t="str">
        <f>IFERROR(IF(MATCH("green",#REF!,0),"yes"),"no")</f>
        <v>no</v>
      </c>
      <c r="L172" t="str">
        <f>IFERROR(IF(MATCH("gourmand",#REF!,0),"yes"),"no")</f>
        <v>no</v>
      </c>
      <c r="M172" t="str">
        <f>IFERROR(IF(MATCH("resinous",#REF!,0),"yes"),"no")</f>
        <v>no</v>
      </c>
      <c r="N172" t="str">
        <f>IFERROR(IF(MATCH("spicy",#REF!,0),"yes"),"no")</f>
        <v>no</v>
      </c>
      <c r="O172" t="str">
        <f>IFERROR(IF(MATCH("leathery",#REF!,0),"yes"),"no")</f>
        <v>no</v>
      </c>
      <c r="P172" t="str">
        <f>IFERROR(IF(MATCH("citrusy",#REF!,0),"yes"),"no")</f>
        <v>no</v>
      </c>
      <c r="Q172" t="str">
        <f>IFERROR(IF(MATCH("woody",#REF!,0),"yes"),"no")</f>
        <v>no</v>
      </c>
      <c r="R172" t="str">
        <f>IFERROR(IF(MATCH("earthy",#REF!,0),"yes"),"no")</f>
        <v>no</v>
      </c>
      <c r="S172" t="str">
        <f>IFERROR(IF(MATCH("animal",#REF!,0),"yes"),"no")</f>
        <v>no</v>
      </c>
      <c r="T172" t="str">
        <f>IFERROR(IF(MATCH("creamy",#REF!,0),"yes"),"no")</f>
        <v>no</v>
      </c>
      <c r="U172" t="str">
        <f>IFERROR(IF(MATCH("smoky",#REF!,0),"yes"),"no")</f>
        <v>no</v>
      </c>
      <c r="V172" t="str">
        <f>IFERROR(IF(MATCH("aquatic",#REF!,0),"yes"),"no")</f>
        <v>no</v>
      </c>
      <c r="W172" t="str">
        <f>IFERROR(IF(MATCH("fougere",#REF!,0),"yes"),"no")</f>
        <v>no</v>
      </c>
      <c r="X172" t="str">
        <f>IFERROR(IF(MATCH("fresh",#REF!,0),"yes"),"no")</f>
        <v>no</v>
      </c>
    </row>
    <row r="173" spans="1:24" x14ac:dyDescent="0.3">
      <c r="A173">
        <f t="shared" si="2"/>
        <v>172</v>
      </c>
      <c r="B173" t="s">
        <v>236</v>
      </c>
      <c r="C173" t="s">
        <v>237</v>
      </c>
      <c r="D173">
        <v>8.5</v>
      </c>
      <c r="E173" t="s">
        <v>161</v>
      </c>
      <c r="F173" t="str">
        <f>IFERROR(IF(MATCH("sweet",#REF!,0),"yes"),"no")</f>
        <v>no</v>
      </c>
      <c r="G173" t="str">
        <f>IFERROR(IF(MATCH("floral",#REF!,0),"yes"),"no")</f>
        <v>no</v>
      </c>
      <c r="H173" t="str">
        <f>IFERROR(IF(MATCH("powdery",#REF!,0),"yes"),"no")</f>
        <v>no</v>
      </c>
      <c r="I173" t="str">
        <f>IFERROR(IF(MATCH("oriental",#REF!,0),"yes"),"no")</f>
        <v>no</v>
      </c>
      <c r="J173" t="str">
        <f>IFERROR(IF(MATCH("chypre",#REF!,0),"yes"),"no")</f>
        <v>no</v>
      </c>
      <c r="K173" t="str">
        <f>IFERROR(IF(MATCH("green",#REF!,0),"yes"),"no")</f>
        <v>no</v>
      </c>
      <c r="L173" t="str">
        <f>IFERROR(IF(MATCH("gourmand",#REF!,0),"yes"),"no")</f>
        <v>no</v>
      </c>
      <c r="M173" t="str">
        <f>IFERROR(IF(MATCH("resinous",#REF!,0),"yes"),"no")</f>
        <v>no</v>
      </c>
      <c r="N173" t="str">
        <f>IFERROR(IF(MATCH("spicy",#REF!,0),"yes"),"no")</f>
        <v>no</v>
      </c>
      <c r="O173" t="str">
        <f>IFERROR(IF(MATCH("leathery",#REF!,0),"yes"),"no")</f>
        <v>no</v>
      </c>
      <c r="P173" t="str">
        <f>IFERROR(IF(MATCH("citrusy",#REF!,0),"yes"),"no")</f>
        <v>no</v>
      </c>
      <c r="Q173" t="str">
        <f>IFERROR(IF(MATCH("woody",#REF!,0),"yes"),"no")</f>
        <v>no</v>
      </c>
      <c r="R173" t="str">
        <f>IFERROR(IF(MATCH("earthy",#REF!,0),"yes"),"no")</f>
        <v>no</v>
      </c>
      <c r="S173" t="str">
        <f>IFERROR(IF(MATCH("animal",#REF!,0),"yes"),"no")</f>
        <v>no</v>
      </c>
      <c r="T173" t="str">
        <f>IFERROR(IF(MATCH("creamy",#REF!,0),"yes"),"no")</f>
        <v>no</v>
      </c>
      <c r="U173" t="str">
        <f>IFERROR(IF(MATCH("smoky",#REF!,0),"yes"),"no")</f>
        <v>no</v>
      </c>
      <c r="V173" t="str">
        <f>IFERROR(IF(MATCH("aquatic",#REF!,0),"yes"),"no")</f>
        <v>no</v>
      </c>
      <c r="W173" t="str">
        <f>IFERROR(IF(MATCH("fougere",#REF!,0),"yes"),"no")</f>
        <v>no</v>
      </c>
      <c r="X173" t="str">
        <f>IFERROR(IF(MATCH("fresh",#REF!,0),"yes"),"no")</f>
        <v>no</v>
      </c>
    </row>
    <row r="174" spans="1:24" x14ac:dyDescent="0.3">
      <c r="A174">
        <f t="shared" si="2"/>
        <v>173</v>
      </c>
      <c r="B174" t="s">
        <v>257</v>
      </c>
      <c r="C174" t="s">
        <v>237</v>
      </c>
      <c r="D174">
        <v>8.6</v>
      </c>
      <c r="E174" t="s">
        <v>161</v>
      </c>
      <c r="F174" t="str">
        <f>IFERROR(IF(MATCH("sweet",#REF!,0),"yes"),"no")</f>
        <v>no</v>
      </c>
      <c r="G174" t="str">
        <f>IFERROR(IF(MATCH("floral",#REF!,0),"yes"),"no")</f>
        <v>no</v>
      </c>
      <c r="H174" t="str">
        <f>IFERROR(IF(MATCH("powdery",#REF!,0),"yes"),"no")</f>
        <v>no</v>
      </c>
      <c r="I174" t="str">
        <f>IFERROR(IF(MATCH("oriental",#REF!,0),"yes"),"no")</f>
        <v>no</v>
      </c>
      <c r="J174" t="str">
        <f>IFERROR(IF(MATCH("chypre",#REF!,0),"yes"),"no")</f>
        <v>no</v>
      </c>
      <c r="K174" t="str">
        <f>IFERROR(IF(MATCH("green",#REF!,0),"yes"),"no")</f>
        <v>no</v>
      </c>
      <c r="L174" t="str">
        <f>IFERROR(IF(MATCH("gourmand",#REF!,0),"yes"),"no")</f>
        <v>no</v>
      </c>
      <c r="M174" t="str">
        <f>IFERROR(IF(MATCH("resinous",#REF!,0),"yes"),"no")</f>
        <v>no</v>
      </c>
      <c r="N174" t="str">
        <f>IFERROR(IF(MATCH("spicy",#REF!,0),"yes"),"no")</f>
        <v>no</v>
      </c>
      <c r="O174" t="str">
        <f>IFERROR(IF(MATCH("leathery",#REF!,0),"yes"),"no")</f>
        <v>no</v>
      </c>
      <c r="P174" t="str">
        <f>IFERROR(IF(MATCH("citrusy",#REF!,0),"yes"),"no")</f>
        <v>no</v>
      </c>
      <c r="Q174" t="str">
        <f>IFERROR(IF(MATCH("woody",#REF!,0),"yes"),"no")</f>
        <v>no</v>
      </c>
      <c r="R174" t="str">
        <f>IFERROR(IF(MATCH("earthy",#REF!,0),"yes"),"no")</f>
        <v>no</v>
      </c>
      <c r="S174" t="str">
        <f>IFERROR(IF(MATCH("animal",#REF!,0),"yes"),"no")</f>
        <v>no</v>
      </c>
      <c r="T174" t="str">
        <f>IFERROR(IF(MATCH("creamy",#REF!,0),"yes"),"no")</f>
        <v>no</v>
      </c>
      <c r="U174" t="str">
        <f>IFERROR(IF(MATCH("smoky",#REF!,0),"yes"),"no")</f>
        <v>no</v>
      </c>
      <c r="V174" t="str">
        <f>IFERROR(IF(MATCH("aquatic",#REF!,0),"yes"),"no")</f>
        <v>no</v>
      </c>
      <c r="W174" t="str">
        <f>IFERROR(IF(MATCH("fougere",#REF!,0),"yes"),"no")</f>
        <v>no</v>
      </c>
      <c r="X174" t="str">
        <f>IFERROR(IF(MATCH("fresh",#REF!,0),"yes"),"no")</f>
        <v>no</v>
      </c>
    </row>
    <row r="175" spans="1:24" x14ac:dyDescent="0.3">
      <c r="A175">
        <f t="shared" si="2"/>
        <v>174</v>
      </c>
      <c r="B175" t="s">
        <v>418</v>
      </c>
      <c r="C175" t="s">
        <v>237</v>
      </c>
      <c r="D175">
        <v>8.8000000000000007</v>
      </c>
      <c r="E175" t="s">
        <v>297</v>
      </c>
      <c r="F175" t="str">
        <f>IFERROR(IF(MATCH("sweet",#REF!,0),"yes"),"no")</f>
        <v>no</v>
      </c>
      <c r="G175" t="str">
        <f>IFERROR(IF(MATCH("floral",#REF!,0),"yes"),"no")</f>
        <v>no</v>
      </c>
      <c r="H175" t="str">
        <f>IFERROR(IF(MATCH("powdery",#REF!,0),"yes"),"no")</f>
        <v>no</v>
      </c>
      <c r="I175" t="str">
        <f>IFERROR(IF(MATCH("oriental",#REF!,0),"yes"),"no")</f>
        <v>no</v>
      </c>
      <c r="J175" t="str">
        <f>IFERROR(IF(MATCH("chypre",#REF!,0),"yes"),"no")</f>
        <v>no</v>
      </c>
      <c r="K175" t="str">
        <f>IFERROR(IF(MATCH("green",#REF!,0),"yes"),"no")</f>
        <v>no</v>
      </c>
      <c r="L175" t="str">
        <f>IFERROR(IF(MATCH("gourmand",#REF!,0),"yes"),"no")</f>
        <v>no</v>
      </c>
      <c r="M175" t="str">
        <f>IFERROR(IF(MATCH("resinous",#REF!,0),"yes"),"no")</f>
        <v>no</v>
      </c>
      <c r="N175" t="str">
        <f>IFERROR(IF(MATCH("spicy",#REF!,0),"yes"),"no")</f>
        <v>no</v>
      </c>
      <c r="O175" t="str">
        <f>IFERROR(IF(MATCH("leathery",#REF!,0),"yes"),"no")</f>
        <v>no</v>
      </c>
      <c r="P175" t="str">
        <f>IFERROR(IF(MATCH("citrusy",#REF!,0),"yes"),"no")</f>
        <v>no</v>
      </c>
      <c r="Q175" t="str">
        <f>IFERROR(IF(MATCH("woody",#REF!,0),"yes"),"no")</f>
        <v>no</v>
      </c>
      <c r="R175" t="str">
        <f>IFERROR(IF(MATCH("earthy",#REF!,0),"yes"),"no")</f>
        <v>no</v>
      </c>
      <c r="S175" t="str">
        <f>IFERROR(IF(MATCH("animal",#REF!,0),"yes"),"no")</f>
        <v>no</v>
      </c>
      <c r="T175" t="str">
        <f>IFERROR(IF(MATCH("creamy",#REF!,0),"yes"),"no")</f>
        <v>no</v>
      </c>
      <c r="U175" t="str">
        <f>IFERROR(IF(MATCH("smoky",#REF!,0),"yes"),"no")</f>
        <v>no</v>
      </c>
      <c r="V175" t="str">
        <f>IFERROR(IF(MATCH("aquatic",#REF!,0),"yes"),"no")</f>
        <v>no</v>
      </c>
      <c r="W175" t="str">
        <f>IFERROR(IF(MATCH("fougere",#REF!,0),"yes"),"no")</f>
        <v>no</v>
      </c>
      <c r="X175" t="str">
        <f>IFERROR(IF(MATCH("fresh",#REF!,0),"yes"),"no")</f>
        <v>no</v>
      </c>
    </row>
    <row r="176" spans="1:24" x14ac:dyDescent="0.3">
      <c r="A176">
        <f t="shared" si="2"/>
        <v>175</v>
      </c>
      <c r="B176" t="s">
        <v>81</v>
      </c>
      <c r="C176" t="s">
        <v>82</v>
      </c>
      <c r="D176">
        <v>8.5</v>
      </c>
      <c r="E176" t="s">
        <v>22</v>
      </c>
      <c r="F176" t="s">
        <v>24</v>
      </c>
      <c r="G176" t="s">
        <v>24</v>
      </c>
      <c r="H176" t="s">
        <v>23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23</v>
      </c>
      <c r="O176" t="s">
        <v>24</v>
      </c>
      <c r="P176" t="s">
        <v>24</v>
      </c>
      <c r="Q176" t="s">
        <v>24</v>
      </c>
      <c r="R176" t="str">
        <f>IFERROR(IF(MATCH("earty",#REF!,0),"yes"),"no")</f>
        <v>no</v>
      </c>
      <c r="S176" t="str">
        <f>IFERROR(IF(MATCH("animalic",#REF!,0),"yes"),"no")</f>
        <v>no</v>
      </c>
      <c r="T176" t="str">
        <f>IFERROR(IF(MATCH("creamy",#REF!,0),"yes"),"no")</f>
        <v>no</v>
      </c>
      <c r="U176" t="str">
        <f>IFERROR(IF(MATCH("smoky",#REF!,0),"yes"),"no")</f>
        <v>no</v>
      </c>
      <c r="V176" t="str">
        <f>IFERROR(IF(MATCH("aquatic",#REF!,0),"yes"),"no")</f>
        <v>no</v>
      </c>
      <c r="W176" t="str">
        <f>IFERROR(IF(MATCH("fougere",#REF!,0),"yes"),"no")</f>
        <v>no</v>
      </c>
      <c r="X176" t="str">
        <f>IFERROR(IF(MATCH("fresh",#REF!,0),"yes"),"no")</f>
        <v>no</v>
      </c>
    </row>
    <row r="177" spans="1:24" x14ac:dyDescent="0.3">
      <c r="A177">
        <f t="shared" si="2"/>
        <v>176</v>
      </c>
      <c r="B177" t="s">
        <v>212</v>
      </c>
      <c r="C177" t="s">
        <v>213</v>
      </c>
      <c r="D177">
        <v>8.4</v>
      </c>
      <c r="E177" t="s">
        <v>161</v>
      </c>
      <c r="F177" t="str">
        <f>IFERROR(IF(MATCH("sweet",#REF!,0),"yes"),"no")</f>
        <v>no</v>
      </c>
      <c r="G177" t="str">
        <f>IFERROR(IF(MATCH("floral",#REF!,0),"yes"),"no")</f>
        <v>no</v>
      </c>
      <c r="H177" t="str">
        <f>IFERROR(IF(MATCH("powdery",#REF!,0),"yes"),"no")</f>
        <v>no</v>
      </c>
      <c r="I177" t="str">
        <f>IFERROR(IF(MATCH("oriental",#REF!,0),"yes"),"no")</f>
        <v>no</v>
      </c>
      <c r="J177" t="str">
        <f>IFERROR(IF(MATCH("chypre",#REF!,0),"yes"),"no")</f>
        <v>no</v>
      </c>
      <c r="K177" t="str">
        <f>IFERROR(IF(MATCH("green",#REF!,0),"yes"),"no")</f>
        <v>no</v>
      </c>
      <c r="L177" t="str">
        <f>IFERROR(IF(MATCH("gourmand",#REF!,0),"yes"),"no")</f>
        <v>no</v>
      </c>
      <c r="M177" t="str">
        <f>IFERROR(IF(MATCH("resinous",#REF!,0),"yes"),"no")</f>
        <v>no</v>
      </c>
      <c r="N177" t="str">
        <f>IFERROR(IF(MATCH("spicy",#REF!,0),"yes"),"no")</f>
        <v>no</v>
      </c>
      <c r="O177" t="str">
        <f>IFERROR(IF(MATCH("leathery",#REF!,0),"yes"),"no")</f>
        <v>no</v>
      </c>
      <c r="P177" t="str">
        <f>IFERROR(IF(MATCH("citrusy",#REF!,0),"yes"),"no")</f>
        <v>no</v>
      </c>
      <c r="Q177" t="str">
        <f>IFERROR(IF(MATCH("woody",#REF!,0),"yes"),"no")</f>
        <v>no</v>
      </c>
      <c r="R177" t="str">
        <f>IFERROR(IF(MATCH("earthy",#REF!,0),"yes"),"no")</f>
        <v>no</v>
      </c>
      <c r="S177" t="str">
        <f>IFERROR(IF(MATCH("animal",#REF!,0),"yes"),"no")</f>
        <v>no</v>
      </c>
      <c r="T177" t="str">
        <f>IFERROR(IF(MATCH("creamy",#REF!,0),"yes"),"no")</f>
        <v>no</v>
      </c>
      <c r="U177" t="str">
        <f>IFERROR(IF(MATCH("smoky",#REF!,0),"yes"),"no")</f>
        <v>no</v>
      </c>
      <c r="V177" t="str">
        <f>IFERROR(IF(MATCH("aquatic",#REF!,0),"yes"),"no")</f>
        <v>no</v>
      </c>
      <c r="W177" t="str">
        <f>IFERROR(IF(MATCH("fougere",#REF!,0),"yes"),"no")</f>
        <v>no</v>
      </c>
      <c r="X177" t="str">
        <f>IFERROR(IF(MATCH("fresh",#REF!,0),"yes"),"no")</f>
        <v>no</v>
      </c>
    </row>
    <row r="178" spans="1:24" x14ac:dyDescent="0.3">
      <c r="A178">
        <f t="shared" si="2"/>
        <v>177</v>
      </c>
      <c r="B178" t="s">
        <v>263</v>
      </c>
      <c r="C178" t="s">
        <v>213</v>
      </c>
      <c r="D178">
        <v>8.6</v>
      </c>
      <c r="E178" t="s">
        <v>161</v>
      </c>
      <c r="F178" t="str">
        <f>IFERROR(IF(MATCH("sweet",#REF!,0),"yes"),"no")</f>
        <v>no</v>
      </c>
      <c r="G178" t="str">
        <f>IFERROR(IF(MATCH("floral",#REF!,0),"yes"),"no")</f>
        <v>no</v>
      </c>
      <c r="H178" t="str">
        <f>IFERROR(IF(MATCH("powdery",#REF!,0),"yes"),"no")</f>
        <v>no</v>
      </c>
      <c r="I178" t="str">
        <f>IFERROR(IF(MATCH("oriental",#REF!,0),"yes"),"no")</f>
        <v>no</v>
      </c>
      <c r="J178" t="str">
        <f>IFERROR(IF(MATCH("chypre",#REF!,0),"yes"),"no")</f>
        <v>no</v>
      </c>
      <c r="K178" t="str">
        <f>IFERROR(IF(MATCH("green",#REF!,0),"yes"),"no")</f>
        <v>no</v>
      </c>
      <c r="L178" t="str">
        <f>IFERROR(IF(MATCH("gourmand",#REF!,0),"yes"),"no")</f>
        <v>no</v>
      </c>
      <c r="M178" t="str">
        <f>IFERROR(IF(MATCH("resinous",#REF!,0),"yes"),"no")</f>
        <v>no</v>
      </c>
      <c r="N178" t="str">
        <f>IFERROR(IF(MATCH("spicy",#REF!,0),"yes"),"no")</f>
        <v>no</v>
      </c>
      <c r="O178" t="str">
        <f>IFERROR(IF(MATCH("leathery",#REF!,0),"yes"),"no")</f>
        <v>no</v>
      </c>
      <c r="P178" t="str">
        <f>IFERROR(IF(MATCH("citrusy",#REF!,0),"yes"),"no")</f>
        <v>no</v>
      </c>
      <c r="Q178" t="str">
        <f>IFERROR(IF(MATCH("woody",#REF!,0),"yes"),"no")</f>
        <v>no</v>
      </c>
      <c r="R178" t="str">
        <f>IFERROR(IF(MATCH("earthy",#REF!,0),"yes"),"no")</f>
        <v>no</v>
      </c>
      <c r="S178" t="str">
        <f>IFERROR(IF(MATCH("animal",#REF!,0),"yes"),"no")</f>
        <v>no</v>
      </c>
      <c r="T178" t="str">
        <f>IFERROR(IF(MATCH("creamy",#REF!,0),"yes"),"no")</f>
        <v>no</v>
      </c>
      <c r="U178" t="str">
        <f>IFERROR(IF(MATCH("smoky",#REF!,0),"yes"),"no")</f>
        <v>no</v>
      </c>
      <c r="V178" t="str">
        <f>IFERROR(IF(MATCH("aquatic",#REF!,0),"yes"),"no")</f>
        <v>no</v>
      </c>
      <c r="W178" t="str">
        <f>IFERROR(IF(MATCH("fougere",#REF!,0),"yes"),"no")</f>
        <v>no</v>
      </c>
      <c r="X178" t="str">
        <f>IFERROR(IF(MATCH("fresh",#REF!,0),"yes"),"no")</f>
        <v>no</v>
      </c>
    </row>
    <row r="179" spans="1:24" x14ac:dyDescent="0.3">
      <c r="A179">
        <f t="shared" si="2"/>
        <v>178</v>
      </c>
      <c r="B179" t="s">
        <v>276</v>
      </c>
      <c r="C179" t="s">
        <v>213</v>
      </c>
      <c r="D179">
        <v>8.6</v>
      </c>
      <c r="E179" t="s">
        <v>161</v>
      </c>
      <c r="F179" t="str">
        <f>IFERROR(IF(MATCH("sweet",#REF!,0),"yes"),"no")</f>
        <v>no</v>
      </c>
      <c r="G179" t="str">
        <f>IFERROR(IF(MATCH("floral",#REF!,0),"yes"),"no")</f>
        <v>no</v>
      </c>
      <c r="H179" t="str">
        <f>IFERROR(IF(MATCH("powdery",#REF!,0),"yes"),"no")</f>
        <v>no</v>
      </c>
      <c r="I179" t="str">
        <f>IFERROR(IF(MATCH("oriental",#REF!,0),"yes"),"no")</f>
        <v>no</v>
      </c>
      <c r="J179" t="str">
        <f>IFERROR(IF(MATCH("chypre",#REF!,0),"yes"),"no")</f>
        <v>no</v>
      </c>
      <c r="K179" t="str">
        <f>IFERROR(IF(MATCH("green",#REF!,0),"yes"),"no")</f>
        <v>no</v>
      </c>
      <c r="L179" t="str">
        <f>IFERROR(IF(MATCH("gourmand",#REF!,0),"yes"),"no")</f>
        <v>no</v>
      </c>
      <c r="M179" t="str">
        <f>IFERROR(IF(MATCH("resinous",#REF!,0),"yes"),"no")</f>
        <v>no</v>
      </c>
      <c r="N179" t="str">
        <f>IFERROR(IF(MATCH("spicy",#REF!,0),"yes"),"no")</f>
        <v>no</v>
      </c>
      <c r="O179" t="str">
        <f>IFERROR(IF(MATCH("leathery",#REF!,0),"yes"),"no")</f>
        <v>no</v>
      </c>
      <c r="P179" t="str">
        <f>IFERROR(IF(MATCH("citrusy",#REF!,0),"yes"),"no")</f>
        <v>no</v>
      </c>
      <c r="Q179" t="str">
        <f>IFERROR(IF(MATCH("woody",#REF!,0),"yes"),"no")</f>
        <v>no</v>
      </c>
      <c r="R179" t="str">
        <f>IFERROR(IF(MATCH("earthy",#REF!,0),"yes"),"no")</f>
        <v>no</v>
      </c>
      <c r="S179" t="str">
        <f>IFERROR(IF(MATCH("animal",#REF!,0),"yes"),"no")</f>
        <v>no</v>
      </c>
      <c r="T179" t="str">
        <f>IFERROR(IF(MATCH("creamy",#REF!,0),"yes"),"no")</f>
        <v>no</v>
      </c>
      <c r="U179" t="str">
        <f>IFERROR(IF(MATCH("smoky",#REF!,0),"yes"),"no")</f>
        <v>no</v>
      </c>
      <c r="V179" t="str">
        <f>IFERROR(IF(MATCH("aquatic",#REF!,0),"yes"),"no")</f>
        <v>no</v>
      </c>
      <c r="W179" t="str">
        <f>IFERROR(IF(MATCH("fougere",#REF!,0),"yes"),"no")</f>
        <v>no</v>
      </c>
      <c r="X179" t="str">
        <f>IFERROR(IF(MATCH("fresh",#REF!,0),"yes"),"no")</f>
        <v>no</v>
      </c>
    </row>
    <row r="180" spans="1:24" x14ac:dyDescent="0.3">
      <c r="A180">
        <f t="shared" si="2"/>
        <v>179</v>
      </c>
      <c r="B180" t="s">
        <v>279</v>
      </c>
      <c r="C180" t="s">
        <v>213</v>
      </c>
      <c r="D180">
        <v>8.8000000000000007</v>
      </c>
      <c r="E180" t="s">
        <v>161</v>
      </c>
      <c r="F180" t="str">
        <f>IFERROR(IF(MATCH("sweet",#REF!,0),"yes"),"no")</f>
        <v>no</v>
      </c>
      <c r="G180" t="str">
        <f>IFERROR(IF(MATCH("floral",#REF!,0),"yes"),"no")</f>
        <v>no</v>
      </c>
      <c r="H180" t="str">
        <f>IFERROR(IF(MATCH("powdery",#REF!,0),"yes"),"no")</f>
        <v>no</v>
      </c>
      <c r="I180" t="str">
        <f>IFERROR(IF(MATCH("oriental",#REF!,0),"yes"),"no")</f>
        <v>no</v>
      </c>
      <c r="J180" t="str">
        <f>IFERROR(IF(MATCH("chypre",#REF!,0),"yes"),"no")</f>
        <v>no</v>
      </c>
      <c r="K180" t="str">
        <f>IFERROR(IF(MATCH("green",#REF!,0),"yes"),"no")</f>
        <v>no</v>
      </c>
      <c r="L180" t="str">
        <f>IFERROR(IF(MATCH("gourmand",#REF!,0),"yes"),"no")</f>
        <v>no</v>
      </c>
      <c r="M180" t="str">
        <f>IFERROR(IF(MATCH("resinous",#REF!,0),"yes"),"no")</f>
        <v>no</v>
      </c>
      <c r="N180" t="str">
        <f>IFERROR(IF(MATCH("spicy",#REF!,0),"yes"),"no")</f>
        <v>no</v>
      </c>
      <c r="O180" t="str">
        <f>IFERROR(IF(MATCH("leathery",#REF!,0),"yes"),"no")</f>
        <v>no</v>
      </c>
      <c r="P180" t="str">
        <f>IFERROR(IF(MATCH("citrusy",#REF!,0),"yes"),"no")</f>
        <v>no</v>
      </c>
      <c r="Q180" t="str">
        <f>IFERROR(IF(MATCH("woody",#REF!,0),"yes"),"no")</f>
        <v>no</v>
      </c>
      <c r="R180" t="str">
        <f>IFERROR(IF(MATCH("earthy",#REF!,0),"yes"),"no")</f>
        <v>no</v>
      </c>
      <c r="S180" t="str">
        <f>IFERROR(IF(MATCH("animal",#REF!,0),"yes"),"no")</f>
        <v>no</v>
      </c>
      <c r="T180" t="str">
        <f>IFERROR(IF(MATCH("creamy",#REF!,0),"yes"),"no")</f>
        <v>no</v>
      </c>
      <c r="U180" t="str">
        <f>IFERROR(IF(MATCH("smoky",#REF!,0),"yes"),"no")</f>
        <v>no</v>
      </c>
      <c r="V180" t="str">
        <f>IFERROR(IF(MATCH("aquatic",#REF!,0),"yes"),"no")</f>
        <v>no</v>
      </c>
      <c r="W180" t="str">
        <f>IFERROR(IF(MATCH("fougere",#REF!,0),"yes"),"no")</f>
        <v>no</v>
      </c>
      <c r="X180" t="str">
        <f>IFERROR(IF(MATCH("fresh",#REF!,0),"yes"),"no")</f>
        <v>no</v>
      </c>
    </row>
    <row r="181" spans="1:24" x14ac:dyDescent="0.3">
      <c r="A181">
        <f t="shared" si="2"/>
        <v>180</v>
      </c>
      <c r="B181" t="s">
        <v>334</v>
      </c>
      <c r="C181" t="s">
        <v>213</v>
      </c>
      <c r="D181">
        <v>8.1999999999999993</v>
      </c>
      <c r="E181" t="s">
        <v>297</v>
      </c>
      <c r="F181" t="str">
        <f>IFERROR(IF(MATCH("sweet",#REF!,0),"yes"),"no")</f>
        <v>no</v>
      </c>
      <c r="G181" t="str">
        <f>IFERROR(IF(MATCH("floral",#REF!,0),"yes"),"no")</f>
        <v>no</v>
      </c>
      <c r="H181" t="str">
        <f>IFERROR(IF(MATCH("powdery",#REF!,0),"yes"),"no")</f>
        <v>no</v>
      </c>
      <c r="I181" t="str">
        <f>IFERROR(IF(MATCH("oriental",#REF!,0),"yes"),"no")</f>
        <v>no</v>
      </c>
      <c r="J181" t="str">
        <f>IFERROR(IF(MATCH("chypre",#REF!,0),"yes"),"no")</f>
        <v>no</v>
      </c>
      <c r="K181" t="str">
        <f>IFERROR(IF(MATCH("green",#REF!,0),"yes"),"no")</f>
        <v>no</v>
      </c>
      <c r="L181" t="str">
        <f>IFERROR(IF(MATCH("gourmand",#REF!,0),"yes"),"no")</f>
        <v>no</v>
      </c>
      <c r="M181" t="str">
        <f>IFERROR(IF(MATCH("resinous",#REF!,0),"yes"),"no")</f>
        <v>no</v>
      </c>
      <c r="N181" t="str">
        <f>IFERROR(IF(MATCH("spicy",#REF!,0),"yes"),"no")</f>
        <v>no</v>
      </c>
      <c r="O181" t="str">
        <f>IFERROR(IF(MATCH("leathery",#REF!,0),"yes"),"no")</f>
        <v>no</v>
      </c>
      <c r="P181" t="str">
        <f>IFERROR(IF(MATCH("citrusy",#REF!,0),"yes"),"no")</f>
        <v>no</v>
      </c>
      <c r="Q181" t="str">
        <f>IFERROR(IF(MATCH("woody",#REF!,0),"yes"),"no")</f>
        <v>no</v>
      </c>
      <c r="R181" t="str">
        <f>IFERROR(IF(MATCH("earthy",#REF!,0),"yes"),"no")</f>
        <v>no</v>
      </c>
      <c r="S181" t="str">
        <f>IFERROR(IF(MATCH("animal",#REF!,0),"yes"),"no")</f>
        <v>no</v>
      </c>
      <c r="T181" t="str">
        <f>IFERROR(IF(MATCH("creamy",#REF!,0),"yes"),"no")</f>
        <v>no</v>
      </c>
      <c r="U181" t="str">
        <f>IFERROR(IF(MATCH("smoky",#REF!,0),"yes"),"no")</f>
        <v>no</v>
      </c>
      <c r="V181" t="str">
        <f>IFERROR(IF(MATCH("aquatic",#REF!,0),"yes"),"no")</f>
        <v>no</v>
      </c>
      <c r="W181" t="str">
        <f>IFERROR(IF(MATCH("fougere",#REF!,0),"yes"),"no")</f>
        <v>no</v>
      </c>
      <c r="X181" t="str">
        <f>IFERROR(IF(MATCH("fresh",#REF!,0),"yes"),"no")</f>
        <v>no</v>
      </c>
    </row>
    <row r="182" spans="1:24" x14ac:dyDescent="0.3">
      <c r="A182">
        <f t="shared" si="2"/>
        <v>181</v>
      </c>
      <c r="B182" t="s">
        <v>360</v>
      </c>
      <c r="C182" t="s">
        <v>213</v>
      </c>
      <c r="D182">
        <v>8.3000000000000007</v>
      </c>
      <c r="E182" t="s">
        <v>297</v>
      </c>
      <c r="F182" t="str">
        <f>IFERROR(IF(MATCH("sweet",#REF!,0),"yes"),"no")</f>
        <v>no</v>
      </c>
      <c r="G182" t="str">
        <f>IFERROR(IF(MATCH("floral",#REF!,0),"yes"),"no")</f>
        <v>no</v>
      </c>
      <c r="H182" t="str">
        <f>IFERROR(IF(MATCH("powdery",#REF!,0),"yes"),"no")</f>
        <v>no</v>
      </c>
      <c r="I182" t="str">
        <f>IFERROR(IF(MATCH("oriental",#REF!,0),"yes"),"no")</f>
        <v>no</v>
      </c>
      <c r="J182" t="str">
        <f>IFERROR(IF(MATCH("chypre",#REF!,0),"yes"),"no")</f>
        <v>no</v>
      </c>
      <c r="K182" t="str">
        <f>IFERROR(IF(MATCH("green",#REF!,0),"yes"),"no")</f>
        <v>no</v>
      </c>
      <c r="L182" t="str">
        <f>IFERROR(IF(MATCH("gourmand",#REF!,0),"yes"),"no")</f>
        <v>no</v>
      </c>
      <c r="M182" t="str">
        <f>IFERROR(IF(MATCH("resinous",#REF!,0),"yes"),"no")</f>
        <v>no</v>
      </c>
      <c r="N182" t="str">
        <f>IFERROR(IF(MATCH("spicy",#REF!,0),"yes"),"no")</f>
        <v>no</v>
      </c>
      <c r="O182" t="str">
        <f>IFERROR(IF(MATCH("leathery",#REF!,0),"yes"),"no")</f>
        <v>no</v>
      </c>
      <c r="P182" t="str">
        <f>IFERROR(IF(MATCH("citrusy",#REF!,0),"yes"),"no")</f>
        <v>no</v>
      </c>
      <c r="Q182" t="str">
        <f>IFERROR(IF(MATCH("woody",#REF!,0),"yes"),"no")</f>
        <v>no</v>
      </c>
      <c r="R182" t="str">
        <f>IFERROR(IF(MATCH("earthy",#REF!,0),"yes"),"no")</f>
        <v>no</v>
      </c>
      <c r="S182" t="str">
        <f>IFERROR(IF(MATCH("animal",#REF!,0),"yes"),"no")</f>
        <v>no</v>
      </c>
      <c r="T182" t="str">
        <f>IFERROR(IF(MATCH("creamy",#REF!,0),"yes"),"no")</f>
        <v>no</v>
      </c>
      <c r="U182" t="str">
        <f>IFERROR(IF(MATCH("smoky",#REF!,0),"yes"),"no")</f>
        <v>no</v>
      </c>
      <c r="V182" t="str">
        <f>IFERROR(IF(MATCH("aquatic",#REF!,0),"yes"),"no")</f>
        <v>no</v>
      </c>
      <c r="W182" t="str">
        <f>IFERROR(IF(MATCH("fougere",#REF!,0),"yes"),"no")</f>
        <v>no</v>
      </c>
      <c r="X182" t="str">
        <f>IFERROR(IF(MATCH("fresh",#REF!,0),"yes"),"no")</f>
        <v>no</v>
      </c>
    </row>
    <row r="183" spans="1:24" x14ac:dyDescent="0.3">
      <c r="A183">
        <f t="shared" si="2"/>
        <v>182</v>
      </c>
      <c r="B183" t="s">
        <v>372</v>
      </c>
      <c r="C183" t="s">
        <v>213</v>
      </c>
      <c r="D183">
        <v>8.5</v>
      </c>
      <c r="E183" t="s">
        <v>297</v>
      </c>
      <c r="F183" t="str">
        <f>IFERROR(IF(MATCH("sweet",#REF!,0),"yes"),"no")</f>
        <v>no</v>
      </c>
      <c r="G183" t="str">
        <f>IFERROR(IF(MATCH("floral",#REF!,0),"yes"),"no")</f>
        <v>no</v>
      </c>
      <c r="H183" t="str">
        <f>IFERROR(IF(MATCH("powdery",#REF!,0),"yes"),"no")</f>
        <v>no</v>
      </c>
      <c r="I183" t="str">
        <f>IFERROR(IF(MATCH("oriental",#REF!,0),"yes"),"no")</f>
        <v>no</v>
      </c>
      <c r="J183" t="str">
        <f>IFERROR(IF(MATCH("chypre",#REF!,0),"yes"),"no")</f>
        <v>no</v>
      </c>
      <c r="K183" t="str">
        <f>IFERROR(IF(MATCH("green",#REF!,0),"yes"),"no")</f>
        <v>no</v>
      </c>
      <c r="L183" t="str">
        <f>IFERROR(IF(MATCH("gourmand",#REF!,0),"yes"),"no")</f>
        <v>no</v>
      </c>
      <c r="M183" t="str">
        <f>IFERROR(IF(MATCH("resinous",#REF!,0),"yes"),"no")</f>
        <v>no</v>
      </c>
      <c r="N183" t="str">
        <f>IFERROR(IF(MATCH("spicy",#REF!,0),"yes"),"no")</f>
        <v>no</v>
      </c>
      <c r="O183" t="str">
        <f>IFERROR(IF(MATCH("leathery",#REF!,0),"yes"),"no")</f>
        <v>no</v>
      </c>
      <c r="P183" t="str">
        <f>IFERROR(IF(MATCH("citrusy",#REF!,0),"yes"),"no")</f>
        <v>no</v>
      </c>
      <c r="Q183" t="str">
        <f>IFERROR(IF(MATCH("woody",#REF!,0),"yes"),"no")</f>
        <v>no</v>
      </c>
      <c r="R183" t="str">
        <f>IFERROR(IF(MATCH("earthy",#REF!,0),"yes"),"no")</f>
        <v>no</v>
      </c>
      <c r="S183" t="str">
        <f>IFERROR(IF(MATCH("animal",#REF!,0),"yes"),"no")</f>
        <v>no</v>
      </c>
      <c r="T183" t="str">
        <f>IFERROR(IF(MATCH("creamy",#REF!,0),"yes"),"no")</f>
        <v>no</v>
      </c>
      <c r="U183" t="str">
        <f>IFERROR(IF(MATCH("smoky",#REF!,0),"yes"),"no")</f>
        <v>no</v>
      </c>
      <c r="V183" t="str">
        <f>IFERROR(IF(MATCH("aquatic",#REF!,0),"yes"),"no")</f>
        <v>no</v>
      </c>
      <c r="W183" t="str">
        <f>IFERROR(IF(MATCH("fougere",#REF!,0),"yes"),"no")</f>
        <v>no</v>
      </c>
      <c r="X183" t="str">
        <f>IFERROR(IF(MATCH("fresh",#REF!,0),"yes"),"no")</f>
        <v>no</v>
      </c>
    </row>
    <row r="184" spans="1:24" x14ac:dyDescent="0.3">
      <c r="A184">
        <f t="shared" si="2"/>
        <v>183</v>
      </c>
      <c r="B184" t="s">
        <v>165</v>
      </c>
      <c r="C184" t="s">
        <v>166</v>
      </c>
      <c r="D184">
        <v>8.3000000000000007</v>
      </c>
      <c r="E184" t="s">
        <v>161</v>
      </c>
      <c r="F184" t="str">
        <f>IFERROR(IF(MATCH("sweet",#REF!,0),"yes"),"no")</f>
        <v>no</v>
      </c>
      <c r="G184" t="str">
        <f>IFERROR(IF(MATCH("floral",#REF!,0),"yes"),"no")</f>
        <v>no</v>
      </c>
      <c r="H184" t="str">
        <f>IFERROR(IF(MATCH("powdery",#REF!,0),"yes"),"no")</f>
        <v>no</v>
      </c>
      <c r="I184" t="str">
        <f>IFERROR(IF(MATCH("oriental",#REF!,0),"yes"),"no")</f>
        <v>no</v>
      </c>
      <c r="J184" t="str">
        <f>IFERROR(IF(MATCH("chypre",#REF!,0),"yes"),"no")</f>
        <v>no</v>
      </c>
      <c r="K184" t="str">
        <f>IFERROR(IF(MATCH("green",#REF!,0),"yes"),"no")</f>
        <v>no</v>
      </c>
      <c r="L184" t="str">
        <f>IFERROR(IF(MATCH("gourmand",#REF!,0),"yes"),"no")</f>
        <v>no</v>
      </c>
      <c r="M184" t="str">
        <f>IFERROR(IF(MATCH("resinous",#REF!,0),"yes"),"no")</f>
        <v>no</v>
      </c>
      <c r="N184" t="str">
        <f>IFERROR(IF(MATCH("spicy",#REF!,0),"yes"),"no")</f>
        <v>no</v>
      </c>
      <c r="O184" t="str">
        <f>IFERROR(IF(MATCH("leathery",#REF!,0),"yes"),"no")</f>
        <v>no</v>
      </c>
      <c r="P184" t="str">
        <f>IFERROR(IF(MATCH("citrusy",#REF!,0),"yes"),"no")</f>
        <v>no</v>
      </c>
      <c r="Q184" t="str">
        <f>IFERROR(IF(MATCH("woody",#REF!,0),"yes"),"no")</f>
        <v>no</v>
      </c>
      <c r="R184" t="str">
        <f>IFERROR(IF(MATCH("earthy",#REF!,0),"yes"),"no")</f>
        <v>no</v>
      </c>
      <c r="S184" t="str">
        <f>IFERROR(IF(MATCH("animal",#REF!,0),"yes"),"no")</f>
        <v>no</v>
      </c>
      <c r="T184" t="str">
        <f>IFERROR(IF(MATCH("creamy",#REF!,0),"yes"),"no")</f>
        <v>no</v>
      </c>
      <c r="U184" t="str">
        <f>IFERROR(IF(MATCH("smoky",#REF!,0),"yes"),"no")</f>
        <v>no</v>
      </c>
      <c r="V184" t="str">
        <f>IFERROR(IF(MATCH("aquatic",#REF!,0),"yes"),"no")</f>
        <v>no</v>
      </c>
      <c r="W184" t="str">
        <f>IFERROR(IF(MATCH("fougere",#REF!,0),"yes"),"no")</f>
        <v>no</v>
      </c>
      <c r="X184" t="str">
        <f>IFERROR(IF(MATCH("fresh",#REF!,0),"yes"),"no")</f>
        <v>no</v>
      </c>
    </row>
    <row r="185" spans="1:24" x14ac:dyDescent="0.3">
      <c r="A185">
        <f t="shared" si="2"/>
        <v>184</v>
      </c>
      <c r="B185" t="s">
        <v>191</v>
      </c>
      <c r="C185" t="s">
        <v>192</v>
      </c>
      <c r="D185">
        <v>8.4</v>
      </c>
      <c r="E185" t="s">
        <v>161</v>
      </c>
      <c r="F185" t="str">
        <f>IFERROR(IF(MATCH("sweet",#REF!,0),"yes"),"no")</f>
        <v>no</v>
      </c>
      <c r="G185" t="str">
        <f>IFERROR(IF(MATCH("floral",#REF!,0),"yes"),"no")</f>
        <v>no</v>
      </c>
      <c r="H185" t="str">
        <f>IFERROR(IF(MATCH("powdery",#REF!,0),"yes"),"no")</f>
        <v>no</v>
      </c>
      <c r="I185" t="str">
        <f>IFERROR(IF(MATCH("oriental",#REF!,0),"yes"),"no")</f>
        <v>no</v>
      </c>
      <c r="J185" t="str">
        <f>IFERROR(IF(MATCH("chypre",#REF!,0),"yes"),"no")</f>
        <v>no</v>
      </c>
      <c r="K185" t="str">
        <f>IFERROR(IF(MATCH("green",#REF!,0),"yes"),"no")</f>
        <v>no</v>
      </c>
      <c r="L185" t="str">
        <f>IFERROR(IF(MATCH("gourmand",#REF!,0),"yes"),"no")</f>
        <v>no</v>
      </c>
      <c r="M185" t="str">
        <f>IFERROR(IF(MATCH("resinous",#REF!,0),"yes"),"no")</f>
        <v>no</v>
      </c>
      <c r="N185" t="str">
        <f>IFERROR(IF(MATCH("spicy",#REF!,0),"yes"),"no")</f>
        <v>no</v>
      </c>
      <c r="O185" t="str">
        <f>IFERROR(IF(MATCH("leathery",#REF!,0),"yes"),"no")</f>
        <v>no</v>
      </c>
      <c r="P185" t="str">
        <f>IFERROR(IF(MATCH("citrusy",#REF!,0),"yes"),"no")</f>
        <v>no</v>
      </c>
      <c r="Q185" t="str">
        <f>IFERROR(IF(MATCH("woody",#REF!,0),"yes"),"no")</f>
        <v>no</v>
      </c>
      <c r="R185" t="str">
        <f>IFERROR(IF(MATCH("earthy",#REF!,0),"yes"),"no")</f>
        <v>no</v>
      </c>
      <c r="S185" t="str">
        <f>IFERROR(IF(MATCH("animal",#REF!,0),"yes"),"no")</f>
        <v>no</v>
      </c>
      <c r="T185" t="str">
        <f>IFERROR(IF(MATCH("creamy",#REF!,0),"yes"),"no")</f>
        <v>no</v>
      </c>
      <c r="U185" t="str">
        <f>IFERROR(IF(MATCH("smoky",#REF!,0),"yes"),"no")</f>
        <v>no</v>
      </c>
      <c r="V185" t="str">
        <f>IFERROR(IF(MATCH("aquatic",#REF!,0),"yes"),"no")</f>
        <v>no</v>
      </c>
      <c r="W185" t="str">
        <f>IFERROR(IF(MATCH("fougere",#REF!,0),"yes"),"no")</f>
        <v>no</v>
      </c>
      <c r="X185" t="str">
        <f>IFERROR(IF(MATCH("fresh",#REF!,0),"yes"),"no")</f>
        <v>no</v>
      </c>
    </row>
    <row r="186" spans="1:24" x14ac:dyDescent="0.3">
      <c r="A186">
        <f t="shared" si="2"/>
        <v>185</v>
      </c>
      <c r="B186" t="s">
        <v>342</v>
      </c>
      <c r="C186" t="s">
        <v>343</v>
      </c>
      <c r="D186">
        <v>8.5</v>
      </c>
      <c r="E186" t="s">
        <v>297</v>
      </c>
      <c r="F186" t="str">
        <f>IFERROR(IF(MATCH("sweet",#REF!,0),"yes"),"no")</f>
        <v>no</v>
      </c>
      <c r="G186" t="str">
        <f>IFERROR(IF(MATCH("floral",#REF!,0),"yes"),"no")</f>
        <v>no</v>
      </c>
      <c r="H186" t="str">
        <f>IFERROR(IF(MATCH("powdery",#REF!,0),"yes"),"no")</f>
        <v>no</v>
      </c>
      <c r="I186" t="str">
        <f>IFERROR(IF(MATCH("oriental",#REF!,0),"yes"),"no")</f>
        <v>no</v>
      </c>
      <c r="J186" t="str">
        <f>IFERROR(IF(MATCH("chypre",#REF!,0),"yes"),"no")</f>
        <v>no</v>
      </c>
      <c r="K186" t="str">
        <f>IFERROR(IF(MATCH("green",#REF!,0),"yes"),"no")</f>
        <v>no</v>
      </c>
      <c r="L186" t="str">
        <f>IFERROR(IF(MATCH("gourmand",#REF!,0),"yes"),"no")</f>
        <v>no</v>
      </c>
      <c r="M186" t="str">
        <f>IFERROR(IF(MATCH("resinous",#REF!,0),"yes"),"no")</f>
        <v>no</v>
      </c>
      <c r="N186" t="str">
        <f>IFERROR(IF(MATCH("spicy",#REF!,0),"yes"),"no")</f>
        <v>no</v>
      </c>
      <c r="O186" t="str">
        <f>IFERROR(IF(MATCH("leathery",#REF!,0),"yes"),"no")</f>
        <v>no</v>
      </c>
      <c r="P186" t="str">
        <f>IFERROR(IF(MATCH("citrusy",#REF!,0),"yes"),"no")</f>
        <v>no</v>
      </c>
      <c r="Q186" t="str">
        <f>IFERROR(IF(MATCH("woody",#REF!,0),"yes"),"no")</f>
        <v>no</v>
      </c>
      <c r="R186" t="str">
        <f>IFERROR(IF(MATCH("earthy",#REF!,0),"yes"),"no")</f>
        <v>no</v>
      </c>
      <c r="S186" t="str">
        <f>IFERROR(IF(MATCH("animal",#REF!,0),"yes"),"no")</f>
        <v>no</v>
      </c>
      <c r="T186" t="str">
        <f>IFERROR(IF(MATCH("creamy",#REF!,0),"yes"),"no")</f>
        <v>no</v>
      </c>
      <c r="U186" t="str">
        <f>IFERROR(IF(MATCH("smoky",#REF!,0),"yes"),"no")</f>
        <v>no</v>
      </c>
      <c r="V186" t="str">
        <f>IFERROR(IF(MATCH("aquatic",#REF!,0),"yes"),"no")</f>
        <v>no</v>
      </c>
      <c r="W186" t="str">
        <f>IFERROR(IF(MATCH("fougere",#REF!,0),"yes"),"no")</f>
        <v>no</v>
      </c>
      <c r="X186" t="str">
        <f>IFERROR(IF(MATCH("fresh",#REF!,0),"yes"),"no")</f>
        <v>no</v>
      </c>
    </row>
    <row r="187" spans="1:24" x14ac:dyDescent="0.3">
      <c r="A187">
        <f t="shared" si="2"/>
        <v>186</v>
      </c>
      <c r="B187" t="s">
        <v>318</v>
      </c>
      <c r="C187" t="s">
        <v>319</v>
      </c>
      <c r="D187">
        <v>8.3000000000000007</v>
      </c>
      <c r="E187" t="s">
        <v>297</v>
      </c>
      <c r="F187" t="str">
        <f>IFERROR(IF(MATCH("sweet",#REF!,0),"yes"),"no")</f>
        <v>no</v>
      </c>
      <c r="G187" t="str">
        <f>IFERROR(IF(MATCH("floral",#REF!,0),"yes"),"no")</f>
        <v>no</v>
      </c>
      <c r="H187" t="str">
        <f>IFERROR(IF(MATCH("powdery",#REF!,0),"yes"),"no")</f>
        <v>no</v>
      </c>
      <c r="I187" t="str">
        <f>IFERROR(IF(MATCH("oriental",#REF!,0),"yes"),"no")</f>
        <v>no</v>
      </c>
      <c r="J187" t="str">
        <f>IFERROR(IF(MATCH("chypre",#REF!,0),"yes"),"no")</f>
        <v>no</v>
      </c>
      <c r="K187" t="str">
        <f>IFERROR(IF(MATCH("green",#REF!,0),"yes"),"no")</f>
        <v>no</v>
      </c>
      <c r="L187" t="str">
        <f>IFERROR(IF(MATCH("gourmand",#REF!,0),"yes"),"no")</f>
        <v>no</v>
      </c>
      <c r="M187" t="str">
        <f>IFERROR(IF(MATCH("resinous",#REF!,0),"yes"),"no")</f>
        <v>no</v>
      </c>
      <c r="N187" t="str">
        <f>IFERROR(IF(MATCH("spicy",#REF!,0),"yes"),"no")</f>
        <v>no</v>
      </c>
      <c r="O187" t="str">
        <f>IFERROR(IF(MATCH("leathery",#REF!,0),"yes"),"no")</f>
        <v>no</v>
      </c>
      <c r="P187" t="str">
        <f>IFERROR(IF(MATCH("citrusy",#REF!,0),"yes"),"no")</f>
        <v>no</v>
      </c>
      <c r="Q187" t="str">
        <f>IFERROR(IF(MATCH("woody",#REF!,0),"yes"),"no")</f>
        <v>no</v>
      </c>
      <c r="R187" t="str">
        <f>IFERROR(IF(MATCH("earthy",#REF!,0),"yes"),"no")</f>
        <v>no</v>
      </c>
      <c r="S187" t="str">
        <f>IFERROR(IF(MATCH("animal",#REF!,0),"yes"),"no")</f>
        <v>no</v>
      </c>
      <c r="T187" t="str">
        <f>IFERROR(IF(MATCH("creamy",#REF!,0),"yes"),"no")</f>
        <v>no</v>
      </c>
      <c r="U187" t="str">
        <f>IFERROR(IF(MATCH("smoky",#REF!,0),"yes"),"no")</f>
        <v>no</v>
      </c>
      <c r="V187" t="str">
        <f>IFERROR(IF(MATCH("aquatic",#REF!,0),"yes"),"no")</f>
        <v>no</v>
      </c>
      <c r="W187" t="str">
        <f>IFERROR(IF(MATCH("fougere",#REF!,0),"yes"),"no")</f>
        <v>no</v>
      </c>
      <c r="X187" t="str">
        <f>IFERROR(IF(MATCH("fresh",#REF!,0),"yes"),"no")</f>
        <v>no</v>
      </c>
    </row>
    <row r="188" spans="1:24" x14ac:dyDescent="0.3">
      <c r="A188">
        <f t="shared" si="2"/>
        <v>187</v>
      </c>
      <c r="B188" t="s">
        <v>31</v>
      </c>
      <c r="C188" t="s">
        <v>32</v>
      </c>
      <c r="D188">
        <v>8.5</v>
      </c>
      <c r="E188" t="s">
        <v>22</v>
      </c>
      <c r="F188" t="s">
        <v>24</v>
      </c>
      <c r="G188" t="s">
        <v>24</v>
      </c>
      <c r="H188" t="s">
        <v>24</v>
      </c>
      <c r="I188" t="s">
        <v>23</v>
      </c>
      <c r="J188" t="s">
        <v>24</v>
      </c>
      <c r="K188" t="s">
        <v>24</v>
      </c>
      <c r="L188" t="s">
        <v>24</v>
      </c>
      <c r="M188" t="s">
        <v>24</v>
      </c>
      <c r="N188" t="s">
        <v>23</v>
      </c>
      <c r="O188" t="s">
        <v>24</v>
      </c>
      <c r="P188" t="s">
        <v>24</v>
      </c>
      <c r="Q188" t="s">
        <v>24</v>
      </c>
      <c r="R188" t="str">
        <f>IFERROR(IF(MATCH("earty",#REF!,0),"yes"),"no")</f>
        <v>no</v>
      </c>
      <c r="S188" t="str">
        <f>IFERROR(IF(MATCH("animalic",#REF!,0),"yes"),"no")</f>
        <v>no</v>
      </c>
      <c r="T188" t="str">
        <f>IFERROR(IF(MATCH("creamy",#REF!,0),"yes"),"no")</f>
        <v>no</v>
      </c>
      <c r="U188" t="str">
        <f>IFERROR(IF(MATCH("smoky",#REF!,0),"yes"),"no")</f>
        <v>no</v>
      </c>
      <c r="V188" t="str">
        <f>IFERROR(IF(MATCH("aquatic",#REF!,0),"yes"),"no")</f>
        <v>no</v>
      </c>
      <c r="W188" t="str">
        <f>IFERROR(IF(MATCH("fougere",#REF!,0),"yes"),"no")</f>
        <v>no</v>
      </c>
      <c r="X188" t="str">
        <f>IFERROR(IF(MATCH("fresh",#REF!,0),"yes"),"no")</f>
        <v>no</v>
      </c>
    </row>
    <row r="189" spans="1:24" x14ac:dyDescent="0.3">
      <c r="A189">
        <f t="shared" si="2"/>
        <v>188</v>
      </c>
      <c r="B189" t="s">
        <v>62</v>
      </c>
      <c r="C189" t="s">
        <v>63</v>
      </c>
      <c r="D189">
        <v>8.6</v>
      </c>
      <c r="E189" t="s">
        <v>22</v>
      </c>
      <c r="F189" t="s">
        <v>23</v>
      </c>
      <c r="G189" t="s">
        <v>24</v>
      </c>
      <c r="H189" t="s">
        <v>24</v>
      </c>
      <c r="I189" t="s">
        <v>23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tr">
        <f>IFERROR(IF(MATCH("earty",#REF!,0),"yes"),"no")</f>
        <v>no</v>
      </c>
      <c r="S189" t="str">
        <f>IFERROR(IF(MATCH("animalic",#REF!,0),"yes"),"no")</f>
        <v>no</v>
      </c>
      <c r="T189" t="str">
        <f>IFERROR(IF(MATCH("creamy",#REF!,0),"yes"),"no")</f>
        <v>no</v>
      </c>
      <c r="U189" t="str">
        <f>IFERROR(IF(MATCH("smoky",#REF!,0),"yes"),"no")</f>
        <v>no</v>
      </c>
      <c r="V189" t="str">
        <f>IFERROR(IF(MATCH("aquatic",#REF!,0),"yes"),"no")</f>
        <v>no</v>
      </c>
      <c r="W189" t="str">
        <f>IFERROR(IF(MATCH("fougere",#REF!,0),"yes"),"no")</f>
        <v>no</v>
      </c>
      <c r="X189" t="str">
        <f>IFERROR(IF(MATCH("fresh",#REF!,0),"yes"),"no")</f>
        <v>no</v>
      </c>
    </row>
    <row r="190" spans="1:24" x14ac:dyDescent="0.3">
      <c r="A190">
        <f t="shared" si="2"/>
        <v>189</v>
      </c>
      <c r="B190" t="s">
        <v>115</v>
      </c>
      <c r="C190" t="s">
        <v>63</v>
      </c>
      <c r="D190">
        <v>8.5</v>
      </c>
      <c r="E190" t="s">
        <v>22</v>
      </c>
      <c r="F190" t="s">
        <v>23</v>
      </c>
      <c r="G190" t="s">
        <v>24</v>
      </c>
      <c r="H190" t="s">
        <v>24</v>
      </c>
      <c r="I190" t="s">
        <v>23</v>
      </c>
      <c r="J190" t="s">
        <v>24</v>
      </c>
      <c r="K190" t="s">
        <v>24</v>
      </c>
      <c r="L190" t="s">
        <v>24</v>
      </c>
      <c r="M190" t="s">
        <v>24</v>
      </c>
      <c r="N190" t="s">
        <v>24</v>
      </c>
      <c r="O190" t="s">
        <v>24</v>
      </c>
      <c r="P190" t="s">
        <v>24</v>
      </c>
      <c r="Q190" t="s">
        <v>24</v>
      </c>
      <c r="R190" t="str">
        <f>IFERROR(IF(MATCH("earty",#REF!,0),"yes"),"no")</f>
        <v>no</v>
      </c>
      <c r="S190" t="str">
        <f>IFERROR(IF(MATCH("animalic",#REF!,0),"yes"),"no")</f>
        <v>no</v>
      </c>
      <c r="T190" t="str">
        <f>IFERROR(IF(MATCH("creamy",#REF!,0),"yes"),"no")</f>
        <v>no</v>
      </c>
      <c r="U190" t="str">
        <f>IFERROR(IF(MATCH("smoky",#REF!,0),"yes"),"no")</f>
        <v>no</v>
      </c>
      <c r="V190" t="str">
        <f>IFERROR(IF(MATCH("aquatic",#REF!,0),"yes"),"no")</f>
        <v>no</v>
      </c>
      <c r="W190" t="str">
        <f>IFERROR(IF(MATCH("fougere",#REF!,0),"yes"),"no")</f>
        <v>no</v>
      </c>
      <c r="X190" t="str">
        <f>IFERROR(IF(MATCH("fresh",#REF!,0),"yes"),"no")</f>
        <v>no</v>
      </c>
    </row>
    <row r="191" spans="1:24" x14ac:dyDescent="0.3">
      <c r="A191">
        <f t="shared" si="2"/>
        <v>190</v>
      </c>
      <c r="B191" t="s">
        <v>324</v>
      </c>
      <c r="C191" t="s">
        <v>63</v>
      </c>
      <c r="D191">
        <v>8.3000000000000007</v>
      </c>
      <c r="E191" t="s">
        <v>297</v>
      </c>
      <c r="F191" t="str">
        <f>IFERROR(IF(MATCH("sweet",#REF!,0),"yes"),"no")</f>
        <v>no</v>
      </c>
      <c r="G191" t="str">
        <f>IFERROR(IF(MATCH("floral",#REF!,0),"yes"),"no")</f>
        <v>no</v>
      </c>
      <c r="H191" t="str">
        <f>IFERROR(IF(MATCH("powdery",#REF!,0),"yes"),"no")</f>
        <v>no</v>
      </c>
      <c r="I191" t="str">
        <f>IFERROR(IF(MATCH("oriental",#REF!,0),"yes"),"no")</f>
        <v>no</v>
      </c>
      <c r="J191" t="str">
        <f>IFERROR(IF(MATCH("chypre",#REF!,0),"yes"),"no")</f>
        <v>no</v>
      </c>
      <c r="K191" t="str">
        <f>IFERROR(IF(MATCH("green",#REF!,0),"yes"),"no")</f>
        <v>no</v>
      </c>
      <c r="L191" t="str">
        <f>IFERROR(IF(MATCH("gourmand",#REF!,0),"yes"),"no")</f>
        <v>no</v>
      </c>
      <c r="M191" t="str">
        <f>IFERROR(IF(MATCH("resinous",#REF!,0),"yes"),"no")</f>
        <v>no</v>
      </c>
      <c r="N191" t="str">
        <f>IFERROR(IF(MATCH("spicy",#REF!,0),"yes"),"no")</f>
        <v>no</v>
      </c>
      <c r="O191" t="str">
        <f>IFERROR(IF(MATCH("leathery",#REF!,0),"yes"),"no")</f>
        <v>no</v>
      </c>
      <c r="P191" t="str">
        <f>IFERROR(IF(MATCH("citrusy",#REF!,0),"yes"),"no")</f>
        <v>no</v>
      </c>
      <c r="Q191" t="str">
        <f>IFERROR(IF(MATCH("woody",#REF!,0),"yes"),"no")</f>
        <v>no</v>
      </c>
      <c r="R191" t="str">
        <f>IFERROR(IF(MATCH("earthy",#REF!,0),"yes"),"no")</f>
        <v>no</v>
      </c>
      <c r="S191" t="str">
        <f>IFERROR(IF(MATCH("animal",#REF!,0),"yes"),"no")</f>
        <v>no</v>
      </c>
      <c r="T191" t="str">
        <f>IFERROR(IF(MATCH("creamy",#REF!,0),"yes"),"no")</f>
        <v>no</v>
      </c>
      <c r="U191" t="str">
        <f>IFERROR(IF(MATCH("smoky",#REF!,0),"yes"),"no")</f>
        <v>no</v>
      </c>
      <c r="V191" t="str">
        <f>IFERROR(IF(MATCH("aquatic",#REF!,0),"yes"),"no")</f>
        <v>no</v>
      </c>
      <c r="W191" t="str">
        <f>IFERROR(IF(MATCH("fougere",#REF!,0),"yes"),"no")</f>
        <v>no</v>
      </c>
      <c r="X191" t="str">
        <f>IFERROR(IF(MATCH("fresh",#REF!,0),"yes"),"no")</f>
        <v>no</v>
      </c>
    </row>
    <row r="192" spans="1:24" x14ac:dyDescent="0.3">
      <c r="A192">
        <f t="shared" si="2"/>
        <v>191</v>
      </c>
      <c r="B192" t="s">
        <v>380</v>
      </c>
      <c r="C192" t="s">
        <v>63</v>
      </c>
      <c r="D192">
        <v>8.5</v>
      </c>
      <c r="E192" t="s">
        <v>297</v>
      </c>
      <c r="F192" t="str">
        <f>IFERROR(IF(MATCH("sweet",#REF!,0),"yes"),"no")</f>
        <v>no</v>
      </c>
      <c r="G192" t="str">
        <f>IFERROR(IF(MATCH("floral",#REF!,0),"yes"),"no")</f>
        <v>no</v>
      </c>
      <c r="H192" t="str">
        <f>IFERROR(IF(MATCH("powdery",#REF!,0),"yes"),"no")</f>
        <v>no</v>
      </c>
      <c r="I192" t="str">
        <f>IFERROR(IF(MATCH("oriental",#REF!,0),"yes"),"no")</f>
        <v>no</v>
      </c>
      <c r="J192" t="str">
        <f>IFERROR(IF(MATCH("chypre",#REF!,0),"yes"),"no")</f>
        <v>no</v>
      </c>
      <c r="K192" t="str">
        <f>IFERROR(IF(MATCH("green",#REF!,0),"yes"),"no")</f>
        <v>no</v>
      </c>
      <c r="L192" t="str">
        <f>IFERROR(IF(MATCH("gourmand",#REF!,0),"yes"),"no")</f>
        <v>no</v>
      </c>
      <c r="M192" t="str">
        <f>IFERROR(IF(MATCH("resinous",#REF!,0),"yes"),"no")</f>
        <v>no</v>
      </c>
      <c r="N192" t="str">
        <f>IFERROR(IF(MATCH("spicy",#REF!,0),"yes"),"no")</f>
        <v>no</v>
      </c>
      <c r="O192" t="str">
        <f>IFERROR(IF(MATCH("leathery",#REF!,0),"yes"),"no")</f>
        <v>no</v>
      </c>
      <c r="P192" t="str">
        <f>IFERROR(IF(MATCH("citrusy",#REF!,0),"yes"),"no")</f>
        <v>no</v>
      </c>
      <c r="Q192" t="str">
        <f>IFERROR(IF(MATCH("woody",#REF!,0),"yes"),"no")</f>
        <v>no</v>
      </c>
      <c r="R192" t="str">
        <f>IFERROR(IF(MATCH("earthy",#REF!,0),"yes"),"no")</f>
        <v>no</v>
      </c>
      <c r="S192" t="str">
        <f>IFERROR(IF(MATCH("animal",#REF!,0),"yes"),"no")</f>
        <v>no</v>
      </c>
      <c r="T192" t="str">
        <f>IFERROR(IF(MATCH("creamy",#REF!,0),"yes"),"no")</f>
        <v>no</v>
      </c>
      <c r="U192" t="str">
        <f>IFERROR(IF(MATCH("smoky",#REF!,0),"yes"),"no")</f>
        <v>no</v>
      </c>
      <c r="V192" t="str">
        <f>IFERROR(IF(MATCH("aquatic",#REF!,0),"yes"),"no")</f>
        <v>no</v>
      </c>
      <c r="W192" t="str">
        <f>IFERROR(IF(MATCH("fougere",#REF!,0),"yes"),"no")</f>
        <v>no</v>
      </c>
      <c r="X192" t="str">
        <f>IFERROR(IF(MATCH("fresh",#REF!,0),"yes"),"no")</f>
        <v>no</v>
      </c>
    </row>
    <row r="193" spans="1:24" x14ac:dyDescent="0.3">
      <c r="A193">
        <f t="shared" si="2"/>
        <v>192</v>
      </c>
      <c r="B193" t="s">
        <v>234</v>
      </c>
      <c r="C193" t="s">
        <v>235</v>
      </c>
      <c r="D193">
        <v>8.9</v>
      </c>
      <c r="E193" t="s">
        <v>161</v>
      </c>
      <c r="F193" t="str">
        <f>IFERROR(IF(MATCH("sweet",#REF!,0),"yes"),"no")</f>
        <v>no</v>
      </c>
      <c r="G193" t="str">
        <f>IFERROR(IF(MATCH("floral",#REF!,0),"yes"),"no")</f>
        <v>no</v>
      </c>
      <c r="H193" t="str">
        <f>IFERROR(IF(MATCH("powdery",#REF!,0),"yes"),"no")</f>
        <v>no</v>
      </c>
      <c r="I193" t="str">
        <f>IFERROR(IF(MATCH("oriental",#REF!,0),"yes"),"no")</f>
        <v>no</v>
      </c>
      <c r="J193" t="str">
        <f>IFERROR(IF(MATCH("chypre",#REF!,0),"yes"),"no")</f>
        <v>no</v>
      </c>
      <c r="K193" t="str">
        <f>IFERROR(IF(MATCH("green",#REF!,0),"yes"),"no")</f>
        <v>no</v>
      </c>
      <c r="L193" t="str">
        <f>IFERROR(IF(MATCH("gourmand",#REF!,0),"yes"),"no")</f>
        <v>no</v>
      </c>
      <c r="M193" t="str">
        <f>IFERROR(IF(MATCH("resinous",#REF!,0),"yes"),"no")</f>
        <v>no</v>
      </c>
      <c r="N193" t="str">
        <f>IFERROR(IF(MATCH("spicy",#REF!,0),"yes"),"no")</f>
        <v>no</v>
      </c>
      <c r="O193" t="str">
        <f>IFERROR(IF(MATCH("leathery",#REF!,0),"yes"),"no")</f>
        <v>no</v>
      </c>
      <c r="P193" t="str">
        <f>IFERROR(IF(MATCH("citrusy",#REF!,0),"yes"),"no")</f>
        <v>no</v>
      </c>
      <c r="Q193" t="str">
        <f>IFERROR(IF(MATCH("woody",#REF!,0),"yes"),"no")</f>
        <v>no</v>
      </c>
      <c r="R193" t="str">
        <f>IFERROR(IF(MATCH("earthy",#REF!,0),"yes"),"no")</f>
        <v>no</v>
      </c>
      <c r="S193" t="str">
        <f>IFERROR(IF(MATCH("animal",#REF!,0),"yes"),"no")</f>
        <v>no</v>
      </c>
      <c r="T193" t="str">
        <f>IFERROR(IF(MATCH("creamy",#REF!,0),"yes"),"no")</f>
        <v>no</v>
      </c>
      <c r="U193" t="str">
        <f>IFERROR(IF(MATCH("smoky",#REF!,0),"yes"),"no")</f>
        <v>no</v>
      </c>
      <c r="V193" t="str">
        <f>IFERROR(IF(MATCH("aquatic",#REF!,0),"yes"),"no")</f>
        <v>no</v>
      </c>
      <c r="W193" t="str">
        <f>IFERROR(IF(MATCH("fougere",#REF!,0),"yes"),"no")</f>
        <v>no</v>
      </c>
      <c r="X193" t="str">
        <f>IFERROR(IF(MATCH("fresh",#REF!,0),"yes"),"no")</f>
        <v>no</v>
      </c>
    </row>
    <row r="194" spans="1:24" x14ac:dyDescent="0.3">
      <c r="A194">
        <f t="shared" si="2"/>
        <v>193</v>
      </c>
      <c r="B194" t="s">
        <v>47</v>
      </c>
      <c r="C194" t="s">
        <v>48</v>
      </c>
      <c r="D194">
        <v>8.6999999999999993</v>
      </c>
      <c r="E194" t="s">
        <v>22</v>
      </c>
      <c r="F194" t="s">
        <v>23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23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tr">
        <f>IFERROR(IF(MATCH("earty",#REF!,0),"yes"),"no")</f>
        <v>no</v>
      </c>
      <c r="S194" t="str">
        <f>IFERROR(IF(MATCH("animalic",#REF!,0),"yes"),"no")</f>
        <v>no</v>
      </c>
      <c r="T194" t="str">
        <f>IFERROR(IF(MATCH("creamy",#REF!,0),"yes"),"no")</f>
        <v>no</v>
      </c>
      <c r="U194" t="str">
        <f>IFERROR(IF(MATCH("smoky",#REF!,0),"yes"),"no")</f>
        <v>no</v>
      </c>
      <c r="V194" t="str">
        <f>IFERROR(IF(MATCH("aquatic",#REF!,0),"yes"),"no")</f>
        <v>no</v>
      </c>
      <c r="W194" t="str">
        <f>IFERROR(IF(MATCH("fougere",#REF!,0),"yes"),"no")</f>
        <v>no</v>
      </c>
      <c r="X194" t="str">
        <f>IFERROR(IF(MATCH("fresh",#REF!,0),"yes"),"no")</f>
        <v>no</v>
      </c>
    </row>
    <row r="195" spans="1:24" x14ac:dyDescent="0.3">
      <c r="A195">
        <f t="shared" si="2"/>
        <v>194</v>
      </c>
      <c r="B195" t="s">
        <v>172</v>
      </c>
      <c r="C195" t="s">
        <v>173</v>
      </c>
      <c r="D195">
        <v>8.3000000000000007</v>
      </c>
      <c r="E195" t="s">
        <v>161</v>
      </c>
      <c r="F195" t="str">
        <f>IFERROR(IF(MATCH("sweet",#REF!,0),"yes"),"no")</f>
        <v>no</v>
      </c>
      <c r="G195" t="str">
        <f>IFERROR(IF(MATCH("floral",#REF!,0),"yes"),"no")</f>
        <v>no</v>
      </c>
      <c r="H195" t="str">
        <f>IFERROR(IF(MATCH("powdery",#REF!,0),"yes"),"no")</f>
        <v>no</v>
      </c>
      <c r="I195" t="str">
        <f>IFERROR(IF(MATCH("oriental",#REF!,0),"yes"),"no")</f>
        <v>no</v>
      </c>
      <c r="J195" t="str">
        <f>IFERROR(IF(MATCH("chypre",#REF!,0),"yes"),"no")</f>
        <v>no</v>
      </c>
      <c r="K195" t="str">
        <f>IFERROR(IF(MATCH("green",#REF!,0),"yes"),"no")</f>
        <v>no</v>
      </c>
      <c r="L195" t="str">
        <f>IFERROR(IF(MATCH("gourmand",#REF!,0),"yes"),"no")</f>
        <v>no</v>
      </c>
      <c r="M195" t="str">
        <f>IFERROR(IF(MATCH("resinous",#REF!,0),"yes"),"no")</f>
        <v>no</v>
      </c>
      <c r="N195" t="str">
        <f>IFERROR(IF(MATCH("spicy",#REF!,0),"yes"),"no")</f>
        <v>no</v>
      </c>
      <c r="O195" t="str">
        <f>IFERROR(IF(MATCH("leathery",#REF!,0),"yes"),"no")</f>
        <v>no</v>
      </c>
      <c r="P195" t="str">
        <f>IFERROR(IF(MATCH("citrusy",#REF!,0),"yes"),"no")</f>
        <v>no</v>
      </c>
      <c r="Q195" t="str">
        <f>IFERROR(IF(MATCH("woody",#REF!,0),"yes"),"no")</f>
        <v>no</v>
      </c>
      <c r="R195" t="str">
        <f>IFERROR(IF(MATCH("earthy",#REF!,0),"yes"),"no")</f>
        <v>no</v>
      </c>
      <c r="S195" t="str">
        <f>IFERROR(IF(MATCH("animal",#REF!,0),"yes"),"no")</f>
        <v>no</v>
      </c>
      <c r="T195" t="str">
        <f>IFERROR(IF(MATCH("creamy",#REF!,0),"yes"),"no")</f>
        <v>no</v>
      </c>
      <c r="U195" t="str">
        <f>IFERROR(IF(MATCH("smoky",#REF!,0),"yes"),"no")</f>
        <v>no</v>
      </c>
      <c r="V195" t="str">
        <f>IFERROR(IF(MATCH("aquatic",#REF!,0),"yes"),"no")</f>
        <v>no</v>
      </c>
      <c r="W195" t="str">
        <f>IFERROR(IF(MATCH("fougere",#REF!,0),"yes"),"no")</f>
        <v>no</v>
      </c>
      <c r="X195" t="str">
        <f>IFERROR(IF(MATCH("fresh",#REF!,0),"yes"),"no")</f>
        <v>no</v>
      </c>
    </row>
    <row r="196" spans="1:24" x14ac:dyDescent="0.3">
      <c r="A196">
        <f t="shared" ref="A196:A259" si="3">A195+1</f>
        <v>195</v>
      </c>
      <c r="B196" t="s">
        <v>269</v>
      </c>
      <c r="C196" t="s">
        <v>173</v>
      </c>
      <c r="D196">
        <v>8.6</v>
      </c>
      <c r="E196" t="s">
        <v>161</v>
      </c>
      <c r="F196" t="str">
        <f>IFERROR(IF(MATCH("sweet",#REF!,0),"yes"),"no")</f>
        <v>no</v>
      </c>
      <c r="G196" t="str">
        <f>IFERROR(IF(MATCH("floral",#REF!,0),"yes"),"no")</f>
        <v>no</v>
      </c>
      <c r="H196" t="str">
        <f>IFERROR(IF(MATCH("powdery",#REF!,0),"yes"),"no")</f>
        <v>no</v>
      </c>
      <c r="I196" t="str">
        <f>IFERROR(IF(MATCH("oriental",#REF!,0),"yes"),"no")</f>
        <v>no</v>
      </c>
      <c r="J196" t="str">
        <f>IFERROR(IF(MATCH("chypre",#REF!,0),"yes"),"no")</f>
        <v>no</v>
      </c>
      <c r="K196" t="str">
        <f>IFERROR(IF(MATCH("green",#REF!,0),"yes"),"no")</f>
        <v>no</v>
      </c>
      <c r="L196" t="str">
        <f>IFERROR(IF(MATCH("gourmand",#REF!,0),"yes"),"no")</f>
        <v>no</v>
      </c>
      <c r="M196" t="str">
        <f>IFERROR(IF(MATCH("resinous",#REF!,0),"yes"),"no")</f>
        <v>no</v>
      </c>
      <c r="N196" t="str">
        <f>IFERROR(IF(MATCH("spicy",#REF!,0),"yes"),"no")</f>
        <v>no</v>
      </c>
      <c r="O196" t="str">
        <f>IFERROR(IF(MATCH("leathery",#REF!,0),"yes"),"no")</f>
        <v>no</v>
      </c>
      <c r="P196" t="str">
        <f>IFERROR(IF(MATCH("citrusy",#REF!,0),"yes"),"no")</f>
        <v>no</v>
      </c>
      <c r="Q196" t="str">
        <f>IFERROR(IF(MATCH("woody",#REF!,0),"yes"),"no")</f>
        <v>no</v>
      </c>
      <c r="R196" t="str">
        <f>IFERROR(IF(MATCH("earthy",#REF!,0),"yes"),"no")</f>
        <v>no</v>
      </c>
      <c r="S196" t="str">
        <f>IFERROR(IF(MATCH("animal",#REF!,0),"yes"),"no")</f>
        <v>no</v>
      </c>
      <c r="T196" t="str">
        <f>IFERROR(IF(MATCH("creamy",#REF!,0),"yes"),"no")</f>
        <v>no</v>
      </c>
      <c r="U196" t="str">
        <f>IFERROR(IF(MATCH("smoky",#REF!,0),"yes"),"no")</f>
        <v>no</v>
      </c>
      <c r="V196" t="str">
        <f>IFERROR(IF(MATCH("aquatic",#REF!,0),"yes"),"no")</f>
        <v>no</v>
      </c>
      <c r="W196" t="str">
        <f>IFERROR(IF(MATCH("fougere",#REF!,0),"yes"),"no")</f>
        <v>no</v>
      </c>
      <c r="X196" t="str">
        <f>IFERROR(IF(MATCH("fresh",#REF!,0),"yes"),"no")</f>
        <v>no</v>
      </c>
    </row>
    <row r="197" spans="1:24" x14ac:dyDescent="0.3">
      <c r="A197">
        <f t="shared" si="3"/>
        <v>196</v>
      </c>
      <c r="B197" t="s">
        <v>363</v>
      </c>
      <c r="C197" t="s">
        <v>173</v>
      </c>
      <c r="D197">
        <v>8.4</v>
      </c>
      <c r="E197" t="s">
        <v>297</v>
      </c>
      <c r="F197" t="str">
        <f>IFERROR(IF(MATCH("sweet",#REF!,0),"yes"),"no")</f>
        <v>no</v>
      </c>
      <c r="G197" t="str">
        <f>IFERROR(IF(MATCH("floral",#REF!,0),"yes"),"no")</f>
        <v>no</v>
      </c>
      <c r="H197" t="str">
        <f>IFERROR(IF(MATCH("powdery",#REF!,0),"yes"),"no")</f>
        <v>no</v>
      </c>
      <c r="I197" t="str">
        <f>IFERROR(IF(MATCH("oriental",#REF!,0),"yes"),"no")</f>
        <v>no</v>
      </c>
      <c r="J197" t="str">
        <f>IFERROR(IF(MATCH("chypre",#REF!,0),"yes"),"no")</f>
        <v>no</v>
      </c>
      <c r="K197" t="str">
        <f>IFERROR(IF(MATCH("green",#REF!,0),"yes"),"no")</f>
        <v>no</v>
      </c>
      <c r="L197" t="str">
        <f>IFERROR(IF(MATCH("gourmand",#REF!,0),"yes"),"no")</f>
        <v>no</v>
      </c>
      <c r="M197" t="str">
        <f>IFERROR(IF(MATCH("resinous",#REF!,0),"yes"),"no")</f>
        <v>no</v>
      </c>
      <c r="N197" t="str">
        <f>IFERROR(IF(MATCH("spicy",#REF!,0),"yes"),"no")</f>
        <v>no</v>
      </c>
      <c r="O197" t="str">
        <f>IFERROR(IF(MATCH("leathery",#REF!,0),"yes"),"no")</f>
        <v>no</v>
      </c>
      <c r="P197" t="str">
        <f>IFERROR(IF(MATCH("citrusy",#REF!,0),"yes"),"no")</f>
        <v>no</v>
      </c>
      <c r="Q197" t="str">
        <f>IFERROR(IF(MATCH("woody",#REF!,0),"yes"),"no")</f>
        <v>no</v>
      </c>
      <c r="R197" t="str">
        <f>IFERROR(IF(MATCH("earthy",#REF!,0),"yes"),"no")</f>
        <v>no</v>
      </c>
      <c r="S197" t="str">
        <f>IFERROR(IF(MATCH("animal",#REF!,0),"yes"),"no")</f>
        <v>no</v>
      </c>
      <c r="T197" t="str">
        <f>IFERROR(IF(MATCH("creamy",#REF!,0),"yes"),"no")</f>
        <v>no</v>
      </c>
      <c r="U197" t="str">
        <f>IFERROR(IF(MATCH("smoky",#REF!,0),"yes"),"no")</f>
        <v>no</v>
      </c>
      <c r="V197" t="str">
        <f>IFERROR(IF(MATCH("aquatic",#REF!,0),"yes"),"no")</f>
        <v>no</v>
      </c>
      <c r="W197" t="str">
        <f>IFERROR(IF(MATCH("fougere",#REF!,0),"yes"),"no")</f>
        <v>no</v>
      </c>
      <c r="X197" t="str">
        <f>IFERROR(IF(MATCH("fresh",#REF!,0),"yes"),"no")</f>
        <v>no</v>
      </c>
    </row>
    <row r="198" spans="1:24" x14ac:dyDescent="0.3">
      <c r="A198">
        <f t="shared" si="3"/>
        <v>197</v>
      </c>
      <c r="B198" t="s">
        <v>126</v>
      </c>
      <c r="C198" t="s">
        <v>127</v>
      </c>
      <c r="D198">
        <v>9.3000000000000007</v>
      </c>
      <c r="E198" t="s">
        <v>22</v>
      </c>
      <c r="F198" t="s">
        <v>24</v>
      </c>
      <c r="G198" t="s">
        <v>23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23</v>
      </c>
      <c r="O198" t="s">
        <v>24</v>
      </c>
      <c r="P198" t="s">
        <v>24</v>
      </c>
      <c r="Q198" t="s">
        <v>24</v>
      </c>
      <c r="R198" t="str">
        <f>IFERROR(IF(MATCH("earty",#REF!,0),"yes"),"no")</f>
        <v>no</v>
      </c>
      <c r="S198" t="str">
        <f>IFERROR(IF(MATCH("animalic",#REF!,0),"yes"),"no")</f>
        <v>no</v>
      </c>
      <c r="T198" t="str">
        <f>IFERROR(IF(MATCH("creamy",#REF!,0),"yes"),"no")</f>
        <v>no</v>
      </c>
      <c r="U198" t="str">
        <f>IFERROR(IF(MATCH("smoky",#REF!,0),"yes"),"no")</f>
        <v>no</v>
      </c>
      <c r="V198" t="str">
        <f>IFERROR(IF(MATCH("aquatic",#REF!,0),"yes"),"no")</f>
        <v>no</v>
      </c>
      <c r="W198" t="str">
        <f>IFERROR(IF(MATCH("fougere",#REF!,0),"yes"),"no")</f>
        <v>no</v>
      </c>
      <c r="X198" t="str">
        <f>IFERROR(IF(MATCH("fresh",#REF!,0),"yes"),"no")</f>
        <v>no</v>
      </c>
    </row>
    <row r="199" spans="1:24" x14ac:dyDescent="0.3">
      <c r="A199">
        <f t="shared" si="3"/>
        <v>198</v>
      </c>
      <c r="B199" t="s">
        <v>198</v>
      </c>
      <c r="C199" t="s">
        <v>199</v>
      </c>
      <c r="D199">
        <v>8.3000000000000007</v>
      </c>
      <c r="E199" t="s">
        <v>161</v>
      </c>
      <c r="F199" t="str">
        <f>IFERROR(IF(MATCH("sweet",#REF!,0),"yes"),"no")</f>
        <v>no</v>
      </c>
      <c r="G199" t="str">
        <f>IFERROR(IF(MATCH("floral",#REF!,0),"yes"),"no")</f>
        <v>no</v>
      </c>
      <c r="H199" t="str">
        <f>IFERROR(IF(MATCH("powdery",#REF!,0),"yes"),"no")</f>
        <v>no</v>
      </c>
      <c r="I199" t="str">
        <f>IFERROR(IF(MATCH("oriental",#REF!,0),"yes"),"no")</f>
        <v>no</v>
      </c>
      <c r="J199" t="str">
        <f>IFERROR(IF(MATCH("chypre",#REF!,0),"yes"),"no")</f>
        <v>no</v>
      </c>
      <c r="K199" t="str">
        <f>IFERROR(IF(MATCH("green",#REF!,0),"yes"),"no")</f>
        <v>no</v>
      </c>
      <c r="L199" t="str">
        <f>IFERROR(IF(MATCH("gourmand",#REF!,0),"yes"),"no")</f>
        <v>no</v>
      </c>
      <c r="M199" t="str">
        <f>IFERROR(IF(MATCH("resinous",#REF!,0),"yes"),"no")</f>
        <v>no</v>
      </c>
      <c r="N199" t="str">
        <f>IFERROR(IF(MATCH("spicy",#REF!,0),"yes"),"no")</f>
        <v>no</v>
      </c>
      <c r="O199" t="str">
        <f>IFERROR(IF(MATCH("leathery",#REF!,0),"yes"),"no")</f>
        <v>no</v>
      </c>
      <c r="P199" t="str">
        <f>IFERROR(IF(MATCH("citrusy",#REF!,0),"yes"),"no")</f>
        <v>no</v>
      </c>
      <c r="Q199" t="str">
        <f>IFERROR(IF(MATCH("woody",#REF!,0),"yes"),"no")</f>
        <v>no</v>
      </c>
      <c r="R199" t="str">
        <f>IFERROR(IF(MATCH("earthy",#REF!,0),"yes"),"no")</f>
        <v>no</v>
      </c>
      <c r="S199" t="str">
        <f>IFERROR(IF(MATCH("animal",#REF!,0),"yes"),"no")</f>
        <v>no</v>
      </c>
      <c r="T199" t="str">
        <f>IFERROR(IF(MATCH("creamy",#REF!,0),"yes"),"no")</f>
        <v>no</v>
      </c>
      <c r="U199" t="str">
        <f>IFERROR(IF(MATCH("smoky",#REF!,0),"yes"),"no")</f>
        <v>no</v>
      </c>
      <c r="V199" t="str">
        <f>IFERROR(IF(MATCH("aquatic",#REF!,0),"yes"),"no")</f>
        <v>no</v>
      </c>
      <c r="W199" t="str">
        <f>IFERROR(IF(MATCH("fougere",#REF!,0),"yes"),"no")</f>
        <v>no</v>
      </c>
      <c r="X199" t="str">
        <f>IFERROR(IF(MATCH("fresh",#REF!,0),"yes"),"no")</f>
        <v>no</v>
      </c>
    </row>
    <row r="200" spans="1:24" x14ac:dyDescent="0.3">
      <c r="A200">
        <f t="shared" si="3"/>
        <v>199</v>
      </c>
      <c r="B200" t="s">
        <v>205</v>
      </c>
      <c r="C200" t="s">
        <v>199</v>
      </c>
      <c r="D200">
        <v>8.4</v>
      </c>
      <c r="E200" t="s">
        <v>161</v>
      </c>
      <c r="F200" t="str">
        <f>IFERROR(IF(MATCH("sweet",#REF!,0),"yes"),"no")</f>
        <v>no</v>
      </c>
      <c r="G200" t="str">
        <f>IFERROR(IF(MATCH("floral",#REF!,0),"yes"),"no")</f>
        <v>no</v>
      </c>
      <c r="H200" t="str">
        <f>IFERROR(IF(MATCH("powdery",#REF!,0),"yes"),"no")</f>
        <v>no</v>
      </c>
      <c r="I200" t="str">
        <f>IFERROR(IF(MATCH("oriental",#REF!,0),"yes"),"no")</f>
        <v>no</v>
      </c>
      <c r="J200" t="str">
        <f>IFERROR(IF(MATCH("chypre",#REF!,0),"yes"),"no")</f>
        <v>no</v>
      </c>
      <c r="K200" t="str">
        <f>IFERROR(IF(MATCH("green",#REF!,0),"yes"),"no")</f>
        <v>no</v>
      </c>
      <c r="L200" t="str">
        <f>IFERROR(IF(MATCH("gourmand",#REF!,0),"yes"),"no")</f>
        <v>no</v>
      </c>
      <c r="M200" t="str">
        <f>IFERROR(IF(MATCH("resinous",#REF!,0),"yes"),"no")</f>
        <v>no</v>
      </c>
      <c r="N200" t="str">
        <f>IFERROR(IF(MATCH("spicy",#REF!,0),"yes"),"no")</f>
        <v>no</v>
      </c>
      <c r="O200" t="str">
        <f>IFERROR(IF(MATCH("leathery",#REF!,0),"yes"),"no")</f>
        <v>no</v>
      </c>
      <c r="P200" t="str">
        <f>IFERROR(IF(MATCH("citrusy",#REF!,0),"yes"),"no")</f>
        <v>no</v>
      </c>
      <c r="Q200" t="str">
        <f>IFERROR(IF(MATCH("woody",#REF!,0),"yes"),"no")</f>
        <v>no</v>
      </c>
      <c r="R200" t="str">
        <f>IFERROR(IF(MATCH("earthy",#REF!,0),"yes"),"no")</f>
        <v>no</v>
      </c>
      <c r="S200" t="str">
        <f>IFERROR(IF(MATCH("animal",#REF!,0),"yes"),"no")</f>
        <v>no</v>
      </c>
      <c r="T200" t="str">
        <f>IFERROR(IF(MATCH("creamy",#REF!,0),"yes"),"no")</f>
        <v>no</v>
      </c>
      <c r="U200" t="str">
        <f>IFERROR(IF(MATCH("smoky",#REF!,0),"yes"),"no")</f>
        <v>no</v>
      </c>
      <c r="V200" t="str">
        <f>IFERROR(IF(MATCH("aquatic",#REF!,0),"yes"),"no")</f>
        <v>no</v>
      </c>
      <c r="W200" t="str">
        <f>IFERROR(IF(MATCH("fougere",#REF!,0),"yes"),"no")</f>
        <v>no</v>
      </c>
      <c r="X200" t="str">
        <f>IFERROR(IF(MATCH("fresh",#REF!,0),"yes"),"no")</f>
        <v>no</v>
      </c>
    </row>
    <row r="201" spans="1:24" x14ac:dyDescent="0.3">
      <c r="A201">
        <f t="shared" si="3"/>
        <v>200</v>
      </c>
      <c r="B201" t="s">
        <v>291</v>
      </c>
      <c r="C201" t="s">
        <v>199</v>
      </c>
      <c r="D201">
        <v>8.9</v>
      </c>
      <c r="E201" t="s">
        <v>161</v>
      </c>
      <c r="F201" t="str">
        <f>IFERROR(IF(MATCH("sweet",#REF!,0),"yes"),"no")</f>
        <v>no</v>
      </c>
      <c r="G201" t="str">
        <f>IFERROR(IF(MATCH("floral",#REF!,0),"yes"),"no")</f>
        <v>no</v>
      </c>
      <c r="H201" t="str">
        <f>IFERROR(IF(MATCH("powdery",#REF!,0),"yes"),"no")</f>
        <v>no</v>
      </c>
      <c r="I201" t="str">
        <f>IFERROR(IF(MATCH("oriental",#REF!,0),"yes"),"no")</f>
        <v>no</v>
      </c>
      <c r="J201" t="str">
        <f>IFERROR(IF(MATCH("chypre",#REF!,0),"yes"),"no")</f>
        <v>no</v>
      </c>
      <c r="K201" t="str">
        <f>IFERROR(IF(MATCH("green",#REF!,0),"yes"),"no")</f>
        <v>no</v>
      </c>
      <c r="L201" t="str">
        <f>IFERROR(IF(MATCH("gourmand",#REF!,0),"yes"),"no")</f>
        <v>no</v>
      </c>
      <c r="M201" t="str">
        <f>IFERROR(IF(MATCH("resinous",#REF!,0),"yes"),"no")</f>
        <v>no</v>
      </c>
      <c r="N201" t="str">
        <f>IFERROR(IF(MATCH("spicy",#REF!,0),"yes"),"no")</f>
        <v>no</v>
      </c>
      <c r="O201" t="str">
        <f>IFERROR(IF(MATCH("leathery",#REF!,0),"yes"),"no")</f>
        <v>no</v>
      </c>
      <c r="P201" t="str">
        <f>IFERROR(IF(MATCH("citrusy",#REF!,0),"yes"),"no")</f>
        <v>no</v>
      </c>
      <c r="Q201" t="str">
        <f>IFERROR(IF(MATCH("woody",#REF!,0),"yes"),"no")</f>
        <v>no</v>
      </c>
      <c r="R201" t="str">
        <f>IFERROR(IF(MATCH("earthy",#REF!,0),"yes"),"no")</f>
        <v>no</v>
      </c>
      <c r="S201" t="str">
        <f>IFERROR(IF(MATCH("animal",#REF!,0),"yes"),"no")</f>
        <v>no</v>
      </c>
      <c r="T201" t="str">
        <f>IFERROR(IF(MATCH("creamy",#REF!,0),"yes"),"no")</f>
        <v>no</v>
      </c>
      <c r="U201" t="str">
        <f>IFERROR(IF(MATCH("smoky",#REF!,0),"yes"),"no")</f>
        <v>no</v>
      </c>
      <c r="V201" t="str">
        <f>IFERROR(IF(MATCH("aquatic",#REF!,0),"yes"),"no")</f>
        <v>no</v>
      </c>
      <c r="W201" t="str">
        <f>IFERROR(IF(MATCH("fougere",#REF!,0),"yes"),"no")</f>
        <v>no</v>
      </c>
      <c r="X201" t="str">
        <f>IFERROR(IF(MATCH("fresh",#REF!,0),"yes"),"no")</f>
        <v>no</v>
      </c>
    </row>
    <row r="202" spans="1:24" x14ac:dyDescent="0.3">
      <c r="A202">
        <f t="shared" si="3"/>
        <v>201</v>
      </c>
      <c r="B202" t="s">
        <v>375</v>
      </c>
      <c r="C202" t="s">
        <v>199</v>
      </c>
      <c r="D202">
        <v>8.4</v>
      </c>
      <c r="E202" t="s">
        <v>297</v>
      </c>
      <c r="F202" t="str">
        <f>IFERROR(IF(MATCH("sweet",#REF!,0),"yes"),"no")</f>
        <v>no</v>
      </c>
      <c r="G202" t="str">
        <f>IFERROR(IF(MATCH("floral",#REF!,0),"yes"),"no")</f>
        <v>no</v>
      </c>
      <c r="H202" t="str">
        <f>IFERROR(IF(MATCH("powdery",#REF!,0),"yes"),"no")</f>
        <v>no</v>
      </c>
      <c r="I202" t="str">
        <f>IFERROR(IF(MATCH("oriental",#REF!,0),"yes"),"no")</f>
        <v>no</v>
      </c>
      <c r="J202" t="str">
        <f>IFERROR(IF(MATCH("chypre",#REF!,0),"yes"),"no")</f>
        <v>no</v>
      </c>
      <c r="K202" t="str">
        <f>IFERROR(IF(MATCH("green",#REF!,0),"yes"),"no")</f>
        <v>no</v>
      </c>
      <c r="L202" t="str">
        <f>IFERROR(IF(MATCH("gourmand",#REF!,0),"yes"),"no")</f>
        <v>no</v>
      </c>
      <c r="M202" t="str">
        <f>IFERROR(IF(MATCH("resinous",#REF!,0),"yes"),"no")</f>
        <v>no</v>
      </c>
      <c r="N202" t="str">
        <f>IFERROR(IF(MATCH("spicy",#REF!,0),"yes"),"no")</f>
        <v>no</v>
      </c>
      <c r="O202" t="str">
        <f>IFERROR(IF(MATCH("leathery",#REF!,0),"yes"),"no")</f>
        <v>no</v>
      </c>
      <c r="P202" t="str">
        <f>IFERROR(IF(MATCH("citrusy",#REF!,0),"yes"),"no")</f>
        <v>no</v>
      </c>
      <c r="Q202" t="str">
        <f>IFERROR(IF(MATCH("woody",#REF!,0),"yes"),"no")</f>
        <v>no</v>
      </c>
      <c r="R202" t="str">
        <f>IFERROR(IF(MATCH("earthy",#REF!,0),"yes"),"no")</f>
        <v>no</v>
      </c>
      <c r="S202" t="str">
        <f>IFERROR(IF(MATCH("animal",#REF!,0),"yes"),"no")</f>
        <v>no</v>
      </c>
      <c r="T202" t="str">
        <f>IFERROR(IF(MATCH("creamy",#REF!,0),"yes"),"no")</f>
        <v>no</v>
      </c>
      <c r="U202" t="str">
        <f>IFERROR(IF(MATCH("smoky",#REF!,0),"yes"),"no")</f>
        <v>no</v>
      </c>
      <c r="V202" t="str">
        <f>IFERROR(IF(MATCH("aquatic",#REF!,0),"yes"),"no")</f>
        <v>no</v>
      </c>
      <c r="W202" t="str">
        <f>IFERROR(IF(MATCH("fougere",#REF!,0),"yes"),"no")</f>
        <v>no</v>
      </c>
      <c r="X202" t="str">
        <f>IFERROR(IF(MATCH("fresh",#REF!,0),"yes"),"no")</f>
        <v>no</v>
      </c>
    </row>
    <row r="203" spans="1:24" x14ac:dyDescent="0.3">
      <c r="A203">
        <f t="shared" si="3"/>
        <v>202</v>
      </c>
      <c r="B203" t="s">
        <v>224</v>
      </c>
      <c r="C203" t="s">
        <v>225</v>
      </c>
      <c r="D203">
        <v>9.1</v>
      </c>
      <c r="E203" t="s">
        <v>161</v>
      </c>
      <c r="F203" t="str">
        <f>IFERROR(IF(MATCH("sweet",#REF!,0),"yes"),"no")</f>
        <v>no</v>
      </c>
      <c r="G203" t="str">
        <f>IFERROR(IF(MATCH("floral",#REF!,0),"yes"),"no")</f>
        <v>no</v>
      </c>
      <c r="H203" t="str">
        <f>IFERROR(IF(MATCH("powdery",#REF!,0),"yes"),"no")</f>
        <v>no</v>
      </c>
      <c r="I203" t="str">
        <f>IFERROR(IF(MATCH("oriental",#REF!,0),"yes"),"no")</f>
        <v>no</v>
      </c>
      <c r="J203" t="str">
        <f>IFERROR(IF(MATCH("chypre",#REF!,0),"yes"),"no")</f>
        <v>no</v>
      </c>
      <c r="K203" t="str">
        <f>IFERROR(IF(MATCH("green",#REF!,0),"yes"),"no")</f>
        <v>no</v>
      </c>
      <c r="L203" t="str">
        <f>IFERROR(IF(MATCH("gourmand",#REF!,0),"yes"),"no")</f>
        <v>no</v>
      </c>
      <c r="M203" t="str">
        <f>IFERROR(IF(MATCH("resinous",#REF!,0),"yes"),"no")</f>
        <v>no</v>
      </c>
      <c r="N203" t="str">
        <f>IFERROR(IF(MATCH("spicy",#REF!,0),"yes"),"no")</f>
        <v>no</v>
      </c>
      <c r="O203" t="str">
        <f>IFERROR(IF(MATCH("leathery",#REF!,0),"yes"),"no")</f>
        <v>no</v>
      </c>
      <c r="P203" t="str">
        <f>IFERROR(IF(MATCH("citrusy",#REF!,0),"yes"),"no")</f>
        <v>no</v>
      </c>
      <c r="Q203" t="str">
        <f>IFERROR(IF(MATCH("woody",#REF!,0),"yes"),"no")</f>
        <v>no</v>
      </c>
      <c r="R203" t="str">
        <f>IFERROR(IF(MATCH("earthy",#REF!,0),"yes"),"no")</f>
        <v>no</v>
      </c>
      <c r="S203" t="str">
        <f>IFERROR(IF(MATCH("animal",#REF!,0),"yes"),"no")</f>
        <v>no</v>
      </c>
      <c r="T203" t="str">
        <f>IFERROR(IF(MATCH("creamy",#REF!,0),"yes"),"no")</f>
        <v>no</v>
      </c>
      <c r="U203" t="str">
        <f>IFERROR(IF(MATCH("smoky",#REF!,0),"yes"),"no")</f>
        <v>no</v>
      </c>
      <c r="V203" t="str">
        <f>IFERROR(IF(MATCH("aquatic",#REF!,0),"yes"),"no")</f>
        <v>no</v>
      </c>
      <c r="W203" t="str">
        <f>IFERROR(IF(MATCH("fougere",#REF!,0),"yes"),"no")</f>
        <v>no</v>
      </c>
      <c r="X203" t="str">
        <f>IFERROR(IF(MATCH("fresh",#REF!,0),"yes"),"no")</f>
        <v>no</v>
      </c>
    </row>
    <row r="204" spans="1:24" x14ac:dyDescent="0.3">
      <c r="A204">
        <f t="shared" si="3"/>
        <v>203</v>
      </c>
      <c r="B204" t="s">
        <v>284</v>
      </c>
      <c r="C204" t="s">
        <v>285</v>
      </c>
      <c r="D204">
        <v>9</v>
      </c>
      <c r="E204" t="s">
        <v>161</v>
      </c>
      <c r="F204" t="str">
        <f>IFERROR(IF(MATCH("sweet",#REF!,0),"yes"),"no")</f>
        <v>no</v>
      </c>
      <c r="G204" t="str">
        <f>IFERROR(IF(MATCH("floral",#REF!,0),"yes"),"no")</f>
        <v>no</v>
      </c>
      <c r="H204" t="str">
        <f>IFERROR(IF(MATCH("powdery",#REF!,0),"yes"),"no")</f>
        <v>no</v>
      </c>
      <c r="I204" t="str">
        <f>IFERROR(IF(MATCH("oriental",#REF!,0),"yes"),"no")</f>
        <v>no</v>
      </c>
      <c r="J204" t="str">
        <f>IFERROR(IF(MATCH("chypre",#REF!,0),"yes"),"no")</f>
        <v>no</v>
      </c>
      <c r="K204" t="str">
        <f>IFERROR(IF(MATCH("green",#REF!,0),"yes"),"no")</f>
        <v>no</v>
      </c>
      <c r="L204" t="str">
        <f>IFERROR(IF(MATCH("gourmand",#REF!,0),"yes"),"no")</f>
        <v>no</v>
      </c>
      <c r="M204" t="str">
        <f>IFERROR(IF(MATCH("resinous",#REF!,0),"yes"),"no")</f>
        <v>no</v>
      </c>
      <c r="N204" t="str">
        <f>IFERROR(IF(MATCH("spicy",#REF!,0),"yes"),"no")</f>
        <v>no</v>
      </c>
      <c r="O204" t="str">
        <f>IFERROR(IF(MATCH("leathery",#REF!,0),"yes"),"no")</f>
        <v>no</v>
      </c>
      <c r="P204" t="str">
        <f>IFERROR(IF(MATCH("citrusy",#REF!,0),"yes"),"no")</f>
        <v>no</v>
      </c>
      <c r="Q204" t="str">
        <f>IFERROR(IF(MATCH("woody",#REF!,0),"yes"),"no")</f>
        <v>no</v>
      </c>
      <c r="R204" t="str">
        <f>IFERROR(IF(MATCH("earthy",#REF!,0),"yes"),"no")</f>
        <v>no</v>
      </c>
      <c r="S204" t="str">
        <f>IFERROR(IF(MATCH("animal",#REF!,0),"yes"),"no")</f>
        <v>no</v>
      </c>
      <c r="T204" t="str">
        <f>IFERROR(IF(MATCH("creamy",#REF!,0),"yes"),"no")</f>
        <v>no</v>
      </c>
      <c r="U204" t="str">
        <f>IFERROR(IF(MATCH("smoky",#REF!,0),"yes"),"no")</f>
        <v>no</v>
      </c>
      <c r="V204" t="str">
        <f>IFERROR(IF(MATCH("aquatic",#REF!,0),"yes"),"no")</f>
        <v>no</v>
      </c>
      <c r="W204" t="str">
        <f>IFERROR(IF(MATCH("fougere",#REF!,0),"yes"),"no")</f>
        <v>no</v>
      </c>
      <c r="X204" t="str">
        <f>IFERROR(IF(MATCH("fresh",#REF!,0),"yes"),"no")</f>
        <v>no</v>
      </c>
    </row>
    <row r="205" spans="1:24" x14ac:dyDescent="0.3">
      <c r="A205">
        <f t="shared" si="3"/>
        <v>204</v>
      </c>
      <c r="B205" t="s">
        <v>323</v>
      </c>
      <c r="C205" t="s">
        <v>285</v>
      </c>
      <c r="D205">
        <v>8.8000000000000007</v>
      </c>
      <c r="E205" t="s">
        <v>297</v>
      </c>
      <c r="F205" t="str">
        <f>IFERROR(IF(MATCH("sweet",#REF!,0),"yes"),"no")</f>
        <v>no</v>
      </c>
      <c r="G205" t="str">
        <f>IFERROR(IF(MATCH("floral",#REF!,0),"yes"),"no")</f>
        <v>no</v>
      </c>
      <c r="H205" t="str">
        <f>IFERROR(IF(MATCH("powdery",#REF!,0),"yes"),"no")</f>
        <v>no</v>
      </c>
      <c r="I205" t="str">
        <f>IFERROR(IF(MATCH("oriental",#REF!,0),"yes"),"no")</f>
        <v>no</v>
      </c>
      <c r="J205" t="str">
        <f>IFERROR(IF(MATCH("chypre",#REF!,0),"yes"),"no")</f>
        <v>no</v>
      </c>
      <c r="K205" t="str">
        <f>IFERROR(IF(MATCH("green",#REF!,0),"yes"),"no")</f>
        <v>no</v>
      </c>
      <c r="L205" t="str">
        <f>IFERROR(IF(MATCH("gourmand",#REF!,0),"yes"),"no")</f>
        <v>no</v>
      </c>
      <c r="M205" t="str">
        <f>IFERROR(IF(MATCH("resinous",#REF!,0),"yes"),"no")</f>
        <v>no</v>
      </c>
      <c r="N205" t="str">
        <f>IFERROR(IF(MATCH("spicy",#REF!,0),"yes"),"no")</f>
        <v>no</v>
      </c>
      <c r="O205" t="str">
        <f>IFERROR(IF(MATCH("leathery",#REF!,0),"yes"),"no")</f>
        <v>no</v>
      </c>
      <c r="P205" t="str">
        <f>IFERROR(IF(MATCH("citrusy",#REF!,0),"yes"),"no")</f>
        <v>no</v>
      </c>
      <c r="Q205" t="str">
        <f>IFERROR(IF(MATCH("woody",#REF!,0),"yes"),"no")</f>
        <v>no</v>
      </c>
      <c r="R205" t="str">
        <f>IFERROR(IF(MATCH("earthy",#REF!,0),"yes"),"no")</f>
        <v>no</v>
      </c>
      <c r="S205" t="str">
        <f>IFERROR(IF(MATCH("animal",#REF!,0),"yes"),"no")</f>
        <v>no</v>
      </c>
      <c r="T205" t="str">
        <f>IFERROR(IF(MATCH("creamy",#REF!,0),"yes"),"no")</f>
        <v>no</v>
      </c>
      <c r="U205" t="str">
        <f>IFERROR(IF(MATCH("smoky",#REF!,0),"yes"),"no")</f>
        <v>no</v>
      </c>
      <c r="V205" t="str">
        <f>IFERROR(IF(MATCH("aquatic",#REF!,0),"yes"),"no")</f>
        <v>no</v>
      </c>
      <c r="W205" t="str">
        <f>IFERROR(IF(MATCH("fougere",#REF!,0),"yes"),"no")</f>
        <v>no</v>
      </c>
      <c r="X205" t="str">
        <f>IFERROR(IF(MATCH("fresh",#REF!,0),"yes"),"no")</f>
        <v>no</v>
      </c>
    </row>
    <row r="206" spans="1:24" x14ac:dyDescent="0.3">
      <c r="A206">
        <f t="shared" si="3"/>
        <v>205</v>
      </c>
      <c r="B206" t="s">
        <v>71</v>
      </c>
      <c r="C206" t="s">
        <v>72</v>
      </c>
      <c r="D206">
        <v>8.3000000000000007</v>
      </c>
      <c r="E206" t="s">
        <v>22</v>
      </c>
      <c r="F206" t="s">
        <v>24</v>
      </c>
      <c r="G206" t="s">
        <v>23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24</v>
      </c>
      <c r="Q206" t="s">
        <v>24</v>
      </c>
      <c r="R206" t="str">
        <f>IFERROR(IF(MATCH("earty",#REF!,0),"yes"),"no")</f>
        <v>no</v>
      </c>
      <c r="S206" t="str">
        <f>IFERROR(IF(MATCH("animalic",#REF!,0),"yes"),"no")</f>
        <v>no</v>
      </c>
      <c r="T206" t="str">
        <f>IFERROR(IF(MATCH("creamy",#REF!,0),"yes"),"no")</f>
        <v>no</v>
      </c>
      <c r="U206" t="str">
        <f>IFERROR(IF(MATCH("smoky",#REF!,0),"yes"),"no")</f>
        <v>no</v>
      </c>
      <c r="V206" t="str">
        <f>IFERROR(IF(MATCH("aquatic",#REF!,0),"yes"),"no")</f>
        <v>no</v>
      </c>
      <c r="W206" t="str">
        <f>IFERROR(IF(MATCH("fougere",#REF!,0),"yes"),"no")</f>
        <v>no</v>
      </c>
      <c r="X206" t="str">
        <f>IFERROR(IF(MATCH("fresh",#REF!,0),"yes"),"no")</f>
        <v>no</v>
      </c>
    </row>
    <row r="207" spans="1:24" x14ac:dyDescent="0.3">
      <c r="A207">
        <f t="shared" si="3"/>
        <v>206</v>
      </c>
      <c r="B207" t="s">
        <v>84</v>
      </c>
      <c r="C207" t="s">
        <v>72</v>
      </c>
      <c r="D207">
        <v>8.4</v>
      </c>
      <c r="E207" t="s">
        <v>22</v>
      </c>
      <c r="F207" t="s">
        <v>23</v>
      </c>
      <c r="G207" t="s">
        <v>23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tr">
        <f>IFERROR(IF(MATCH("earty",#REF!,0),"yes"),"no")</f>
        <v>no</v>
      </c>
      <c r="S207" t="str">
        <f>IFERROR(IF(MATCH("animalic",#REF!,0),"yes"),"no")</f>
        <v>no</v>
      </c>
      <c r="T207" t="str">
        <f>IFERROR(IF(MATCH("creamy",#REF!,0),"yes"),"no")</f>
        <v>no</v>
      </c>
      <c r="U207" t="str">
        <f>IFERROR(IF(MATCH("smoky",#REF!,0),"yes"),"no")</f>
        <v>no</v>
      </c>
      <c r="V207" t="str">
        <f>IFERROR(IF(MATCH("aquatic",#REF!,0),"yes"),"no")</f>
        <v>no</v>
      </c>
      <c r="W207" t="str">
        <f>IFERROR(IF(MATCH("fougere",#REF!,0),"yes"),"no")</f>
        <v>no</v>
      </c>
      <c r="X207" t="str">
        <f>IFERROR(IF(MATCH("fresh",#REF!,0),"yes"),"no")</f>
        <v>no</v>
      </c>
    </row>
    <row r="208" spans="1:24" x14ac:dyDescent="0.3">
      <c r="A208">
        <f t="shared" si="3"/>
        <v>207</v>
      </c>
      <c r="B208" t="s">
        <v>246</v>
      </c>
      <c r="C208" t="s">
        <v>72</v>
      </c>
      <c r="D208">
        <v>8.5</v>
      </c>
      <c r="E208" t="s">
        <v>161</v>
      </c>
      <c r="F208" t="str">
        <f>IFERROR(IF(MATCH("sweet",#REF!,0),"yes"),"no")</f>
        <v>no</v>
      </c>
      <c r="G208" t="str">
        <f>IFERROR(IF(MATCH("floral",#REF!,0),"yes"),"no")</f>
        <v>no</v>
      </c>
      <c r="H208" t="str">
        <f>IFERROR(IF(MATCH("powdery",#REF!,0),"yes"),"no")</f>
        <v>no</v>
      </c>
      <c r="I208" t="str">
        <f>IFERROR(IF(MATCH("oriental",#REF!,0),"yes"),"no")</f>
        <v>no</v>
      </c>
      <c r="J208" t="str">
        <f>IFERROR(IF(MATCH("chypre",#REF!,0),"yes"),"no")</f>
        <v>no</v>
      </c>
      <c r="K208" t="str">
        <f>IFERROR(IF(MATCH("green",#REF!,0),"yes"),"no")</f>
        <v>no</v>
      </c>
      <c r="L208" t="str">
        <f>IFERROR(IF(MATCH("gourmand",#REF!,0),"yes"),"no")</f>
        <v>no</v>
      </c>
      <c r="M208" t="str">
        <f>IFERROR(IF(MATCH("resinous",#REF!,0),"yes"),"no")</f>
        <v>no</v>
      </c>
      <c r="N208" t="str">
        <f>IFERROR(IF(MATCH("spicy",#REF!,0),"yes"),"no")</f>
        <v>no</v>
      </c>
      <c r="O208" t="str">
        <f>IFERROR(IF(MATCH("leathery",#REF!,0),"yes"),"no")</f>
        <v>no</v>
      </c>
      <c r="P208" t="str">
        <f>IFERROR(IF(MATCH("citrusy",#REF!,0),"yes"),"no")</f>
        <v>no</v>
      </c>
      <c r="Q208" t="str">
        <f>IFERROR(IF(MATCH("woody",#REF!,0),"yes"),"no")</f>
        <v>no</v>
      </c>
      <c r="R208" t="str">
        <f>IFERROR(IF(MATCH("earthy",#REF!,0),"yes"),"no")</f>
        <v>no</v>
      </c>
      <c r="S208" t="str">
        <f>IFERROR(IF(MATCH("animal",#REF!,0),"yes"),"no")</f>
        <v>no</v>
      </c>
      <c r="T208" t="str">
        <f>IFERROR(IF(MATCH("creamy",#REF!,0),"yes"),"no")</f>
        <v>no</v>
      </c>
      <c r="U208" t="str">
        <f>IFERROR(IF(MATCH("smoky",#REF!,0),"yes"),"no")</f>
        <v>no</v>
      </c>
      <c r="V208" t="str">
        <f>IFERROR(IF(MATCH("aquatic",#REF!,0),"yes"),"no")</f>
        <v>no</v>
      </c>
      <c r="W208" t="str">
        <f>IFERROR(IF(MATCH("fougere",#REF!,0),"yes"),"no")</f>
        <v>no</v>
      </c>
      <c r="X208" t="str">
        <f>IFERROR(IF(MATCH("fresh",#REF!,0),"yes"),"no")</f>
        <v>no</v>
      </c>
    </row>
    <row r="209" spans="1:24" x14ac:dyDescent="0.3">
      <c r="A209">
        <f t="shared" si="3"/>
        <v>208</v>
      </c>
      <c r="B209" t="s">
        <v>290</v>
      </c>
      <c r="C209" t="s">
        <v>72</v>
      </c>
      <c r="D209">
        <v>8.6999999999999993</v>
      </c>
      <c r="E209" t="s">
        <v>161</v>
      </c>
      <c r="F209" t="str">
        <f>IFERROR(IF(MATCH("sweet",#REF!,0),"yes"),"no")</f>
        <v>no</v>
      </c>
      <c r="G209" t="str">
        <f>IFERROR(IF(MATCH("floral",#REF!,0),"yes"),"no")</f>
        <v>no</v>
      </c>
      <c r="H209" t="str">
        <f>IFERROR(IF(MATCH("powdery",#REF!,0),"yes"),"no")</f>
        <v>no</v>
      </c>
      <c r="I209" t="str">
        <f>IFERROR(IF(MATCH("oriental",#REF!,0),"yes"),"no")</f>
        <v>no</v>
      </c>
      <c r="J209" t="str">
        <f>IFERROR(IF(MATCH("chypre",#REF!,0),"yes"),"no")</f>
        <v>no</v>
      </c>
      <c r="K209" t="str">
        <f>IFERROR(IF(MATCH("green",#REF!,0),"yes"),"no")</f>
        <v>no</v>
      </c>
      <c r="L209" t="str">
        <f>IFERROR(IF(MATCH("gourmand",#REF!,0),"yes"),"no")</f>
        <v>no</v>
      </c>
      <c r="M209" t="str">
        <f>IFERROR(IF(MATCH("resinous",#REF!,0),"yes"),"no")</f>
        <v>no</v>
      </c>
      <c r="N209" t="str">
        <f>IFERROR(IF(MATCH("spicy",#REF!,0),"yes"),"no")</f>
        <v>no</v>
      </c>
      <c r="O209" t="str">
        <f>IFERROR(IF(MATCH("leathery",#REF!,0),"yes"),"no")</f>
        <v>no</v>
      </c>
      <c r="P209" t="str">
        <f>IFERROR(IF(MATCH("citrusy",#REF!,0),"yes"),"no")</f>
        <v>no</v>
      </c>
      <c r="Q209" t="str">
        <f>IFERROR(IF(MATCH("woody",#REF!,0),"yes"),"no")</f>
        <v>no</v>
      </c>
      <c r="R209" t="str">
        <f>IFERROR(IF(MATCH("earthy",#REF!,0),"yes"),"no")</f>
        <v>no</v>
      </c>
      <c r="S209" t="str">
        <f>IFERROR(IF(MATCH("animal",#REF!,0),"yes"),"no")</f>
        <v>no</v>
      </c>
      <c r="T209" t="str">
        <f>IFERROR(IF(MATCH("creamy",#REF!,0),"yes"),"no")</f>
        <v>no</v>
      </c>
      <c r="U209" t="str">
        <f>IFERROR(IF(MATCH("smoky",#REF!,0),"yes"),"no")</f>
        <v>no</v>
      </c>
      <c r="V209" t="str">
        <f>IFERROR(IF(MATCH("aquatic",#REF!,0),"yes"),"no")</f>
        <v>no</v>
      </c>
      <c r="W209" t="str">
        <f>IFERROR(IF(MATCH("fougere",#REF!,0),"yes"),"no")</f>
        <v>no</v>
      </c>
      <c r="X209" t="str">
        <f>IFERROR(IF(MATCH("fresh",#REF!,0),"yes"),"no")</f>
        <v>no</v>
      </c>
    </row>
    <row r="210" spans="1:24" x14ac:dyDescent="0.3">
      <c r="A210">
        <f t="shared" si="3"/>
        <v>209</v>
      </c>
      <c r="B210" t="s">
        <v>296</v>
      </c>
      <c r="C210" t="s">
        <v>72</v>
      </c>
      <c r="D210">
        <v>8.1</v>
      </c>
      <c r="E210" t="s">
        <v>297</v>
      </c>
      <c r="F210" t="str">
        <f>IFERROR(IF(MATCH("sweet",#REF!,0),"yes"),"no")</f>
        <v>no</v>
      </c>
      <c r="G210" t="str">
        <f>IFERROR(IF(MATCH("floral",#REF!,0),"yes"),"no")</f>
        <v>no</v>
      </c>
      <c r="H210" t="str">
        <f>IFERROR(IF(MATCH("powdery",#REF!,0),"yes"),"no")</f>
        <v>no</v>
      </c>
      <c r="I210" t="str">
        <f>IFERROR(IF(MATCH("oriental",#REF!,0),"yes"),"no")</f>
        <v>no</v>
      </c>
      <c r="J210" t="str">
        <f>IFERROR(IF(MATCH("chypre",#REF!,0),"yes"),"no")</f>
        <v>no</v>
      </c>
      <c r="K210" t="str">
        <f>IFERROR(IF(MATCH("green",#REF!,0),"yes"),"no")</f>
        <v>no</v>
      </c>
      <c r="L210" t="str">
        <f>IFERROR(IF(MATCH("gourmand",#REF!,0),"yes"),"no")</f>
        <v>no</v>
      </c>
      <c r="M210" t="str">
        <f>IFERROR(IF(MATCH("resinous",#REF!,0),"yes"),"no")</f>
        <v>no</v>
      </c>
      <c r="N210" t="str">
        <f>IFERROR(IF(MATCH("spicy",#REF!,0),"yes"),"no")</f>
        <v>no</v>
      </c>
      <c r="O210" t="str">
        <f>IFERROR(IF(MATCH("leathery",#REF!,0),"yes"),"no")</f>
        <v>no</v>
      </c>
      <c r="P210" t="str">
        <f>IFERROR(IF(MATCH("citrusy",#REF!,0),"yes"),"no")</f>
        <v>no</v>
      </c>
      <c r="Q210" t="str">
        <f>IFERROR(IF(MATCH("woody",#REF!,0),"yes"),"no")</f>
        <v>no</v>
      </c>
      <c r="R210" t="str">
        <f>IFERROR(IF(MATCH("earthy",#REF!,0),"yes"),"no")</f>
        <v>no</v>
      </c>
      <c r="S210" t="str">
        <f>IFERROR(IF(MATCH("animal",#REF!,0),"yes"),"no")</f>
        <v>no</v>
      </c>
      <c r="T210" t="str">
        <f>IFERROR(IF(MATCH("creamy",#REF!,0),"yes"),"no")</f>
        <v>no</v>
      </c>
      <c r="U210" t="str">
        <f>IFERROR(IF(MATCH("smoky",#REF!,0),"yes"),"no")</f>
        <v>no</v>
      </c>
      <c r="V210" t="str">
        <f>IFERROR(IF(MATCH("aquatic",#REF!,0),"yes"),"no")</f>
        <v>no</v>
      </c>
      <c r="W210" t="str">
        <f>IFERROR(IF(MATCH("fougere",#REF!,0),"yes"),"no")</f>
        <v>no</v>
      </c>
      <c r="X210" t="str">
        <f>IFERROR(IF(MATCH("fresh",#REF!,0),"yes"),"no")</f>
        <v>no</v>
      </c>
    </row>
    <row r="211" spans="1:24" x14ac:dyDescent="0.3">
      <c r="A211">
        <f t="shared" si="3"/>
        <v>210</v>
      </c>
      <c r="B211" t="s">
        <v>393</v>
      </c>
      <c r="C211" t="s">
        <v>72</v>
      </c>
      <c r="D211">
        <v>8.6</v>
      </c>
      <c r="E211" t="s">
        <v>297</v>
      </c>
      <c r="F211" t="str">
        <f>IFERROR(IF(MATCH("sweet",#REF!,0),"yes"),"no")</f>
        <v>no</v>
      </c>
      <c r="G211" t="str">
        <f>IFERROR(IF(MATCH("floral",#REF!,0),"yes"),"no")</f>
        <v>no</v>
      </c>
      <c r="H211" t="str">
        <f>IFERROR(IF(MATCH("powdery",#REF!,0),"yes"),"no")</f>
        <v>no</v>
      </c>
      <c r="I211" t="str">
        <f>IFERROR(IF(MATCH("oriental",#REF!,0),"yes"),"no")</f>
        <v>no</v>
      </c>
      <c r="J211" t="str">
        <f>IFERROR(IF(MATCH("chypre",#REF!,0),"yes"),"no")</f>
        <v>no</v>
      </c>
      <c r="K211" t="str">
        <f>IFERROR(IF(MATCH("green",#REF!,0),"yes"),"no")</f>
        <v>no</v>
      </c>
      <c r="L211" t="str">
        <f>IFERROR(IF(MATCH("gourmand",#REF!,0),"yes"),"no")</f>
        <v>no</v>
      </c>
      <c r="M211" t="str">
        <f>IFERROR(IF(MATCH("resinous",#REF!,0),"yes"),"no")</f>
        <v>no</v>
      </c>
      <c r="N211" t="str">
        <f>IFERROR(IF(MATCH("spicy",#REF!,0),"yes"),"no")</f>
        <v>no</v>
      </c>
      <c r="O211" t="str">
        <f>IFERROR(IF(MATCH("leathery",#REF!,0),"yes"),"no")</f>
        <v>no</v>
      </c>
      <c r="P211" t="str">
        <f>IFERROR(IF(MATCH("citrusy",#REF!,0),"yes"),"no")</f>
        <v>no</v>
      </c>
      <c r="Q211" t="str">
        <f>IFERROR(IF(MATCH("woody",#REF!,0),"yes"),"no")</f>
        <v>no</v>
      </c>
      <c r="R211" t="str">
        <f>IFERROR(IF(MATCH("earthy",#REF!,0),"yes"),"no")</f>
        <v>no</v>
      </c>
      <c r="S211" t="str">
        <f>IFERROR(IF(MATCH("animal",#REF!,0),"yes"),"no")</f>
        <v>no</v>
      </c>
      <c r="T211" t="str">
        <f>IFERROR(IF(MATCH("creamy",#REF!,0),"yes"),"no")</f>
        <v>no</v>
      </c>
      <c r="U211" t="str">
        <f>IFERROR(IF(MATCH("smoky",#REF!,0),"yes"),"no")</f>
        <v>no</v>
      </c>
      <c r="V211" t="str">
        <f>IFERROR(IF(MATCH("aquatic",#REF!,0),"yes"),"no")</f>
        <v>no</v>
      </c>
      <c r="W211" t="str">
        <f>IFERROR(IF(MATCH("fougere",#REF!,0),"yes"),"no")</f>
        <v>no</v>
      </c>
      <c r="X211" t="str">
        <f>IFERROR(IF(MATCH("fresh",#REF!,0),"yes"),"no")</f>
        <v>no</v>
      </c>
    </row>
    <row r="212" spans="1:24" x14ac:dyDescent="0.3">
      <c r="A212">
        <f t="shared" si="3"/>
        <v>211</v>
      </c>
      <c r="B212" t="s">
        <v>394</v>
      </c>
      <c r="C212" t="s">
        <v>72</v>
      </c>
      <c r="D212">
        <v>8.5</v>
      </c>
      <c r="E212" t="s">
        <v>297</v>
      </c>
      <c r="F212" t="str">
        <f>IFERROR(IF(MATCH("sweet",#REF!,0),"yes"),"no")</f>
        <v>no</v>
      </c>
      <c r="G212" t="str">
        <f>IFERROR(IF(MATCH("floral",#REF!,0),"yes"),"no")</f>
        <v>no</v>
      </c>
      <c r="H212" t="str">
        <f>IFERROR(IF(MATCH("powdery",#REF!,0),"yes"),"no")</f>
        <v>no</v>
      </c>
      <c r="I212" t="str">
        <f>IFERROR(IF(MATCH("oriental",#REF!,0),"yes"),"no")</f>
        <v>no</v>
      </c>
      <c r="J212" t="str">
        <f>IFERROR(IF(MATCH("chypre",#REF!,0),"yes"),"no")</f>
        <v>no</v>
      </c>
      <c r="K212" t="str">
        <f>IFERROR(IF(MATCH("green",#REF!,0),"yes"),"no")</f>
        <v>no</v>
      </c>
      <c r="L212" t="str">
        <f>IFERROR(IF(MATCH("gourmand",#REF!,0),"yes"),"no")</f>
        <v>no</v>
      </c>
      <c r="M212" t="str">
        <f>IFERROR(IF(MATCH("resinous",#REF!,0),"yes"),"no")</f>
        <v>no</v>
      </c>
      <c r="N212" t="str">
        <f>IFERROR(IF(MATCH("spicy",#REF!,0),"yes"),"no")</f>
        <v>no</v>
      </c>
      <c r="O212" t="str">
        <f>IFERROR(IF(MATCH("leathery",#REF!,0),"yes"),"no")</f>
        <v>no</v>
      </c>
      <c r="P212" t="str">
        <f>IFERROR(IF(MATCH("citrusy",#REF!,0),"yes"),"no")</f>
        <v>no</v>
      </c>
      <c r="Q212" t="str">
        <f>IFERROR(IF(MATCH("woody",#REF!,0),"yes"),"no")</f>
        <v>no</v>
      </c>
      <c r="R212" t="str">
        <f>IFERROR(IF(MATCH("earthy",#REF!,0),"yes"),"no")</f>
        <v>no</v>
      </c>
      <c r="S212" t="str">
        <f>IFERROR(IF(MATCH("animal",#REF!,0),"yes"),"no")</f>
        <v>no</v>
      </c>
      <c r="T212" t="str">
        <f>IFERROR(IF(MATCH("creamy",#REF!,0),"yes"),"no")</f>
        <v>no</v>
      </c>
      <c r="U212" t="str">
        <f>IFERROR(IF(MATCH("smoky",#REF!,0),"yes"),"no")</f>
        <v>no</v>
      </c>
      <c r="V212" t="str">
        <f>IFERROR(IF(MATCH("aquatic",#REF!,0),"yes"),"no")</f>
        <v>no</v>
      </c>
      <c r="W212" t="str">
        <f>IFERROR(IF(MATCH("fougere",#REF!,0),"yes"),"no")</f>
        <v>no</v>
      </c>
      <c r="X212" t="str">
        <f>IFERROR(IF(MATCH("fresh",#REF!,0),"yes"),"no")</f>
        <v>no</v>
      </c>
    </row>
    <row r="213" spans="1:24" x14ac:dyDescent="0.3">
      <c r="A213">
        <f t="shared" si="3"/>
        <v>212</v>
      </c>
      <c r="B213" t="s">
        <v>416</v>
      </c>
      <c r="C213" t="s">
        <v>72</v>
      </c>
      <c r="D213">
        <v>8.6999999999999993</v>
      </c>
      <c r="E213" t="s">
        <v>297</v>
      </c>
      <c r="F213" t="str">
        <f>IFERROR(IF(MATCH("sweet",#REF!,0),"yes"),"no")</f>
        <v>no</v>
      </c>
      <c r="G213" t="str">
        <f>IFERROR(IF(MATCH("floral",#REF!,0),"yes"),"no")</f>
        <v>no</v>
      </c>
      <c r="H213" t="str">
        <f>IFERROR(IF(MATCH("powdery",#REF!,0),"yes"),"no")</f>
        <v>no</v>
      </c>
      <c r="I213" t="str">
        <f>IFERROR(IF(MATCH("oriental",#REF!,0),"yes"),"no")</f>
        <v>no</v>
      </c>
      <c r="J213" t="str">
        <f>IFERROR(IF(MATCH("chypre",#REF!,0),"yes"),"no")</f>
        <v>no</v>
      </c>
      <c r="K213" t="str">
        <f>IFERROR(IF(MATCH("green",#REF!,0),"yes"),"no")</f>
        <v>no</v>
      </c>
      <c r="L213" t="str">
        <f>IFERROR(IF(MATCH("gourmand",#REF!,0),"yes"),"no")</f>
        <v>no</v>
      </c>
      <c r="M213" t="str">
        <f>IFERROR(IF(MATCH("resinous",#REF!,0),"yes"),"no")</f>
        <v>no</v>
      </c>
      <c r="N213" t="str">
        <f>IFERROR(IF(MATCH("spicy",#REF!,0),"yes"),"no")</f>
        <v>no</v>
      </c>
      <c r="O213" t="str">
        <f>IFERROR(IF(MATCH("leathery",#REF!,0),"yes"),"no")</f>
        <v>no</v>
      </c>
      <c r="P213" t="str">
        <f>IFERROR(IF(MATCH("citrusy",#REF!,0),"yes"),"no")</f>
        <v>no</v>
      </c>
      <c r="Q213" t="str">
        <f>IFERROR(IF(MATCH("woody",#REF!,0),"yes"),"no")</f>
        <v>no</v>
      </c>
      <c r="R213" t="str">
        <f>IFERROR(IF(MATCH("earthy",#REF!,0),"yes"),"no")</f>
        <v>no</v>
      </c>
      <c r="S213" t="str">
        <f>IFERROR(IF(MATCH("animal",#REF!,0),"yes"),"no")</f>
        <v>no</v>
      </c>
      <c r="T213" t="str">
        <f>IFERROR(IF(MATCH("creamy",#REF!,0),"yes"),"no")</f>
        <v>no</v>
      </c>
      <c r="U213" t="str">
        <f>IFERROR(IF(MATCH("smoky",#REF!,0),"yes"),"no")</f>
        <v>no</v>
      </c>
      <c r="V213" t="str">
        <f>IFERROR(IF(MATCH("aquatic",#REF!,0),"yes"),"no")</f>
        <v>no</v>
      </c>
      <c r="W213" t="str">
        <f>IFERROR(IF(MATCH("fougere",#REF!,0),"yes"),"no")</f>
        <v>no</v>
      </c>
      <c r="X213" t="str">
        <f>IFERROR(IF(MATCH("fresh",#REF!,0),"yes"),"no")</f>
        <v>no</v>
      </c>
    </row>
    <row r="214" spans="1:24" x14ac:dyDescent="0.3">
      <c r="A214">
        <f t="shared" si="3"/>
        <v>213</v>
      </c>
      <c r="B214" t="s">
        <v>337</v>
      </c>
      <c r="C214" t="s">
        <v>338</v>
      </c>
      <c r="D214">
        <v>8.4</v>
      </c>
      <c r="E214" t="s">
        <v>297</v>
      </c>
      <c r="F214" t="str">
        <f>IFERROR(IF(MATCH("sweet",#REF!,0),"yes"),"no")</f>
        <v>no</v>
      </c>
      <c r="G214" t="str">
        <f>IFERROR(IF(MATCH("floral",#REF!,0),"yes"),"no")</f>
        <v>no</v>
      </c>
      <c r="H214" t="str">
        <f>IFERROR(IF(MATCH("powdery",#REF!,0),"yes"),"no")</f>
        <v>no</v>
      </c>
      <c r="I214" t="str">
        <f>IFERROR(IF(MATCH("oriental",#REF!,0),"yes"),"no")</f>
        <v>no</v>
      </c>
      <c r="J214" t="str">
        <f>IFERROR(IF(MATCH("chypre",#REF!,0),"yes"),"no")</f>
        <v>no</v>
      </c>
      <c r="K214" t="str">
        <f>IFERROR(IF(MATCH("green",#REF!,0),"yes"),"no")</f>
        <v>no</v>
      </c>
      <c r="L214" t="str">
        <f>IFERROR(IF(MATCH("gourmand",#REF!,0),"yes"),"no")</f>
        <v>no</v>
      </c>
      <c r="M214" t="str">
        <f>IFERROR(IF(MATCH("resinous",#REF!,0),"yes"),"no")</f>
        <v>no</v>
      </c>
      <c r="N214" t="str">
        <f>IFERROR(IF(MATCH("spicy",#REF!,0),"yes"),"no")</f>
        <v>no</v>
      </c>
      <c r="O214" t="str">
        <f>IFERROR(IF(MATCH("leathery",#REF!,0),"yes"),"no")</f>
        <v>no</v>
      </c>
      <c r="P214" t="str">
        <f>IFERROR(IF(MATCH("citrusy",#REF!,0),"yes"),"no")</f>
        <v>no</v>
      </c>
      <c r="Q214" t="str">
        <f>IFERROR(IF(MATCH("woody",#REF!,0),"yes"),"no")</f>
        <v>no</v>
      </c>
      <c r="R214" t="str">
        <f>IFERROR(IF(MATCH("earthy",#REF!,0),"yes"),"no")</f>
        <v>no</v>
      </c>
      <c r="S214" t="str">
        <f>IFERROR(IF(MATCH("animal",#REF!,0),"yes"),"no")</f>
        <v>no</v>
      </c>
      <c r="T214" t="str">
        <f>IFERROR(IF(MATCH("creamy",#REF!,0),"yes"),"no")</f>
        <v>no</v>
      </c>
      <c r="U214" t="str">
        <f>IFERROR(IF(MATCH("smoky",#REF!,0),"yes"),"no")</f>
        <v>no</v>
      </c>
      <c r="V214" t="str">
        <f>IFERROR(IF(MATCH("aquatic",#REF!,0),"yes"),"no")</f>
        <v>no</v>
      </c>
      <c r="W214" t="str">
        <f>IFERROR(IF(MATCH("fougere",#REF!,0),"yes"),"no")</f>
        <v>no</v>
      </c>
      <c r="X214" t="str">
        <f>IFERROR(IF(MATCH("fresh",#REF!,0),"yes"),"no")</f>
        <v>no</v>
      </c>
    </row>
    <row r="215" spans="1:24" x14ac:dyDescent="0.3">
      <c r="A215">
        <f t="shared" si="3"/>
        <v>214</v>
      </c>
      <c r="B215" t="s">
        <v>339</v>
      </c>
      <c r="C215" t="s">
        <v>340</v>
      </c>
      <c r="D215">
        <v>8.4</v>
      </c>
      <c r="E215" t="s">
        <v>297</v>
      </c>
      <c r="F215" t="str">
        <f>IFERROR(IF(MATCH("sweet",#REF!,0),"yes"),"no")</f>
        <v>no</v>
      </c>
      <c r="G215" t="str">
        <f>IFERROR(IF(MATCH("floral",#REF!,0),"yes"),"no")</f>
        <v>no</v>
      </c>
      <c r="H215" t="str">
        <f>IFERROR(IF(MATCH("powdery",#REF!,0),"yes"),"no")</f>
        <v>no</v>
      </c>
      <c r="I215" t="str">
        <f>IFERROR(IF(MATCH("oriental",#REF!,0),"yes"),"no")</f>
        <v>no</v>
      </c>
      <c r="J215" t="str">
        <f>IFERROR(IF(MATCH("chypre",#REF!,0),"yes"),"no")</f>
        <v>no</v>
      </c>
      <c r="K215" t="str">
        <f>IFERROR(IF(MATCH("green",#REF!,0),"yes"),"no")</f>
        <v>no</v>
      </c>
      <c r="L215" t="str">
        <f>IFERROR(IF(MATCH("gourmand",#REF!,0),"yes"),"no")</f>
        <v>no</v>
      </c>
      <c r="M215" t="str">
        <f>IFERROR(IF(MATCH("resinous",#REF!,0),"yes"),"no")</f>
        <v>no</v>
      </c>
      <c r="N215" t="str">
        <f>IFERROR(IF(MATCH("spicy",#REF!,0),"yes"),"no")</f>
        <v>no</v>
      </c>
      <c r="O215" t="str">
        <f>IFERROR(IF(MATCH("leathery",#REF!,0),"yes"),"no")</f>
        <v>no</v>
      </c>
      <c r="P215" t="str">
        <f>IFERROR(IF(MATCH("citrusy",#REF!,0),"yes"),"no")</f>
        <v>no</v>
      </c>
      <c r="Q215" t="str">
        <f>IFERROR(IF(MATCH("woody",#REF!,0),"yes"),"no")</f>
        <v>no</v>
      </c>
      <c r="R215" t="str">
        <f>IFERROR(IF(MATCH("earthy",#REF!,0),"yes"),"no")</f>
        <v>no</v>
      </c>
      <c r="S215" t="str">
        <f>IFERROR(IF(MATCH("animal",#REF!,0),"yes"),"no")</f>
        <v>no</v>
      </c>
      <c r="T215" t="str">
        <f>IFERROR(IF(MATCH("creamy",#REF!,0),"yes"),"no")</f>
        <v>no</v>
      </c>
      <c r="U215" t="str">
        <f>IFERROR(IF(MATCH("smoky",#REF!,0),"yes"),"no")</f>
        <v>no</v>
      </c>
      <c r="V215" t="str">
        <f>IFERROR(IF(MATCH("aquatic",#REF!,0),"yes"),"no")</f>
        <v>no</v>
      </c>
      <c r="W215" t="str">
        <f>IFERROR(IF(MATCH("fougere",#REF!,0),"yes"),"no")</f>
        <v>no</v>
      </c>
      <c r="X215" t="str">
        <f>IFERROR(IF(MATCH("fresh",#REF!,0),"yes"),"no")</f>
        <v>no</v>
      </c>
    </row>
    <row r="216" spans="1:24" x14ac:dyDescent="0.3">
      <c r="A216">
        <f t="shared" si="3"/>
        <v>215</v>
      </c>
      <c r="B216" t="s">
        <v>194</v>
      </c>
      <c r="C216" t="s">
        <v>195</v>
      </c>
      <c r="D216">
        <v>8.6999999999999993</v>
      </c>
      <c r="E216" t="s">
        <v>161</v>
      </c>
      <c r="F216" t="str">
        <f>IFERROR(IF(MATCH("sweet",#REF!,0),"yes"),"no")</f>
        <v>no</v>
      </c>
      <c r="G216" t="str">
        <f>IFERROR(IF(MATCH("floral",#REF!,0),"yes"),"no")</f>
        <v>no</v>
      </c>
      <c r="H216" t="str">
        <f>IFERROR(IF(MATCH("powdery",#REF!,0),"yes"),"no")</f>
        <v>no</v>
      </c>
      <c r="I216" t="str">
        <f>IFERROR(IF(MATCH("oriental",#REF!,0),"yes"),"no")</f>
        <v>no</v>
      </c>
      <c r="J216" t="str">
        <f>IFERROR(IF(MATCH("chypre",#REF!,0),"yes"),"no")</f>
        <v>no</v>
      </c>
      <c r="K216" t="str">
        <f>IFERROR(IF(MATCH("green",#REF!,0),"yes"),"no")</f>
        <v>no</v>
      </c>
      <c r="L216" t="str">
        <f>IFERROR(IF(MATCH("gourmand",#REF!,0),"yes"),"no")</f>
        <v>no</v>
      </c>
      <c r="M216" t="str">
        <f>IFERROR(IF(MATCH("resinous",#REF!,0),"yes"),"no")</f>
        <v>no</v>
      </c>
      <c r="N216" t="str">
        <f>IFERROR(IF(MATCH("spicy",#REF!,0),"yes"),"no")</f>
        <v>no</v>
      </c>
      <c r="O216" t="str">
        <f>IFERROR(IF(MATCH("leathery",#REF!,0),"yes"),"no")</f>
        <v>no</v>
      </c>
      <c r="P216" t="str">
        <f>IFERROR(IF(MATCH("citrusy",#REF!,0),"yes"),"no")</f>
        <v>no</v>
      </c>
      <c r="Q216" t="str">
        <f>IFERROR(IF(MATCH("woody",#REF!,0),"yes"),"no")</f>
        <v>no</v>
      </c>
      <c r="R216" t="str">
        <f>IFERROR(IF(MATCH("earthy",#REF!,0),"yes"),"no")</f>
        <v>no</v>
      </c>
      <c r="S216" t="str">
        <f>IFERROR(IF(MATCH("animal",#REF!,0),"yes"),"no")</f>
        <v>no</v>
      </c>
      <c r="T216" t="str">
        <f>IFERROR(IF(MATCH("creamy",#REF!,0),"yes"),"no")</f>
        <v>no</v>
      </c>
      <c r="U216" t="str">
        <f>IFERROR(IF(MATCH("smoky",#REF!,0),"yes"),"no")</f>
        <v>no</v>
      </c>
      <c r="V216" t="str">
        <f>IFERROR(IF(MATCH("aquatic",#REF!,0),"yes"),"no")</f>
        <v>no</v>
      </c>
      <c r="W216" t="str">
        <f>IFERROR(IF(MATCH("fougere",#REF!,0),"yes"),"no")</f>
        <v>no</v>
      </c>
      <c r="X216" t="str">
        <f>IFERROR(IF(MATCH("fresh",#REF!,0),"yes"),"no")</f>
        <v>no</v>
      </c>
    </row>
    <row r="217" spans="1:24" x14ac:dyDescent="0.3">
      <c r="A217">
        <f t="shared" si="3"/>
        <v>216</v>
      </c>
      <c r="B217" t="s">
        <v>361</v>
      </c>
      <c r="C217" t="s">
        <v>362</v>
      </c>
      <c r="D217">
        <v>8.4</v>
      </c>
      <c r="E217" t="s">
        <v>297</v>
      </c>
      <c r="F217" t="str">
        <f>IFERROR(IF(MATCH("sweet",#REF!,0),"yes"),"no")</f>
        <v>no</v>
      </c>
      <c r="G217" t="str">
        <f>IFERROR(IF(MATCH("floral",#REF!,0),"yes"),"no")</f>
        <v>no</v>
      </c>
      <c r="H217" t="str">
        <f>IFERROR(IF(MATCH("powdery",#REF!,0),"yes"),"no")</f>
        <v>no</v>
      </c>
      <c r="I217" t="str">
        <f>IFERROR(IF(MATCH("oriental",#REF!,0),"yes"),"no")</f>
        <v>no</v>
      </c>
      <c r="J217" t="str">
        <f>IFERROR(IF(MATCH("chypre",#REF!,0),"yes"),"no")</f>
        <v>no</v>
      </c>
      <c r="K217" t="str">
        <f>IFERROR(IF(MATCH("green",#REF!,0),"yes"),"no")</f>
        <v>no</v>
      </c>
      <c r="L217" t="str">
        <f>IFERROR(IF(MATCH("gourmand",#REF!,0),"yes"),"no")</f>
        <v>no</v>
      </c>
      <c r="M217" t="str">
        <f>IFERROR(IF(MATCH("resinous",#REF!,0),"yes"),"no")</f>
        <v>no</v>
      </c>
      <c r="N217" t="str">
        <f>IFERROR(IF(MATCH("spicy",#REF!,0),"yes"),"no")</f>
        <v>no</v>
      </c>
      <c r="O217" t="str">
        <f>IFERROR(IF(MATCH("leathery",#REF!,0),"yes"),"no")</f>
        <v>no</v>
      </c>
      <c r="P217" t="str">
        <f>IFERROR(IF(MATCH("citrusy",#REF!,0),"yes"),"no")</f>
        <v>no</v>
      </c>
      <c r="Q217" t="str">
        <f>IFERROR(IF(MATCH("woody",#REF!,0),"yes"),"no")</f>
        <v>no</v>
      </c>
      <c r="R217" t="str">
        <f>IFERROR(IF(MATCH("earthy",#REF!,0),"yes"),"no")</f>
        <v>no</v>
      </c>
      <c r="S217" t="str">
        <f>IFERROR(IF(MATCH("animal",#REF!,0),"yes"),"no")</f>
        <v>no</v>
      </c>
      <c r="T217" t="str">
        <f>IFERROR(IF(MATCH("creamy",#REF!,0),"yes"),"no")</f>
        <v>no</v>
      </c>
      <c r="U217" t="str">
        <f>IFERROR(IF(MATCH("smoky",#REF!,0),"yes"),"no")</f>
        <v>no</v>
      </c>
      <c r="V217" t="str">
        <f>IFERROR(IF(MATCH("aquatic",#REF!,0),"yes"),"no")</f>
        <v>no</v>
      </c>
      <c r="W217" t="str">
        <f>IFERROR(IF(MATCH("fougere",#REF!,0),"yes"),"no")</f>
        <v>no</v>
      </c>
      <c r="X217" t="str">
        <f>IFERROR(IF(MATCH("fresh",#REF!,0),"yes"),"no")</f>
        <v>no</v>
      </c>
    </row>
    <row r="218" spans="1:24" x14ac:dyDescent="0.3">
      <c r="A218">
        <f t="shared" si="3"/>
        <v>217</v>
      </c>
      <c r="B218" t="s">
        <v>77</v>
      </c>
      <c r="C218" t="s">
        <v>78</v>
      </c>
      <c r="D218">
        <v>8.5</v>
      </c>
      <c r="E218" t="s">
        <v>22</v>
      </c>
      <c r="F218" t="s">
        <v>24</v>
      </c>
      <c r="G218" t="s">
        <v>23</v>
      </c>
      <c r="H218" t="s">
        <v>23</v>
      </c>
      <c r="I218" t="s">
        <v>24</v>
      </c>
      <c r="J218" t="s">
        <v>24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 t="s">
        <v>24</v>
      </c>
      <c r="Q218" t="s">
        <v>24</v>
      </c>
      <c r="R218" t="str">
        <f>IFERROR(IF(MATCH("earty",#REF!,0),"yes"),"no")</f>
        <v>no</v>
      </c>
      <c r="S218" t="str">
        <f>IFERROR(IF(MATCH("animalic",#REF!,0),"yes"),"no")</f>
        <v>no</v>
      </c>
      <c r="T218" t="str">
        <f>IFERROR(IF(MATCH("creamy",#REF!,0),"yes"),"no")</f>
        <v>no</v>
      </c>
      <c r="U218" t="str">
        <f>IFERROR(IF(MATCH("smoky",#REF!,0),"yes"),"no")</f>
        <v>no</v>
      </c>
      <c r="V218" t="str">
        <f>IFERROR(IF(MATCH("aquatic",#REF!,0),"yes"),"no")</f>
        <v>no</v>
      </c>
      <c r="W218" t="str">
        <f>IFERROR(IF(MATCH("fougere",#REF!,0),"yes"),"no")</f>
        <v>no</v>
      </c>
      <c r="X218" t="str">
        <f>IFERROR(IF(MATCH("fresh",#REF!,0),"yes"),"no")</f>
        <v>no</v>
      </c>
    </row>
    <row r="219" spans="1:24" x14ac:dyDescent="0.3">
      <c r="A219">
        <f t="shared" si="3"/>
        <v>218</v>
      </c>
      <c r="B219" t="s">
        <v>164</v>
      </c>
      <c r="C219" t="s">
        <v>78</v>
      </c>
      <c r="D219">
        <v>8.5</v>
      </c>
      <c r="E219" t="s">
        <v>161</v>
      </c>
      <c r="F219" t="str">
        <f>IFERROR(IF(MATCH("sweet",#REF!,0),"yes"),"no")</f>
        <v>no</v>
      </c>
      <c r="G219" t="str">
        <f>IFERROR(IF(MATCH("floral",#REF!,0),"yes"),"no")</f>
        <v>no</v>
      </c>
      <c r="H219" t="str">
        <f>IFERROR(IF(MATCH("powdery",#REF!,0),"yes"),"no")</f>
        <v>no</v>
      </c>
      <c r="I219" t="str">
        <f>IFERROR(IF(MATCH("oriental",#REF!,0),"yes"),"no")</f>
        <v>no</v>
      </c>
      <c r="J219" t="str">
        <f>IFERROR(IF(MATCH("chypre",#REF!,0),"yes"),"no")</f>
        <v>no</v>
      </c>
      <c r="K219" t="str">
        <f>IFERROR(IF(MATCH("green",#REF!,0),"yes"),"no")</f>
        <v>no</v>
      </c>
      <c r="L219" t="str">
        <f>IFERROR(IF(MATCH("gourmand",#REF!,0),"yes"),"no")</f>
        <v>no</v>
      </c>
      <c r="M219" t="str">
        <f>IFERROR(IF(MATCH("resinous",#REF!,0),"yes"),"no")</f>
        <v>no</v>
      </c>
      <c r="N219" t="str">
        <f>IFERROR(IF(MATCH("spicy",#REF!,0),"yes"),"no")</f>
        <v>no</v>
      </c>
      <c r="O219" t="str">
        <f>IFERROR(IF(MATCH("leathery",#REF!,0),"yes"),"no")</f>
        <v>no</v>
      </c>
      <c r="P219" t="str">
        <f>IFERROR(IF(MATCH("citrusy",#REF!,0),"yes"),"no")</f>
        <v>no</v>
      </c>
      <c r="Q219" t="str">
        <f>IFERROR(IF(MATCH("woody",#REF!,0),"yes"),"no")</f>
        <v>no</v>
      </c>
      <c r="R219" t="str">
        <f>IFERROR(IF(MATCH("earthy",#REF!,0),"yes"),"no")</f>
        <v>no</v>
      </c>
      <c r="S219" t="str">
        <f>IFERROR(IF(MATCH("animal",#REF!,0),"yes"),"no")</f>
        <v>no</v>
      </c>
      <c r="T219" t="str">
        <f>IFERROR(IF(MATCH("creamy",#REF!,0),"yes"),"no")</f>
        <v>no</v>
      </c>
      <c r="U219" t="str">
        <f>IFERROR(IF(MATCH("smoky",#REF!,0),"yes"),"no")</f>
        <v>no</v>
      </c>
      <c r="V219" t="str">
        <f>IFERROR(IF(MATCH("aquatic",#REF!,0),"yes"),"no")</f>
        <v>no</v>
      </c>
      <c r="W219" t="str">
        <f>IFERROR(IF(MATCH("fougere",#REF!,0),"yes"),"no")</f>
        <v>no</v>
      </c>
      <c r="X219" t="str">
        <f>IFERROR(IF(MATCH("fresh",#REF!,0),"yes"),"no")</f>
        <v>no</v>
      </c>
    </row>
    <row r="220" spans="1:24" x14ac:dyDescent="0.3">
      <c r="A220">
        <f t="shared" si="3"/>
        <v>219</v>
      </c>
      <c r="B220" t="s">
        <v>359</v>
      </c>
      <c r="C220" t="s">
        <v>78</v>
      </c>
      <c r="D220">
        <v>8.4</v>
      </c>
      <c r="E220" t="s">
        <v>297</v>
      </c>
      <c r="F220" t="str">
        <f>IFERROR(IF(MATCH("sweet",#REF!,0),"yes"),"no")</f>
        <v>no</v>
      </c>
      <c r="G220" t="str">
        <f>IFERROR(IF(MATCH("floral",#REF!,0),"yes"),"no")</f>
        <v>no</v>
      </c>
      <c r="H220" t="str">
        <f>IFERROR(IF(MATCH("powdery",#REF!,0),"yes"),"no")</f>
        <v>no</v>
      </c>
      <c r="I220" t="str">
        <f>IFERROR(IF(MATCH("oriental",#REF!,0),"yes"),"no")</f>
        <v>no</v>
      </c>
      <c r="J220" t="str">
        <f>IFERROR(IF(MATCH("chypre",#REF!,0),"yes"),"no")</f>
        <v>no</v>
      </c>
      <c r="K220" t="str">
        <f>IFERROR(IF(MATCH("green",#REF!,0),"yes"),"no")</f>
        <v>no</v>
      </c>
      <c r="L220" t="str">
        <f>IFERROR(IF(MATCH("gourmand",#REF!,0),"yes"),"no")</f>
        <v>no</v>
      </c>
      <c r="M220" t="str">
        <f>IFERROR(IF(MATCH("resinous",#REF!,0),"yes"),"no")</f>
        <v>no</v>
      </c>
      <c r="N220" t="str">
        <f>IFERROR(IF(MATCH("spicy",#REF!,0),"yes"),"no")</f>
        <v>no</v>
      </c>
      <c r="O220" t="str">
        <f>IFERROR(IF(MATCH("leathery",#REF!,0),"yes"),"no")</f>
        <v>no</v>
      </c>
      <c r="P220" t="str">
        <f>IFERROR(IF(MATCH("citrusy",#REF!,0),"yes"),"no")</f>
        <v>no</v>
      </c>
      <c r="Q220" t="str">
        <f>IFERROR(IF(MATCH("woody",#REF!,0),"yes"),"no")</f>
        <v>no</v>
      </c>
      <c r="R220" t="str">
        <f>IFERROR(IF(MATCH("earthy",#REF!,0),"yes"),"no")</f>
        <v>no</v>
      </c>
      <c r="S220" t="str">
        <f>IFERROR(IF(MATCH("animal",#REF!,0),"yes"),"no")</f>
        <v>no</v>
      </c>
      <c r="T220" t="str">
        <f>IFERROR(IF(MATCH("creamy",#REF!,0),"yes"),"no")</f>
        <v>no</v>
      </c>
      <c r="U220" t="str">
        <f>IFERROR(IF(MATCH("smoky",#REF!,0),"yes"),"no")</f>
        <v>no</v>
      </c>
      <c r="V220" t="str">
        <f>IFERROR(IF(MATCH("aquatic",#REF!,0),"yes"),"no")</f>
        <v>no</v>
      </c>
      <c r="W220" t="str">
        <f>IFERROR(IF(MATCH("fougere",#REF!,0),"yes"),"no")</f>
        <v>no</v>
      </c>
      <c r="X220" t="str">
        <f>IFERROR(IF(MATCH("fresh",#REF!,0),"yes"),"no")</f>
        <v>no</v>
      </c>
    </row>
    <row r="221" spans="1:24" x14ac:dyDescent="0.3">
      <c r="A221">
        <f t="shared" si="3"/>
        <v>220</v>
      </c>
      <c r="B221" t="s">
        <v>388</v>
      </c>
      <c r="C221" t="s">
        <v>78</v>
      </c>
      <c r="D221">
        <v>8.5</v>
      </c>
      <c r="E221" t="s">
        <v>297</v>
      </c>
      <c r="F221" t="str">
        <f>IFERROR(IF(MATCH("sweet",#REF!,0),"yes"),"no")</f>
        <v>no</v>
      </c>
      <c r="G221" t="str">
        <f>IFERROR(IF(MATCH("floral",#REF!,0),"yes"),"no")</f>
        <v>no</v>
      </c>
      <c r="H221" t="str">
        <f>IFERROR(IF(MATCH("powdery",#REF!,0),"yes"),"no")</f>
        <v>no</v>
      </c>
      <c r="I221" t="str">
        <f>IFERROR(IF(MATCH("oriental",#REF!,0),"yes"),"no")</f>
        <v>no</v>
      </c>
      <c r="J221" t="str">
        <f>IFERROR(IF(MATCH("chypre",#REF!,0),"yes"),"no")</f>
        <v>no</v>
      </c>
      <c r="K221" t="str">
        <f>IFERROR(IF(MATCH("green",#REF!,0),"yes"),"no")</f>
        <v>no</v>
      </c>
      <c r="L221" t="str">
        <f>IFERROR(IF(MATCH("gourmand",#REF!,0),"yes"),"no")</f>
        <v>no</v>
      </c>
      <c r="M221" t="str">
        <f>IFERROR(IF(MATCH("resinous",#REF!,0),"yes"),"no")</f>
        <v>no</v>
      </c>
      <c r="N221" t="str">
        <f>IFERROR(IF(MATCH("spicy",#REF!,0),"yes"),"no")</f>
        <v>no</v>
      </c>
      <c r="O221" t="str">
        <f>IFERROR(IF(MATCH("leathery",#REF!,0),"yes"),"no")</f>
        <v>no</v>
      </c>
      <c r="P221" t="str">
        <f>IFERROR(IF(MATCH("citrusy",#REF!,0),"yes"),"no")</f>
        <v>no</v>
      </c>
      <c r="Q221" t="str">
        <f>IFERROR(IF(MATCH("woody",#REF!,0),"yes"),"no")</f>
        <v>no</v>
      </c>
      <c r="R221" t="str">
        <f>IFERROR(IF(MATCH("earthy",#REF!,0),"yes"),"no")</f>
        <v>no</v>
      </c>
      <c r="S221" t="str">
        <f>IFERROR(IF(MATCH("animal",#REF!,0),"yes"),"no")</f>
        <v>no</v>
      </c>
      <c r="T221" t="str">
        <f>IFERROR(IF(MATCH("creamy",#REF!,0),"yes"),"no")</f>
        <v>no</v>
      </c>
      <c r="U221" t="str">
        <f>IFERROR(IF(MATCH("smoky",#REF!,0),"yes"),"no")</f>
        <v>no</v>
      </c>
      <c r="V221" t="str">
        <f>IFERROR(IF(MATCH("aquatic",#REF!,0),"yes"),"no")</f>
        <v>no</v>
      </c>
      <c r="W221" t="str">
        <f>IFERROR(IF(MATCH("fougere",#REF!,0),"yes"),"no")</f>
        <v>no</v>
      </c>
      <c r="X221" t="str">
        <f>IFERROR(IF(MATCH("fresh",#REF!,0),"yes"),"no")</f>
        <v>no</v>
      </c>
    </row>
    <row r="222" spans="1:24" x14ac:dyDescent="0.3">
      <c r="A222">
        <f t="shared" si="3"/>
        <v>221</v>
      </c>
      <c r="B222" t="s">
        <v>400</v>
      </c>
      <c r="C222" t="s">
        <v>78</v>
      </c>
      <c r="D222">
        <v>8.5</v>
      </c>
      <c r="E222" t="s">
        <v>297</v>
      </c>
      <c r="F222" t="str">
        <f>IFERROR(IF(MATCH("sweet",#REF!,0),"yes"),"no")</f>
        <v>no</v>
      </c>
      <c r="G222" t="str">
        <f>IFERROR(IF(MATCH("floral",#REF!,0),"yes"),"no")</f>
        <v>no</v>
      </c>
      <c r="H222" t="str">
        <f>IFERROR(IF(MATCH("powdery",#REF!,0),"yes"),"no")</f>
        <v>no</v>
      </c>
      <c r="I222" t="str">
        <f>IFERROR(IF(MATCH("oriental",#REF!,0),"yes"),"no")</f>
        <v>no</v>
      </c>
      <c r="J222" t="str">
        <f>IFERROR(IF(MATCH("chypre",#REF!,0),"yes"),"no")</f>
        <v>no</v>
      </c>
      <c r="K222" t="str">
        <f>IFERROR(IF(MATCH("green",#REF!,0),"yes"),"no")</f>
        <v>no</v>
      </c>
      <c r="L222" t="str">
        <f>IFERROR(IF(MATCH("gourmand",#REF!,0),"yes"),"no")</f>
        <v>no</v>
      </c>
      <c r="M222" t="str">
        <f>IFERROR(IF(MATCH("resinous",#REF!,0),"yes"),"no")</f>
        <v>no</v>
      </c>
      <c r="N222" t="str">
        <f>IFERROR(IF(MATCH("spicy",#REF!,0),"yes"),"no")</f>
        <v>no</v>
      </c>
      <c r="O222" t="str">
        <f>IFERROR(IF(MATCH("leathery",#REF!,0),"yes"),"no")</f>
        <v>no</v>
      </c>
      <c r="P222" t="str">
        <f>IFERROR(IF(MATCH("citrusy",#REF!,0),"yes"),"no")</f>
        <v>no</v>
      </c>
      <c r="Q222" t="str">
        <f>IFERROR(IF(MATCH("woody",#REF!,0),"yes"),"no")</f>
        <v>no</v>
      </c>
      <c r="R222" t="str">
        <f>IFERROR(IF(MATCH("earthy",#REF!,0),"yes"),"no")</f>
        <v>no</v>
      </c>
      <c r="S222" t="str">
        <f>IFERROR(IF(MATCH("animal",#REF!,0),"yes"),"no")</f>
        <v>no</v>
      </c>
      <c r="T222" t="str">
        <f>IFERROR(IF(MATCH("creamy",#REF!,0),"yes"),"no")</f>
        <v>no</v>
      </c>
      <c r="U222" t="str">
        <f>IFERROR(IF(MATCH("smoky",#REF!,0),"yes"),"no")</f>
        <v>no</v>
      </c>
      <c r="V222" t="str">
        <f>IFERROR(IF(MATCH("aquatic",#REF!,0),"yes"),"no")</f>
        <v>no</v>
      </c>
      <c r="W222" t="str">
        <f>IFERROR(IF(MATCH("fougere",#REF!,0),"yes"),"no")</f>
        <v>no</v>
      </c>
      <c r="X222" t="str">
        <f>IFERROR(IF(MATCH("fresh",#REF!,0),"yes"),"no")</f>
        <v>no</v>
      </c>
    </row>
    <row r="223" spans="1:24" x14ac:dyDescent="0.3">
      <c r="A223">
        <f t="shared" si="3"/>
        <v>222</v>
      </c>
      <c r="B223" t="s">
        <v>186</v>
      </c>
      <c r="C223" t="s">
        <v>187</v>
      </c>
      <c r="D223">
        <v>8.9</v>
      </c>
      <c r="E223" t="s">
        <v>161</v>
      </c>
      <c r="F223" t="str">
        <f>IFERROR(IF(MATCH("sweet",#REF!,0),"yes"),"no")</f>
        <v>no</v>
      </c>
      <c r="G223" t="str">
        <f>IFERROR(IF(MATCH("floral",#REF!,0),"yes"),"no")</f>
        <v>no</v>
      </c>
      <c r="H223" t="str">
        <f>IFERROR(IF(MATCH("powdery",#REF!,0),"yes"),"no")</f>
        <v>no</v>
      </c>
      <c r="I223" t="str">
        <f>IFERROR(IF(MATCH("oriental",#REF!,0),"yes"),"no")</f>
        <v>no</v>
      </c>
      <c r="J223" t="str">
        <f>IFERROR(IF(MATCH("chypre",#REF!,0),"yes"),"no")</f>
        <v>no</v>
      </c>
      <c r="K223" t="str">
        <f>IFERROR(IF(MATCH("green",#REF!,0),"yes"),"no")</f>
        <v>no</v>
      </c>
      <c r="L223" t="str">
        <f>IFERROR(IF(MATCH("gourmand",#REF!,0),"yes"),"no")</f>
        <v>no</v>
      </c>
      <c r="M223" t="str">
        <f>IFERROR(IF(MATCH("resinous",#REF!,0),"yes"),"no")</f>
        <v>no</v>
      </c>
      <c r="N223" t="str">
        <f>IFERROR(IF(MATCH("spicy",#REF!,0),"yes"),"no")</f>
        <v>no</v>
      </c>
      <c r="O223" t="str">
        <f>IFERROR(IF(MATCH("leathery",#REF!,0),"yes"),"no")</f>
        <v>no</v>
      </c>
      <c r="P223" t="str">
        <f>IFERROR(IF(MATCH("citrusy",#REF!,0),"yes"),"no")</f>
        <v>no</v>
      </c>
      <c r="Q223" t="str">
        <f>IFERROR(IF(MATCH("woody",#REF!,0),"yes"),"no")</f>
        <v>no</v>
      </c>
      <c r="R223" t="str">
        <f>IFERROR(IF(MATCH("earthy",#REF!,0),"yes"),"no")</f>
        <v>no</v>
      </c>
      <c r="S223" t="str">
        <f>IFERROR(IF(MATCH("animal",#REF!,0),"yes"),"no")</f>
        <v>no</v>
      </c>
      <c r="T223" t="str">
        <f>IFERROR(IF(MATCH("creamy",#REF!,0),"yes"),"no")</f>
        <v>no</v>
      </c>
      <c r="U223" t="str">
        <f>IFERROR(IF(MATCH("smoky",#REF!,0),"yes"),"no")</f>
        <v>no</v>
      </c>
      <c r="V223" t="str">
        <f>IFERROR(IF(MATCH("aquatic",#REF!,0),"yes"),"no")</f>
        <v>no</v>
      </c>
      <c r="W223" t="str">
        <f>IFERROR(IF(MATCH("fougere",#REF!,0),"yes"),"no")</f>
        <v>no</v>
      </c>
      <c r="X223" t="str">
        <f>IFERROR(IF(MATCH("fresh",#REF!,0),"yes"),"no")</f>
        <v>no</v>
      </c>
    </row>
    <row r="224" spans="1:24" x14ac:dyDescent="0.3">
      <c r="A224">
        <f t="shared" si="3"/>
        <v>223</v>
      </c>
      <c r="B224" t="s">
        <v>87</v>
      </c>
      <c r="C224" t="s">
        <v>88</v>
      </c>
      <c r="D224">
        <v>8.5</v>
      </c>
      <c r="E224" t="s">
        <v>22</v>
      </c>
      <c r="F224" t="s">
        <v>24</v>
      </c>
      <c r="G224" t="s">
        <v>23</v>
      </c>
      <c r="H224" t="s">
        <v>23</v>
      </c>
      <c r="I224" t="s">
        <v>24</v>
      </c>
      <c r="J224" t="s">
        <v>24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  <c r="P224" t="s">
        <v>24</v>
      </c>
      <c r="Q224" t="s">
        <v>24</v>
      </c>
      <c r="R224" t="str">
        <f>IFERROR(IF(MATCH("earty",#REF!,0),"yes"),"no")</f>
        <v>no</v>
      </c>
      <c r="S224" t="str">
        <f>IFERROR(IF(MATCH("animalic",#REF!,0),"yes"),"no")</f>
        <v>no</v>
      </c>
      <c r="T224" t="str">
        <f>IFERROR(IF(MATCH("creamy",#REF!,0),"yes"),"no")</f>
        <v>no</v>
      </c>
      <c r="U224" t="str">
        <f>IFERROR(IF(MATCH("smoky",#REF!,0),"yes"),"no")</f>
        <v>no</v>
      </c>
      <c r="V224" t="str">
        <f>IFERROR(IF(MATCH("aquatic",#REF!,0),"yes"),"no")</f>
        <v>no</v>
      </c>
      <c r="W224" t="str">
        <f>IFERROR(IF(MATCH("fougere",#REF!,0),"yes"),"no")</f>
        <v>no</v>
      </c>
      <c r="X224" t="str">
        <f>IFERROR(IF(MATCH("fresh",#REF!,0),"yes"),"no")</f>
        <v>no</v>
      </c>
    </row>
    <row r="225" spans="1:24" x14ac:dyDescent="0.3">
      <c r="A225">
        <f t="shared" si="3"/>
        <v>224</v>
      </c>
      <c r="B225" t="s">
        <v>300</v>
      </c>
      <c r="C225" t="s">
        <v>301</v>
      </c>
      <c r="D225">
        <v>8.3000000000000007</v>
      </c>
      <c r="E225" t="s">
        <v>297</v>
      </c>
      <c r="F225" t="str">
        <f>IFERROR(IF(MATCH("sweet",#REF!,0),"yes"),"no")</f>
        <v>no</v>
      </c>
      <c r="G225" t="str">
        <f>IFERROR(IF(MATCH("floral",#REF!,0),"yes"),"no")</f>
        <v>no</v>
      </c>
      <c r="H225" t="str">
        <f>IFERROR(IF(MATCH("powdery",#REF!,0),"yes"),"no")</f>
        <v>no</v>
      </c>
      <c r="I225" t="str">
        <f>IFERROR(IF(MATCH("oriental",#REF!,0),"yes"),"no")</f>
        <v>no</v>
      </c>
      <c r="J225" t="str">
        <f>IFERROR(IF(MATCH("chypre",#REF!,0),"yes"),"no")</f>
        <v>no</v>
      </c>
      <c r="K225" t="str">
        <f>IFERROR(IF(MATCH("green",#REF!,0),"yes"),"no")</f>
        <v>no</v>
      </c>
      <c r="L225" t="str">
        <f>IFERROR(IF(MATCH("gourmand",#REF!,0),"yes"),"no")</f>
        <v>no</v>
      </c>
      <c r="M225" t="str">
        <f>IFERROR(IF(MATCH("resinous",#REF!,0),"yes"),"no")</f>
        <v>no</v>
      </c>
      <c r="N225" t="str">
        <f>IFERROR(IF(MATCH("spicy",#REF!,0),"yes"),"no")</f>
        <v>no</v>
      </c>
      <c r="O225" t="str">
        <f>IFERROR(IF(MATCH("leathery",#REF!,0),"yes"),"no")</f>
        <v>no</v>
      </c>
      <c r="P225" t="str">
        <f>IFERROR(IF(MATCH("citrusy",#REF!,0),"yes"),"no")</f>
        <v>no</v>
      </c>
      <c r="Q225" t="str">
        <f>IFERROR(IF(MATCH("woody",#REF!,0),"yes"),"no")</f>
        <v>no</v>
      </c>
      <c r="R225" t="str">
        <f>IFERROR(IF(MATCH("earthy",#REF!,0),"yes"),"no")</f>
        <v>no</v>
      </c>
      <c r="S225" t="str">
        <f>IFERROR(IF(MATCH("animal",#REF!,0),"yes"),"no")</f>
        <v>no</v>
      </c>
      <c r="T225" t="str">
        <f>IFERROR(IF(MATCH("creamy",#REF!,0),"yes"),"no")</f>
        <v>no</v>
      </c>
      <c r="U225" t="str">
        <f>IFERROR(IF(MATCH("smoky",#REF!,0),"yes"),"no")</f>
        <v>no</v>
      </c>
      <c r="V225" t="str">
        <f>IFERROR(IF(MATCH("aquatic",#REF!,0),"yes"),"no")</f>
        <v>no</v>
      </c>
      <c r="W225" t="str">
        <f>IFERROR(IF(MATCH("fougere",#REF!,0),"yes"),"no")</f>
        <v>no</v>
      </c>
      <c r="X225" t="str">
        <f>IFERROR(IF(MATCH("fresh",#REF!,0),"yes"),"no")</f>
        <v>no</v>
      </c>
    </row>
    <row r="226" spans="1:24" x14ac:dyDescent="0.3">
      <c r="A226">
        <f t="shared" si="3"/>
        <v>225</v>
      </c>
      <c r="B226" t="s">
        <v>345</v>
      </c>
      <c r="C226" t="s">
        <v>346</v>
      </c>
      <c r="D226">
        <v>8.3000000000000007</v>
      </c>
      <c r="E226" t="s">
        <v>297</v>
      </c>
      <c r="F226" t="str">
        <f>IFERROR(IF(MATCH("sweet",#REF!,0),"yes"),"no")</f>
        <v>no</v>
      </c>
      <c r="G226" t="str">
        <f>IFERROR(IF(MATCH("floral",#REF!,0),"yes"),"no")</f>
        <v>no</v>
      </c>
      <c r="H226" t="str">
        <f>IFERROR(IF(MATCH("powdery",#REF!,0),"yes"),"no")</f>
        <v>no</v>
      </c>
      <c r="I226" t="str">
        <f>IFERROR(IF(MATCH("oriental",#REF!,0),"yes"),"no")</f>
        <v>no</v>
      </c>
      <c r="J226" t="str">
        <f>IFERROR(IF(MATCH("chypre",#REF!,0),"yes"),"no")</f>
        <v>no</v>
      </c>
      <c r="K226" t="str">
        <f>IFERROR(IF(MATCH("green",#REF!,0),"yes"),"no")</f>
        <v>no</v>
      </c>
      <c r="L226" t="str">
        <f>IFERROR(IF(MATCH("gourmand",#REF!,0),"yes"),"no")</f>
        <v>no</v>
      </c>
      <c r="M226" t="str">
        <f>IFERROR(IF(MATCH("resinous",#REF!,0),"yes"),"no")</f>
        <v>no</v>
      </c>
      <c r="N226" t="str">
        <f>IFERROR(IF(MATCH("spicy",#REF!,0),"yes"),"no")</f>
        <v>no</v>
      </c>
      <c r="O226" t="str">
        <f>IFERROR(IF(MATCH("leathery",#REF!,0),"yes"),"no")</f>
        <v>no</v>
      </c>
      <c r="P226" t="str">
        <f>IFERROR(IF(MATCH("citrusy",#REF!,0),"yes"),"no")</f>
        <v>no</v>
      </c>
      <c r="Q226" t="str">
        <f>IFERROR(IF(MATCH("woody",#REF!,0),"yes"),"no")</f>
        <v>no</v>
      </c>
      <c r="R226" t="str">
        <f>IFERROR(IF(MATCH("earthy",#REF!,0),"yes"),"no")</f>
        <v>no</v>
      </c>
      <c r="S226" t="str">
        <f>IFERROR(IF(MATCH("animal",#REF!,0),"yes"),"no")</f>
        <v>no</v>
      </c>
      <c r="T226" t="str">
        <f>IFERROR(IF(MATCH("creamy",#REF!,0),"yes"),"no")</f>
        <v>no</v>
      </c>
      <c r="U226" t="str">
        <f>IFERROR(IF(MATCH("smoky",#REF!,0),"yes"),"no")</f>
        <v>no</v>
      </c>
      <c r="V226" t="str">
        <f>IFERROR(IF(MATCH("aquatic",#REF!,0),"yes"),"no")</f>
        <v>no</v>
      </c>
      <c r="W226" t="str">
        <f>IFERROR(IF(MATCH("fougere",#REF!,0),"yes"),"no")</f>
        <v>no</v>
      </c>
      <c r="X226" t="str">
        <f>IFERROR(IF(MATCH("fresh",#REF!,0),"yes"),"no")</f>
        <v>no</v>
      </c>
    </row>
    <row r="227" spans="1:24" x14ac:dyDescent="0.3">
      <c r="A227">
        <f t="shared" si="3"/>
        <v>226</v>
      </c>
      <c r="B227" t="s">
        <v>25</v>
      </c>
      <c r="C227" t="s">
        <v>26</v>
      </c>
      <c r="D227">
        <v>8.4</v>
      </c>
      <c r="E227" t="s">
        <v>22</v>
      </c>
      <c r="F227" t="s">
        <v>24</v>
      </c>
      <c r="G227" t="s">
        <v>23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tr">
        <f>IFERROR(IF(MATCH("earty",#REF!,0),"yes"),"no")</f>
        <v>no</v>
      </c>
      <c r="S227" t="str">
        <f>IFERROR(IF(MATCH("animalic",#REF!,0),"yes"),"no")</f>
        <v>no</v>
      </c>
      <c r="T227" t="str">
        <f>IFERROR(IF(MATCH("creamy",#REF!,0),"yes"),"no")</f>
        <v>no</v>
      </c>
      <c r="U227" t="str">
        <f>IFERROR(IF(MATCH("smoky",#REF!,0),"yes"),"no")</f>
        <v>no</v>
      </c>
      <c r="V227" t="str">
        <f>IFERROR(IF(MATCH("aquatic",#REF!,0),"yes"),"no")</f>
        <v>no</v>
      </c>
      <c r="W227" t="str">
        <f>IFERROR(IF(MATCH("fougere",#REF!,0),"yes"),"no")</f>
        <v>no</v>
      </c>
      <c r="X227" t="str">
        <f>IFERROR(IF(MATCH("fresh",#REF!,0),"yes"),"no")</f>
        <v>no</v>
      </c>
    </row>
    <row r="228" spans="1:24" x14ac:dyDescent="0.3">
      <c r="A228">
        <f t="shared" si="3"/>
        <v>227</v>
      </c>
      <c r="B228" t="s">
        <v>59</v>
      </c>
      <c r="C228" t="s">
        <v>26</v>
      </c>
      <c r="D228">
        <v>8.8000000000000007</v>
      </c>
      <c r="E228" t="s">
        <v>22</v>
      </c>
      <c r="F228" t="s">
        <v>24</v>
      </c>
      <c r="G228" t="s">
        <v>23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tr">
        <f>IFERROR(IF(MATCH("earty",#REF!,0),"yes"),"no")</f>
        <v>no</v>
      </c>
      <c r="S228" t="str">
        <f>IFERROR(IF(MATCH("animalic",#REF!,0),"yes"),"no")</f>
        <v>no</v>
      </c>
      <c r="T228" t="str">
        <f>IFERROR(IF(MATCH("creamy",#REF!,0),"yes"),"no")</f>
        <v>no</v>
      </c>
      <c r="U228" t="str">
        <f>IFERROR(IF(MATCH("smoky",#REF!,0),"yes"),"no")</f>
        <v>no</v>
      </c>
      <c r="V228" t="str">
        <f>IFERROR(IF(MATCH("aquatic",#REF!,0),"yes"),"no")</f>
        <v>no</v>
      </c>
      <c r="W228" t="str">
        <f>IFERROR(IF(MATCH("fougere",#REF!,0),"yes"),"no")</f>
        <v>no</v>
      </c>
      <c r="X228" t="str">
        <f>IFERROR(IF(MATCH("fresh",#REF!,0),"yes"),"no")</f>
        <v>no</v>
      </c>
    </row>
    <row r="229" spans="1:24" x14ac:dyDescent="0.3">
      <c r="A229">
        <f t="shared" si="3"/>
        <v>228</v>
      </c>
      <c r="B229" t="s">
        <v>167</v>
      </c>
      <c r="C229" t="s">
        <v>26</v>
      </c>
      <c r="D229">
        <v>9.3000000000000007</v>
      </c>
      <c r="E229" t="s">
        <v>161</v>
      </c>
      <c r="F229" t="str">
        <f>IFERROR(IF(MATCH("sweet",#REF!,0),"yes"),"no")</f>
        <v>no</v>
      </c>
      <c r="G229" t="str">
        <f>IFERROR(IF(MATCH("floral",#REF!,0),"yes"),"no")</f>
        <v>no</v>
      </c>
      <c r="H229" t="str">
        <f>IFERROR(IF(MATCH("powdery",#REF!,0),"yes"),"no")</f>
        <v>no</v>
      </c>
      <c r="I229" t="str">
        <f>IFERROR(IF(MATCH("oriental",#REF!,0),"yes"),"no")</f>
        <v>no</v>
      </c>
      <c r="J229" t="str">
        <f>IFERROR(IF(MATCH("chypre",#REF!,0),"yes"),"no")</f>
        <v>no</v>
      </c>
      <c r="K229" t="str">
        <f>IFERROR(IF(MATCH("green",#REF!,0),"yes"),"no")</f>
        <v>no</v>
      </c>
      <c r="L229" t="str">
        <f>IFERROR(IF(MATCH("gourmand",#REF!,0),"yes"),"no")</f>
        <v>no</v>
      </c>
      <c r="M229" t="str">
        <f>IFERROR(IF(MATCH("resinous",#REF!,0),"yes"),"no")</f>
        <v>no</v>
      </c>
      <c r="N229" t="str">
        <f>IFERROR(IF(MATCH("spicy",#REF!,0),"yes"),"no")</f>
        <v>no</v>
      </c>
      <c r="O229" t="str">
        <f>IFERROR(IF(MATCH("leathery",#REF!,0),"yes"),"no")</f>
        <v>no</v>
      </c>
      <c r="P229" t="str">
        <f>IFERROR(IF(MATCH("citrusy",#REF!,0),"yes"),"no")</f>
        <v>no</v>
      </c>
      <c r="Q229" t="str">
        <f>IFERROR(IF(MATCH("woody",#REF!,0),"yes"),"no")</f>
        <v>no</v>
      </c>
      <c r="R229" t="str">
        <f>IFERROR(IF(MATCH("earthy",#REF!,0),"yes"),"no")</f>
        <v>no</v>
      </c>
      <c r="S229" t="str">
        <f>IFERROR(IF(MATCH("animal",#REF!,0),"yes"),"no")</f>
        <v>no</v>
      </c>
      <c r="T229" t="str">
        <f>IFERROR(IF(MATCH("creamy",#REF!,0),"yes"),"no")</f>
        <v>no</v>
      </c>
      <c r="U229" t="str">
        <f>IFERROR(IF(MATCH("smoky",#REF!,0),"yes"),"no")</f>
        <v>no</v>
      </c>
      <c r="V229" t="str">
        <f>IFERROR(IF(MATCH("aquatic",#REF!,0),"yes"),"no")</f>
        <v>no</v>
      </c>
      <c r="W229" t="str">
        <f>IFERROR(IF(MATCH("fougere",#REF!,0),"yes"),"no")</f>
        <v>no</v>
      </c>
      <c r="X229" t="str">
        <f>IFERROR(IF(MATCH("fresh",#REF!,0),"yes"),"no")</f>
        <v>no</v>
      </c>
    </row>
    <row r="230" spans="1:24" x14ac:dyDescent="0.3">
      <c r="A230">
        <f t="shared" si="3"/>
        <v>229</v>
      </c>
      <c r="B230" t="s">
        <v>176</v>
      </c>
      <c r="C230" t="s">
        <v>26</v>
      </c>
      <c r="D230">
        <v>8.6</v>
      </c>
      <c r="E230" t="s">
        <v>161</v>
      </c>
      <c r="F230" t="str">
        <f>IFERROR(IF(MATCH("sweet",#REF!,0),"yes"),"no")</f>
        <v>no</v>
      </c>
      <c r="G230" t="str">
        <f>IFERROR(IF(MATCH("floral",#REF!,0),"yes"),"no")</f>
        <v>no</v>
      </c>
      <c r="H230" t="str">
        <f>IFERROR(IF(MATCH("powdery",#REF!,0),"yes"),"no")</f>
        <v>no</v>
      </c>
      <c r="I230" t="str">
        <f>IFERROR(IF(MATCH("oriental",#REF!,0),"yes"),"no")</f>
        <v>no</v>
      </c>
      <c r="J230" t="str">
        <f>IFERROR(IF(MATCH("chypre",#REF!,0),"yes"),"no")</f>
        <v>no</v>
      </c>
      <c r="K230" t="str">
        <f>IFERROR(IF(MATCH("green",#REF!,0),"yes"),"no")</f>
        <v>no</v>
      </c>
      <c r="L230" t="str">
        <f>IFERROR(IF(MATCH("gourmand",#REF!,0),"yes"),"no")</f>
        <v>no</v>
      </c>
      <c r="M230" t="str">
        <f>IFERROR(IF(MATCH("resinous",#REF!,0),"yes"),"no")</f>
        <v>no</v>
      </c>
      <c r="N230" t="str">
        <f>IFERROR(IF(MATCH("spicy",#REF!,0),"yes"),"no")</f>
        <v>no</v>
      </c>
      <c r="O230" t="str">
        <f>IFERROR(IF(MATCH("leathery",#REF!,0),"yes"),"no")</f>
        <v>no</v>
      </c>
      <c r="P230" t="str">
        <f>IFERROR(IF(MATCH("citrusy",#REF!,0),"yes"),"no")</f>
        <v>no</v>
      </c>
      <c r="Q230" t="str">
        <f>IFERROR(IF(MATCH("woody",#REF!,0),"yes"),"no")</f>
        <v>no</v>
      </c>
      <c r="R230" t="str">
        <f>IFERROR(IF(MATCH("earthy",#REF!,0),"yes"),"no")</f>
        <v>no</v>
      </c>
      <c r="S230" t="str">
        <f>IFERROR(IF(MATCH("animal",#REF!,0),"yes"),"no")</f>
        <v>no</v>
      </c>
      <c r="T230" t="str">
        <f>IFERROR(IF(MATCH("creamy",#REF!,0),"yes"),"no")</f>
        <v>no</v>
      </c>
      <c r="U230" t="str">
        <f>IFERROR(IF(MATCH("smoky",#REF!,0),"yes"),"no")</f>
        <v>no</v>
      </c>
      <c r="V230" t="str">
        <f>IFERROR(IF(MATCH("aquatic",#REF!,0),"yes"),"no")</f>
        <v>no</v>
      </c>
      <c r="W230" t="str">
        <f>IFERROR(IF(MATCH("fougere",#REF!,0),"yes"),"no")</f>
        <v>no</v>
      </c>
      <c r="X230" t="str">
        <f>IFERROR(IF(MATCH("fresh",#REF!,0),"yes"),"no")</f>
        <v>no</v>
      </c>
    </row>
    <row r="231" spans="1:24" x14ac:dyDescent="0.3">
      <c r="A231">
        <f t="shared" si="3"/>
        <v>230</v>
      </c>
      <c r="B231" t="s">
        <v>181</v>
      </c>
      <c r="C231" t="s">
        <v>26</v>
      </c>
      <c r="D231">
        <v>8.4</v>
      </c>
      <c r="E231" t="s">
        <v>161</v>
      </c>
      <c r="F231" t="str">
        <f>IFERROR(IF(MATCH("sweet",#REF!,0),"yes"),"no")</f>
        <v>no</v>
      </c>
      <c r="G231" t="str">
        <f>IFERROR(IF(MATCH("floral",#REF!,0),"yes"),"no")</f>
        <v>no</v>
      </c>
      <c r="H231" t="str">
        <f>IFERROR(IF(MATCH("powdery",#REF!,0),"yes"),"no")</f>
        <v>no</v>
      </c>
      <c r="I231" t="str">
        <f>IFERROR(IF(MATCH("oriental",#REF!,0),"yes"),"no")</f>
        <v>no</v>
      </c>
      <c r="J231" t="str">
        <f>IFERROR(IF(MATCH("chypre",#REF!,0),"yes"),"no")</f>
        <v>no</v>
      </c>
      <c r="K231" t="str">
        <f>IFERROR(IF(MATCH("green",#REF!,0),"yes"),"no")</f>
        <v>no</v>
      </c>
      <c r="L231" t="str">
        <f>IFERROR(IF(MATCH("gourmand",#REF!,0),"yes"),"no")</f>
        <v>no</v>
      </c>
      <c r="M231" t="str">
        <f>IFERROR(IF(MATCH("resinous",#REF!,0),"yes"),"no")</f>
        <v>no</v>
      </c>
      <c r="N231" t="str">
        <f>IFERROR(IF(MATCH("spicy",#REF!,0),"yes"),"no")</f>
        <v>no</v>
      </c>
      <c r="O231" t="str">
        <f>IFERROR(IF(MATCH("leathery",#REF!,0),"yes"),"no")</f>
        <v>no</v>
      </c>
      <c r="P231" t="str">
        <f>IFERROR(IF(MATCH("citrusy",#REF!,0),"yes"),"no")</f>
        <v>no</v>
      </c>
      <c r="Q231" t="str">
        <f>IFERROR(IF(MATCH("woody",#REF!,0),"yes"),"no")</f>
        <v>no</v>
      </c>
      <c r="R231" t="str">
        <f>IFERROR(IF(MATCH("earthy",#REF!,0),"yes"),"no")</f>
        <v>no</v>
      </c>
      <c r="S231" t="str">
        <f>IFERROR(IF(MATCH("animal",#REF!,0),"yes"),"no")</f>
        <v>no</v>
      </c>
      <c r="T231" t="str">
        <f>IFERROR(IF(MATCH("creamy",#REF!,0),"yes"),"no")</f>
        <v>no</v>
      </c>
      <c r="U231" t="str">
        <f>IFERROR(IF(MATCH("smoky",#REF!,0),"yes"),"no")</f>
        <v>no</v>
      </c>
      <c r="V231" t="str">
        <f>IFERROR(IF(MATCH("aquatic",#REF!,0),"yes"),"no")</f>
        <v>no</v>
      </c>
      <c r="W231" t="str">
        <f>IFERROR(IF(MATCH("fougere",#REF!,0),"yes"),"no")</f>
        <v>no</v>
      </c>
      <c r="X231" t="str">
        <f>IFERROR(IF(MATCH("fresh",#REF!,0),"yes"),"no")</f>
        <v>no</v>
      </c>
    </row>
    <row r="232" spans="1:24" x14ac:dyDescent="0.3">
      <c r="A232">
        <f t="shared" si="3"/>
        <v>231</v>
      </c>
      <c r="B232" t="s">
        <v>202</v>
      </c>
      <c r="C232" t="s">
        <v>26</v>
      </c>
      <c r="D232">
        <v>8.4</v>
      </c>
      <c r="E232" t="s">
        <v>161</v>
      </c>
      <c r="F232" t="str">
        <f>IFERROR(IF(MATCH("sweet",#REF!,0),"yes"),"no")</f>
        <v>no</v>
      </c>
      <c r="G232" t="str">
        <f>IFERROR(IF(MATCH("floral",#REF!,0),"yes"),"no")</f>
        <v>no</v>
      </c>
      <c r="H232" t="str">
        <f>IFERROR(IF(MATCH("powdery",#REF!,0),"yes"),"no")</f>
        <v>no</v>
      </c>
      <c r="I232" t="str">
        <f>IFERROR(IF(MATCH("oriental",#REF!,0),"yes"),"no")</f>
        <v>no</v>
      </c>
      <c r="J232" t="str">
        <f>IFERROR(IF(MATCH("chypre",#REF!,0),"yes"),"no")</f>
        <v>no</v>
      </c>
      <c r="K232" t="str">
        <f>IFERROR(IF(MATCH("green",#REF!,0),"yes"),"no")</f>
        <v>no</v>
      </c>
      <c r="L232" t="str">
        <f>IFERROR(IF(MATCH("gourmand",#REF!,0),"yes"),"no")</f>
        <v>no</v>
      </c>
      <c r="M232" t="str">
        <f>IFERROR(IF(MATCH("resinous",#REF!,0),"yes"),"no")</f>
        <v>no</v>
      </c>
      <c r="N232" t="str">
        <f>IFERROR(IF(MATCH("spicy",#REF!,0),"yes"),"no")</f>
        <v>no</v>
      </c>
      <c r="O232" t="str">
        <f>IFERROR(IF(MATCH("leathery",#REF!,0),"yes"),"no")</f>
        <v>no</v>
      </c>
      <c r="P232" t="str">
        <f>IFERROR(IF(MATCH("citrusy",#REF!,0),"yes"),"no")</f>
        <v>no</v>
      </c>
      <c r="Q232" t="str">
        <f>IFERROR(IF(MATCH("woody",#REF!,0),"yes"),"no")</f>
        <v>no</v>
      </c>
      <c r="R232" t="str">
        <f>IFERROR(IF(MATCH("earthy",#REF!,0),"yes"),"no")</f>
        <v>no</v>
      </c>
      <c r="S232" t="str">
        <f>IFERROR(IF(MATCH("animal",#REF!,0),"yes"),"no")</f>
        <v>no</v>
      </c>
      <c r="T232" t="str">
        <f>IFERROR(IF(MATCH("creamy",#REF!,0),"yes"),"no")</f>
        <v>no</v>
      </c>
      <c r="U232" t="str">
        <f>IFERROR(IF(MATCH("smoky",#REF!,0),"yes"),"no")</f>
        <v>no</v>
      </c>
      <c r="V232" t="str">
        <f>IFERROR(IF(MATCH("aquatic",#REF!,0),"yes"),"no")</f>
        <v>no</v>
      </c>
      <c r="W232" t="str">
        <f>IFERROR(IF(MATCH("fougere",#REF!,0),"yes"),"no")</f>
        <v>no</v>
      </c>
      <c r="X232" t="str">
        <f>IFERROR(IF(MATCH("fresh",#REF!,0),"yes"),"no")</f>
        <v>no</v>
      </c>
    </row>
    <row r="233" spans="1:24" x14ac:dyDescent="0.3">
      <c r="A233">
        <f t="shared" si="3"/>
        <v>232</v>
      </c>
      <c r="B233" t="s">
        <v>210</v>
      </c>
      <c r="C233" t="s">
        <v>26</v>
      </c>
      <c r="D233">
        <v>8.6999999999999993</v>
      </c>
      <c r="E233" t="s">
        <v>161</v>
      </c>
      <c r="F233" t="str">
        <f>IFERROR(IF(MATCH("sweet",#REF!,0),"yes"),"no")</f>
        <v>no</v>
      </c>
      <c r="G233" t="str">
        <f>IFERROR(IF(MATCH("floral",#REF!,0),"yes"),"no")</f>
        <v>no</v>
      </c>
      <c r="H233" t="str">
        <f>IFERROR(IF(MATCH("powdery",#REF!,0),"yes"),"no")</f>
        <v>no</v>
      </c>
      <c r="I233" t="str">
        <f>IFERROR(IF(MATCH("oriental",#REF!,0),"yes"),"no")</f>
        <v>no</v>
      </c>
      <c r="J233" t="str">
        <f>IFERROR(IF(MATCH("chypre",#REF!,0),"yes"),"no")</f>
        <v>no</v>
      </c>
      <c r="K233" t="str">
        <f>IFERROR(IF(MATCH("green",#REF!,0),"yes"),"no")</f>
        <v>no</v>
      </c>
      <c r="L233" t="str">
        <f>IFERROR(IF(MATCH("gourmand",#REF!,0),"yes"),"no")</f>
        <v>no</v>
      </c>
      <c r="M233" t="str">
        <f>IFERROR(IF(MATCH("resinous",#REF!,0),"yes"),"no")</f>
        <v>no</v>
      </c>
      <c r="N233" t="str">
        <f>IFERROR(IF(MATCH("spicy",#REF!,0),"yes"),"no")</f>
        <v>no</v>
      </c>
      <c r="O233" t="str">
        <f>IFERROR(IF(MATCH("leathery",#REF!,0),"yes"),"no")</f>
        <v>no</v>
      </c>
      <c r="P233" t="str">
        <f>IFERROR(IF(MATCH("citrusy",#REF!,0),"yes"),"no")</f>
        <v>no</v>
      </c>
      <c r="Q233" t="str">
        <f>IFERROR(IF(MATCH("woody",#REF!,0),"yes"),"no")</f>
        <v>no</v>
      </c>
      <c r="R233" t="str">
        <f>IFERROR(IF(MATCH("earthy",#REF!,0),"yes"),"no")</f>
        <v>no</v>
      </c>
      <c r="S233" t="str">
        <f>IFERROR(IF(MATCH("animal",#REF!,0),"yes"),"no")</f>
        <v>no</v>
      </c>
      <c r="T233" t="str">
        <f>IFERROR(IF(MATCH("creamy",#REF!,0),"yes"),"no")</f>
        <v>no</v>
      </c>
      <c r="U233" t="str">
        <f>IFERROR(IF(MATCH("smoky",#REF!,0),"yes"),"no")</f>
        <v>no</v>
      </c>
      <c r="V233" t="str">
        <f>IFERROR(IF(MATCH("aquatic",#REF!,0),"yes"),"no")</f>
        <v>no</v>
      </c>
      <c r="W233" t="str">
        <f>IFERROR(IF(MATCH("fougere",#REF!,0),"yes"),"no")</f>
        <v>no</v>
      </c>
      <c r="X233" t="str">
        <f>IFERROR(IF(MATCH("fresh",#REF!,0),"yes"),"no")</f>
        <v>no</v>
      </c>
    </row>
    <row r="234" spans="1:24" x14ac:dyDescent="0.3">
      <c r="A234">
        <f t="shared" si="3"/>
        <v>233</v>
      </c>
      <c r="B234" t="s">
        <v>248</v>
      </c>
      <c r="C234" t="s">
        <v>26</v>
      </c>
      <c r="D234">
        <v>8.6</v>
      </c>
      <c r="E234" t="s">
        <v>161</v>
      </c>
      <c r="F234" t="str">
        <f>IFERROR(IF(MATCH("sweet",#REF!,0),"yes"),"no")</f>
        <v>no</v>
      </c>
      <c r="G234" t="str">
        <f>IFERROR(IF(MATCH("floral",#REF!,0),"yes"),"no")</f>
        <v>no</v>
      </c>
      <c r="H234" t="str">
        <f>IFERROR(IF(MATCH("powdery",#REF!,0),"yes"),"no")</f>
        <v>no</v>
      </c>
      <c r="I234" t="str">
        <f>IFERROR(IF(MATCH("oriental",#REF!,0),"yes"),"no")</f>
        <v>no</v>
      </c>
      <c r="J234" t="str">
        <f>IFERROR(IF(MATCH("chypre",#REF!,0),"yes"),"no")</f>
        <v>no</v>
      </c>
      <c r="K234" t="str">
        <f>IFERROR(IF(MATCH("green",#REF!,0),"yes"),"no")</f>
        <v>no</v>
      </c>
      <c r="L234" t="str">
        <f>IFERROR(IF(MATCH("gourmand",#REF!,0),"yes"),"no")</f>
        <v>no</v>
      </c>
      <c r="M234" t="str">
        <f>IFERROR(IF(MATCH("resinous",#REF!,0),"yes"),"no")</f>
        <v>no</v>
      </c>
      <c r="N234" t="str">
        <f>IFERROR(IF(MATCH("spicy",#REF!,0),"yes"),"no")</f>
        <v>no</v>
      </c>
      <c r="O234" t="str">
        <f>IFERROR(IF(MATCH("leathery",#REF!,0),"yes"),"no")</f>
        <v>no</v>
      </c>
      <c r="P234" t="str">
        <f>IFERROR(IF(MATCH("citrusy",#REF!,0),"yes"),"no")</f>
        <v>no</v>
      </c>
      <c r="Q234" t="str">
        <f>IFERROR(IF(MATCH("woody",#REF!,0),"yes"),"no")</f>
        <v>no</v>
      </c>
      <c r="R234" t="str">
        <f>IFERROR(IF(MATCH("earthy",#REF!,0),"yes"),"no")</f>
        <v>no</v>
      </c>
      <c r="S234" t="str">
        <f>IFERROR(IF(MATCH("animal",#REF!,0),"yes"),"no")</f>
        <v>no</v>
      </c>
      <c r="T234" t="str">
        <f>IFERROR(IF(MATCH("creamy",#REF!,0),"yes"),"no")</f>
        <v>no</v>
      </c>
      <c r="U234" t="str">
        <f>IFERROR(IF(MATCH("smoky",#REF!,0),"yes"),"no")</f>
        <v>no</v>
      </c>
      <c r="V234" t="str">
        <f>IFERROR(IF(MATCH("aquatic",#REF!,0),"yes"),"no")</f>
        <v>no</v>
      </c>
      <c r="W234" t="str">
        <f>IFERROR(IF(MATCH("fougere",#REF!,0),"yes"),"no")</f>
        <v>no</v>
      </c>
      <c r="X234" t="str">
        <f>IFERROR(IF(MATCH("fresh",#REF!,0),"yes"),"no")</f>
        <v>no</v>
      </c>
    </row>
    <row r="235" spans="1:24" x14ac:dyDescent="0.3">
      <c r="A235">
        <f t="shared" si="3"/>
        <v>234</v>
      </c>
      <c r="B235" t="s">
        <v>283</v>
      </c>
      <c r="C235" t="s">
        <v>26</v>
      </c>
      <c r="D235">
        <v>9.1</v>
      </c>
      <c r="E235" t="s">
        <v>161</v>
      </c>
      <c r="F235" t="str">
        <f>IFERROR(IF(MATCH("sweet",#REF!,0),"yes"),"no")</f>
        <v>no</v>
      </c>
      <c r="G235" t="str">
        <f>IFERROR(IF(MATCH("floral",#REF!,0),"yes"),"no")</f>
        <v>no</v>
      </c>
      <c r="H235" t="str">
        <f>IFERROR(IF(MATCH("powdery",#REF!,0),"yes"),"no")</f>
        <v>no</v>
      </c>
      <c r="I235" t="str">
        <f>IFERROR(IF(MATCH("oriental",#REF!,0),"yes"),"no")</f>
        <v>no</v>
      </c>
      <c r="J235" t="str">
        <f>IFERROR(IF(MATCH("chypre",#REF!,0),"yes"),"no")</f>
        <v>no</v>
      </c>
      <c r="K235" t="str">
        <f>IFERROR(IF(MATCH("green",#REF!,0),"yes"),"no")</f>
        <v>no</v>
      </c>
      <c r="L235" t="str">
        <f>IFERROR(IF(MATCH("gourmand",#REF!,0),"yes"),"no")</f>
        <v>no</v>
      </c>
      <c r="M235" t="str">
        <f>IFERROR(IF(MATCH("resinous",#REF!,0),"yes"),"no")</f>
        <v>no</v>
      </c>
      <c r="N235" t="str">
        <f>IFERROR(IF(MATCH("spicy",#REF!,0),"yes"),"no")</f>
        <v>no</v>
      </c>
      <c r="O235" t="str">
        <f>IFERROR(IF(MATCH("leathery",#REF!,0),"yes"),"no")</f>
        <v>no</v>
      </c>
      <c r="P235" t="str">
        <f>IFERROR(IF(MATCH("citrusy",#REF!,0),"yes"),"no")</f>
        <v>no</v>
      </c>
      <c r="Q235" t="str">
        <f>IFERROR(IF(MATCH("woody",#REF!,0),"yes"),"no")</f>
        <v>no</v>
      </c>
      <c r="R235" t="str">
        <f>IFERROR(IF(MATCH("earthy",#REF!,0),"yes"),"no")</f>
        <v>no</v>
      </c>
      <c r="S235" t="str">
        <f>IFERROR(IF(MATCH("animal",#REF!,0),"yes"),"no")</f>
        <v>no</v>
      </c>
      <c r="T235" t="str">
        <f>IFERROR(IF(MATCH("creamy",#REF!,0),"yes"),"no")</f>
        <v>no</v>
      </c>
      <c r="U235" t="str">
        <f>IFERROR(IF(MATCH("smoky",#REF!,0),"yes"),"no")</f>
        <v>no</v>
      </c>
      <c r="V235" t="str">
        <f>IFERROR(IF(MATCH("aquatic",#REF!,0),"yes"),"no")</f>
        <v>no</v>
      </c>
      <c r="W235" t="str">
        <f>IFERROR(IF(MATCH("fougere",#REF!,0),"yes"),"no")</f>
        <v>no</v>
      </c>
      <c r="X235" t="str">
        <f>IFERROR(IF(MATCH("fresh",#REF!,0),"yes"),"no")</f>
        <v>no</v>
      </c>
    </row>
    <row r="236" spans="1:24" x14ac:dyDescent="0.3">
      <c r="A236">
        <f t="shared" si="3"/>
        <v>235</v>
      </c>
      <c r="B236" t="s">
        <v>313</v>
      </c>
      <c r="C236" t="s">
        <v>26</v>
      </c>
      <c r="D236">
        <v>8.6</v>
      </c>
      <c r="E236" t="s">
        <v>297</v>
      </c>
      <c r="F236" t="str">
        <f>IFERROR(IF(MATCH("sweet",#REF!,0),"yes"),"no")</f>
        <v>no</v>
      </c>
      <c r="G236" t="str">
        <f>IFERROR(IF(MATCH("floral",#REF!,0),"yes"),"no")</f>
        <v>no</v>
      </c>
      <c r="H236" t="str">
        <f>IFERROR(IF(MATCH("powdery",#REF!,0),"yes"),"no")</f>
        <v>no</v>
      </c>
      <c r="I236" t="str">
        <f>IFERROR(IF(MATCH("oriental",#REF!,0),"yes"),"no")</f>
        <v>no</v>
      </c>
      <c r="J236" t="str">
        <f>IFERROR(IF(MATCH("chypre",#REF!,0),"yes"),"no")</f>
        <v>no</v>
      </c>
      <c r="K236" t="str">
        <f>IFERROR(IF(MATCH("green",#REF!,0),"yes"),"no")</f>
        <v>no</v>
      </c>
      <c r="L236" t="str">
        <f>IFERROR(IF(MATCH("gourmand",#REF!,0),"yes"),"no")</f>
        <v>no</v>
      </c>
      <c r="M236" t="str">
        <f>IFERROR(IF(MATCH("resinous",#REF!,0),"yes"),"no")</f>
        <v>no</v>
      </c>
      <c r="N236" t="str">
        <f>IFERROR(IF(MATCH("spicy",#REF!,0),"yes"),"no")</f>
        <v>no</v>
      </c>
      <c r="O236" t="str">
        <f>IFERROR(IF(MATCH("leathery",#REF!,0),"yes"),"no")</f>
        <v>no</v>
      </c>
      <c r="P236" t="str">
        <f>IFERROR(IF(MATCH("citrusy",#REF!,0),"yes"),"no")</f>
        <v>no</v>
      </c>
      <c r="Q236" t="str">
        <f>IFERROR(IF(MATCH("woody",#REF!,0),"yes"),"no")</f>
        <v>no</v>
      </c>
      <c r="R236" t="str">
        <f>IFERROR(IF(MATCH("earthy",#REF!,0),"yes"),"no")</f>
        <v>no</v>
      </c>
      <c r="S236" t="str">
        <f>IFERROR(IF(MATCH("animal",#REF!,0),"yes"),"no")</f>
        <v>no</v>
      </c>
      <c r="T236" t="str">
        <f>IFERROR(IF(MATCH("creamy",#REF!,0),"yes"),"no")</f>
        <v>no</v>
      </c>
      <c r="U236" t="str">
        <f>IFERROR(IF(MATCH("smoky",#REF!,0),"yes"),"no")</f>
        <v>no</v>
      </c>
      <c r="V236" t="str">
        <f>IFERROR(IF(MATCH("aquatic",#REF!,0),"yes"),"no")</f>
        <v>no</v>
      </c>
      <c r="W236" t="str">
        <f>IFERROR(IF(MATCH("fougere",#REF!,0),"yes"),"no")</f>
        <v>no</v>
      </c>
      <c r="X236" t="str">
        <f>IFERROR(IF(MATCH("fresh",#REF!,0),"yes"),"no")</f>
        <v>no</v>
      </c>
    </row>
    <row r="237" spans="1:24" x14ac:dyDescent="0.3">
      <c r="A237">
        <f t="shared" si="3"/>
        <v>236</v>
      </c>
      <c r="B237" t="s">
        <v>315</v>
      </c>
      <c r="C237" t="s">
        <v>26</v>
      </c>
      <c r="D237">
        <v>8.5</v>
      </c>
      <c r="E237" t="s">
        <v>297</v>
      </c>
      <c r="F237" t="str">
        <f>IFERROR(IF(MATCH("sweet",#REF!,0),"yes"),"no")</f>
        <v>no</v>
      </c>
      <c r="G237" t="str">
        <f>IFERROR(IF(MATCH("floral",#REF!,0),"yes"),"no")</f>
        <v>no</v>
      </c>
      <c r="H237" t="str">
        <f>IFERROR(IF(MATCH("powdery",#REF!,0),"yes"),"no")</f>
        <v>no</v>
      </c>
      <c r="I237" t="str">
        <f>IFERROR(IF(MATCH("oriental",#REF!,0),"yes"),"no")</f>
        <v>no</v>
      </c>
      <c r="J237" t="str">
        <f>IFERROR(IF(MATCH("chypre",#REF!,0),"yes"),"no")</f>
        <v>no</v>
      </c>
      <c r="K237" t="str">
        <f>IFERROR(IF(MATCH("green",#REF!,0),"yes"),"no")</f>
        <v>no</v>
      </c>
      <c r="L237" t="str">
        <f>IFERROR(IF(MATCH("gourmand",#REF!,0),"yes"),"no")</f>
        <v>no</v>
      </c>
      <c r="M237" t="str">
        <f>IFERROR(IF(MATCH("resinous",#REF!,0),"yes"),"no")</f>
        <v>no</v>
      </c>
      <c r="N237" t="str">
        <f>IFERROR(IF(MATCH("spicy",#REF!,0),"yes"),"no")</f>
        <v>no</v>
      </c>
      <c r="O237" t="str">
        <f>IFERROR(IF(MATCH("leathery",#REF!,0),"yes"),"no")</f>
        <v>no</v>
      </c>
      <c r="P237" t="str">
        <f>IFERROR(IF(MATCH("citrusy",#REF!,0),"yes"),"no")</f>
        <v>no</v>
      </c>
      <c r="Q237" t="str">
        <f>IFERROR(IF(MATCH("woody",#REF!,0),"yes"),"no")</f>
        <v>no</v>
      </c>
      <c r="R237" t="str">
        <f>IFERROR(IF(MATCH("earthy",#REF!,0),"yes"),"no")</f>
        <v>no</v>
      </c>
      <c r="S237" t="str">
        <f>IFERROR(IF(MATCH("animal",#REF!,0),"yes"),"no")</f>
        <v>no</v>
      </c>
      <c r="T237" t="str">
        <f>IFERROR(IF(MATCH("creamy",#REF!,0),"yes"),"no")</f>
        <v>no</v>
      </c>
      <c r="U237" t="str">
        <f>IFERROR(IF(MATCH("smoky",#REF!,0),"yes"),"no")</f>
        <v>no</v>
      </c>
      <c r="V237" t="str">
        <f>IFERROR(IF(MATCH("aquatic",#REF!,0),"yes"),"no")</f>
        <v>no</v>
      </c>
      <c r="W237" t="str">
        <f>IFERROR(IF(MATCH("fougere",#REF!,0),"yes"),"no")</f>
        <v>no</v>
      </c>
      <c r="X237" t="str">
        <f>IFERROR(IF(MATCH("fresh",#REF!,0),"yes"),"no")</f>
        <v>no</v>
      </c>
    </row>
    <row r="238" spans="1:24" x14ac:dyDescent="0.3">
      <c r="A238">
        <f t="shared" si="3"/>
        <v>237</v>
      </c>
      <c r="B238" t="s">
        <v>352</v>
      </c>
      <c r="C238" t="s">
        <v>26</v>
      </c>
      <c r="D238">
        <v>8.5</v>
      </c>
      <c r="E238" t="s">
        <v>297</v>
      </c>
      <c r="F238" t="str">
        <f>IFERROR(IF(MATCH("sweet",#REF!,0),"yes"),"no")</f>
        <v>no</v>
      </c>
      <c r="G238" t="str">
        <f>IFERROR(IF(MATCH("floral",#REF!,0),"yes"),"no")</f>
        <v>no</v>
      </c>
      <c r="H238" t="str">
        <f>IFERROR(IF(MATCH("powdery",#REF!,0),"yes"),"no")</f>
        <v>no</v>
      </c>
      <c r="I238" t="str">
        <f>IFERROR(IF(MATCH("oriental",#REF!,0),"yes"),"no")</f>
        <v>no</v>
      </c>
      <c r="J238" t="str">
        <f>IFERROR(IF(MATCH("chypre",#REF!,0),"yes"),"no")</f>
        <v>no</v>
      </c>
      <c r="K238" t="str">
        <f>IFERROR(IF(MATCH("green",#REF!,0),"yes"),"no")</f>
        <v>no</v>
      </c>
      <c r="L238" t="str">
        <f>IFERROR(IF(MATCH("gourmand",#REF!,0),"yes"),"no")</f>
        <v>no</v>
      </c>
      <c r="M238" t="str">
        <f>IFERROR(IF(MATCH("resinous",#REF!,0),"yes"),"no")</f>
        <v>no</v>
      </c>
      <c r="N238" t="str">
        <f>IFERROR(IF(MATCH("spicy",#REF!,0),"yes"),"no")</f>
        <v>no</v>
      </c>
      <c r="O238" t="str">
        <f>IFERROR(IF(MATCH("leathery",#REF!,0),"yes"),"no")</f>
        <v>no</v>
      </c>
      <c r="P238" t="str">
        <f>IFERROR(IF(MATCH("citrusy",#REF!,0),"yes"),"no")</f>
        <v>no</v>
      </c>
      <c r="Q238" t="str">
        <f>IFERROR(IF(MATCH("woody",#REF!,0),"yes"),"no")</f>
        <v>no</v>
      </c>
      <c r="R238" t="str">
        <f>IFERROR(IF(MATCH("earthy",#REF!,0),"yes"),"no")</f>
        <v>no</v>
      </c>
      <c r="S238" t="str">
        <f>IFERROR(IF(MATCH("animal",#REF!,0),"yes"),"no")</f>
        <v>no</v>
      </c>
      <c r="T238" t="str">
        <f>IFERROR(IF(MATCH("creamy",#REF!,0),"yes"),"no")</f>
        <v>no</v>
      </c>
      <c r="U238" t="str">
        <f>IFERROR(IF(MATCH("smoky",#REF!,0),"yes"),"no")</f>
        <v>no</v>
      </c>
      <c r="V238" t="str">
        <f>IFERROR(IF(MATCH("aquatic",#REF!,0),"yes"),"no")</f>
        <v>no</v>
      </c>
      <c r="W238" t="str">
        <f>IFERROR(IF(MATCH("fougere",#REF!,0),"yes"),"no")</f>
        <v>no</v>
      </c>
      <c r="X238" t="str">
        <f>IFERROR(IF(MATCH("fresh",#REF!,0),"yes"),"no")</f>
        <v>no</v>
      </c>
    </row>
    <row r="239" spans="1:24" x14ac:dyDescent="0.3">
      <c r="A239">
        <f t="shared" si="3"/>
        <v>238</v>
      </c>
      <c r="B239" t="s">
        <v>368</v>
      </c>
      <c r="C239" t="s">
        <v>26</v>
      </c>
      <c r="D239">
        <v>8.9</v>
      </c>
      <c r="E239" t="s">
        <v>297</v>
      </c>
      <c r="F239" t="str">
        <f>IFERROR(IF(MATCH("sweet",#REF!,0),"yes"),"no")</f>
        <v>no</v>
      </c>
      <c r="G239" t="str">
        <f>IFERROR(IF(MATCH("floral",#REF!,0),"yes"),"no")</f>
        <v>no</v>
      </c>
      <c r="H239" t="str">
        <f>IFERROR(IF(MATCH("powdery",#REF!,0),"yes"),"no")</f>
        <v>no</v>
      </c>
      <c r="I239" t="str">
        <f>IFERROR(IF(MATCH("oriental",#REF!,0),"yes"),"no")</f>
        <v>no</v>
      </c>
      <c r="J239" t="str">
        <f>IFERROR(IF(MATCH("chypre",#REF!,0),"yes"),"no")</f>
        <v>no</v>
      </c>
      <c r="K239" t="str">
        <f>IFERROR(IF(MATCH("green",#REF!,0),"yes"),"no")</f>
        <v>no</v>
      </c>
      <c r="L239" t="str">
        <f>IFERROR(IF(MATCH("gourmand",#REF!,0),"yes"),"no")</f>
        <v>no</v>
      </c>
      <c r="M239" t="str">
        <f>IFERROR(IF(MATCH("resinous",#REF!,0),"yes"),"no")</f>
        <v>no</v>
      </c>
      <c r="N239" t="str">
        <f>IFERROR(IF(MATCH("spicy",#REF!,0),"yes"),"no")</f>
        <v>no</v>
      </c>
      <c r="O239" t="str">
        <f>IFERROR(IF(MATCH("leathery",#REF!,0),"yes"),"no")</f>
        <v>no</v>
      </c>
      <c r="P239" t="str">
        <f>IFERROR(IF(MATCH("citrusy",#REF!,0),"yes"),"no")</f>
        <v>no</v>
      </c>
      <c r="Q239" t="str">
        <f>IFERROR(IF(MATCH("woody",#REF!,0),"yes"),"no")</f>
        <v>no</v>
      </c>
      <c r="R239" t="str">
        <f>IFERROR(IF(MATCH("earthy",#REF!,0),"yes"),"no")</f>
        <v>no</v>
      </c>
      <c r="S239" t="str">
        <f>IFERROR(IF(MATCH("animal",#REF!,0),"yes"),"no")</f>
        <v>no</v>
      </c>
      <c r="T239" t="str">
        <f>IFERROR(IF(MATCH("creamy",#REF!,0),"yes"),"no")</f>
        <v>no</v>
      </c>
      <c r="U239" t="str">
        <f>IFERROR(IF(MATCH("smoky",#REF!,0),"yes"),"no")</f>
        <v>no</v>
      </c>
      <c r="V239" t="str">
        <f>IFERROR(IF(MATCH("aquatic",#REF!,0),"yes"),"no")</f>
        <v>no</v>
      </c>
      <c r="W239" t="str">
        <f>IFERROR(IF(MATCH("fougere",#REF!,0),"yes"),"no")</f>
        <v>no</v>
      </c>
      <c r="X239" t="str">
        <f>IFERROR(IF(MATCH("fresh",#REF!,0),"yes"),"no")</f>
        <v>no</v>
      </c>
    </row>
    <row r="240" spans="1:24" x14ac:dyDescent="0.3">
      <c r="A240">
        <f t="shared" si="3"/>
        <v>239</v>
      </c>
      <c r="B240" t="s">
        <v>384</v>
      </c>
      <c r="C240" t="s">
        <v>26</v>
      </c>
      <c r="D240">
        <v>8.5</v>
      </c>
      <c r="E240" t="s">
        <v>297</v>
      </c>
      <c r="F240" t="str">
        <f>IFERROR(IF(MATCH("sweet",#REF!,0),"yes"),"no")</f>
        <v>no</v>
      </c>
      <c r="G240" t="str">
        <f>IFERROR(IF(MATCH("floral",#REF!,0),"yes"),"no")</f>
        <v>no</v>
      </c>
      <c r="H240" t="str">
        <f>IFERROR(IF(MATCH("powdery",#REF!,0),"yes"),"no")</f>
        <v>no</v>
      </c>
      <c r="I240" t="str">
        <f>IFERROR(IF(MATCH("oriental",#REF!,0),"yes"),"no")</f>
        <v>no</v>
      </c>
      <c r="J240" t="str">
        <f>IFERROR(IF(MATCH("chypre",#REF!,0),"yes"),"no")</f>
        <v>no</v>
      </c>
      <c r="K240" t="str">
        <f>IFERROR(IF(MATCH("green",#REF!,0),"yes"),"no")</f>
        <v>no</v>
      </c>
      <c r="L240" t="str">
        <f>IFERROR(IF(MATCH("gourmand",#REF!,0),"yes"),"no")</f>
        <v>no</v>
      </c>
      <c r="M240" t="str">
        <f>IFERROR(IF(MATCH("resinous",#REF!,0),"yes"),"no")</f>
        <v>no</v>
      </c>
      <c r="N240" t="str">
        <f>IFERROR(IF(MATCH("spicy",#REF!,0),"yes"),"no")</f>
        <v>no</v>
      </c>
      <c r="O240" t="str">
        <f>IFERROR(IF(MATCH("leathery",#REF!,0),"yes"),"no")</f>
        <v>no</v>
      </c>
      <c r="P240" t="str">
        <f>IFERROR(IF(MATCH("citrusy",#REF!,0),"yes"),"no")</f>
        <v>no</v>
      </c>
      <c r="Q240" t="str">
        <f>IFERROR(IF(MATCH("woody",#REF!,0),"yes"),"no")</f>
        <v>no</v>
      </c>
      <c r="R240" t="str">
        <f>IFERROR(IF(MATCH("earthy",#REF!,0),"yes"),"no")</f>
        <v>no</v>
      </c>
      <c r="S240" t="str">
        <f>IFERROR(IF(MATCH("animal",#REF!,0),"yes"),"no")</f>
        <v>no</v>
      </c>
      <c r="T240" t="str">
        <f>IFERROR(IF(MATCH("creamy",#REF!,0),"yes"),"no")</f>
        <v>no</v>
      </c>
      <c r="U240" t="str">
        <f>IFERROR(IF(MATCH("smoky",#REF!,0),"yes"),"no")</f>
        <v>no</v>
      </c>
      <c r="V240" t="str">
        <f>IFERROR(IF(MATCH("aquatic",#REF!,0),"yes"),"no")</f>
        <v>no</v>
      </c>
      <c r="W240" t="str">
        <f>IFERROR(IF(MATCH("fougere",#REF!,0),"yes"),"no")</f>
        <v>no</v>
      </c>
      <c r="X240" t="str">
        <f>IFERROR(IF(MATCH("fresh",#REF!,0),"yes"),"no")</f>
        <v>no</v>
      </c>
    </row>
    <row r="241" spans="1:24" x14ac:dyDescent="0.3">
      <c r="A241">
        <f t="shared" si="3"/>
        <v>240</v>
      </c>
      <c r="B241" t="s">
        <v>401</v>
      </c>
      <c r="C241" t="s">
        <v>26</v>
      </c>
      <c r="D241">
        <v>8.8000000000000007</v>
      </c>
      <c r="E241" t="s">
        <v>297</v>
      </c>
      <c r="F241" t="str">
        <f>IFERROR(IF(MATCH("sweet",#REF!,0),"yes"),"no")</f>
        <v>no</v>
      </c>
      <c r="G241" t="str">
        <f>IFERROR(IF(MATCH("floral",#REF!,0),"yes"),"no")</f>
        <v>no</v>
      </c>
      <c r="H241" t="str">
        <f>IFERROR(IF(MATCH("powdery",#REF!,0),"yes"),"no")</f>
        <v>no</v>
      </c>
      <c r="I241" t="str">
        <f>IFERROR(IF(MATCH("oriental",#REF!,0),"yes"),"no")</f>
        <v>no</v>
      </c>
      <c r="J241" t="str">
        <f>IFERROR(IF(MATCH("chypre",#REF!,0),"yes"),"no")</f>
        <v>no</v>
      </c>
      <c r="K241" t="str">
        <f>IFERROR(IF(MATCH("green",#REF!,0),"yes"),"no")</f>
        <v>no</v>
      </c>
      <c r="L241" t="str">
        <f>IFERROR(IF(MATCH("gourmand",#REF!,0),"yes"),"no")</f>
        <v>no</v>
      </c>
      <c r="M241" t="str">
        <f>IFERROR(IF(MATCH("resinous",#REF!,0),"yes"),"no")</f>
        <v>no</v>
      </c>
      <c r="N241" t="str">
        <f>IFERROR(IF(MATCH("spicy",#REF!,0),"yes"),"no")</f>
        <v>no</v>
      </c>
      <c r="O241" t="str">
        <f>IFERROR(IF(MATCH("leathery",#REF!,0),"yes"),"no")</f>
        <v>no</v>
      </c>
      <c r="P241" t="str">
        <f>IFERROR(IF(MATCH("citrusy",#REF!,0),"yes"),"no")</f>
        <v>no</v>
      </c>
      <c r="Q241" t="str">
        <f>IFERROR(IF(MATCH("woody",#REF!,0),"yes"),"no")</f>
        <v>no</v>
      </c>
      <c r="R241" t="str">
        <f>IFERROR(IF(MATCH("earthy",#REF!,0),"yes"),"no")</f>
        <v>no</v>
      </c>
      <c r="S241" t="str">
        <f>IFERROR(IF(MATCH("animal",#REF!,0),"yes"),"no")</f>
        <v>no</v>
      </c>
      <c r="T241" t="str">
        <f>IFERROR(IF(MATCH("creamy",#REF!,0),"yes"),"no")</f>
        <v>no</v>
      </c>
      <c r="U241" t="str">
        <f>IFERROR(IF(MATCH("smoky",#REF!,0),"yes"),"no")</f>
        <v>no</v>
      </c>
      <c r="V241" t="str">
        <f>IFERROR(IF(MATCH("aquatic",#REF!,0),"yes"),"no")</f>
        <v>no</v>
      </c>
      <c r="W241" t="str">
        <f>IFERROR(IF(MATCH("fougere",#REF!,0),"yes"),"no")</f>
        <v>no</v>
      </c>
      <c r="X241" t="str">
        <f>IFERROR(IF(MATCH("fresh",#REF!,0),"yes"),"no")</f>
        <v>no</v>
      </c>
    </row>
    <row r="242" spans="1:24" x14ac:dyDescent="0.3">
      <c r="A242">
        <f t="shared" si="3"/>
        <v>241</v>
      </c>
      <c r="B242" t="s">
        <v>408</v>
      </c>
      <c r="C242" t="s">
        <v>26</v>
      </c>
      <c r="D242">
        <v>8.6</v>
      </c>
      <c r="E242" t="s">
        <v>297</v>
      </c>
      <c r="F242" t="str">
        <f>IFERROR(IF(MATCH("sweet",#REF!,0),"yes"),"no")</f>
        <v>no</v>
      </c>
      <c r="G242" t="str">
        <f>IFERROR(IF(MATCH("floral",#REF!,0),"yes"),"no")</f>
        <v>no</v>
      </c>
      <c r="H242" t="str">
        <f>IFERROR(IF(MATCH("powdery",#REF!,0),"yes"),"no")</f>
        <v>no</v>
      </c>
      <c r="I242" t="str">
        <f>IFERROR(IF(MATCH("oriental",#REF!,0),"yes"),"no")</f>
        <v>no</v>
      </c>
      <c r="J242" t="str">
        <f>IFERROR(IF(MATCH("chypre",#REF!,0),"yes"),"no")</f>
        <v>no</v>
      </c>
      <c r="K242" t="str">
        <f>IFERROR(IF(MATCH("green",#REF!,0),"yes"),"no")</f>
        <v>no</v>
      </c>
      <c r="L242" t="str">
        <f>IFERROR(IF(MATCH("gourmand",#REF!,0),"yes"),"no")</f>
        <v>no</v>
      </c>
      <c r="M242" t="str">
        <f>IFERROR(IF(MATCH("resinous",#REF!,0),"yes"),"no")</f>
        <v>no</v>
      </c>
      <c r="N242" t="str">
        <f>IFERROR(IF(MATCH("spicy",#REF!,0),"yes"),"no")</f>
        <v>no</v>
      </c>
      <c r="O242" t="str">
        <f>IFERROR(IF(MATCH("leathery",#REF!,0),"yes"),"no")</f>
        <v>no</v>
      </c>
      <c r="P242" t="str">
        <f>IFERROR(IF(MATCH("citrusy",#REF!,0),"yes"),"no")</f>
        <v>no</v>
      </c>
      <c r="Q242" t="str">
        <f>IFERROR(IF(MATCH("woody",#REF!,0),"yes"),"no")</f>
        <v>no</v>
      </c>
      <c r="R242" t="str">
        <f>IFERROR(IF(MATCH("earthy",#REF!,0),"yes"),"no")</f>
        <v>no</v>
      </c>
      <c r="S242" t="str">
        <f>IFERROR(IF(MATCH("animal",#REF!,0),"yes"),"no")</f>
        <v>no</v>
      </c>
      <c r="T242" t="str">
        <f>IFERROR(IF(MATCH("creamy",#REF!,0),"yes"),"no")</f>
        <v>no</v>
      </c>
      <c r="U242" t="str">
        <f>IFERROR(IF(MATCH("smoky",#REF!,0),"yes"),"no")</f>
        <v>no</v>
      </c>
      <c r="V242" t="str">
        <f>IFERROR(IF(MATCH("aquatic",#REF!,0),"yes"),"no")</f>
        <v>no</v>
      </c>
      <c r="W242" t="str">
        <f>IFERROR(IF(MATCH("fougere",#REF!,0),"yes"),"no")</f>
        <v>no</v>
      </c>
      <c r="X242" t="str">
        <f>IFERROR(IF(MATCH("fresh",#REF!,0),"yes"),"no")</f>
        <v>no</v>
      </c>
    </row>
    <row r="243" spans="1:24" x14ac:dyDescent="0.3">
      <c r="A243">
        <f t="shared" si="3"/>
        <v>242</v>
      </c>
      <c r="B243" t="s">
        <v>409</v>
      </c>
      <c r="C243" t="s">
        <v>26</v>
      </c>
      <c r="D243">
        <v>9</v>
      </c>
      <c r="E243" t="s">
        <v>297</v>
      </c>
      <c r="F243" t="str">
        <f>IFERROR(IF(MATCH("sweet",#REF!,0),"yes"),"no")</f>
        <v>no</v>
      </c>
      <c r="G243" t="str">
        <f>IFERROR(IF(MATCH("floral",#REF!,0),"yes"),"no")</f>
        <v>no</v>
      </c>
      <c r="H243" t="str">
        <f>IFERROR(IF(MATCH("powdery",#REF!,0),"yes"),"no")</f>
        <v>no</v>
      </c>
      <c r="I243" t="str">
        <f>IFERROR(IF(MATCH("oriental",#REF!,0),"yes"),"no")</f>
        <v>no</v>
      </c>
      <c r="J243" t="str">
        <f>IFERROR(IF(MATCH("chypre",#REF!,0),"yes"),"no")</f>
        <v>no</v>
      </c>
      <c r="K243" t="str">
        <f>IFERROR(IF(MATCH("green",#REF!,0),"yes"),"no")</f>
        <v>no</v>
      </c>
      <c r="L243" t="str">
        <f>IFERROR(IF(MATCH("gourmand",#REF!,0),"yes"),"no")</f>
        <v>no</v>
      </c>
      <c r="M243" t="str">
        <f>IFERROR(IF(MATCH("resinous",#REF!,0),"yes"),"no")</f>
        <v>no</v>
      </c>
      <c r="N243" t="str">
        <f>IFERROR(IF(MATCH("spicy",#REF!,0),"yes"),"no")</f>
        <v>no</v>
      </c>
      <c r="O243" t="str">
        <f>IFERROR(IF(MATCH("leathery",#REF!,0),"yes"),"no")</f>
        <v>no</v>
      </c>
      <c r="P243" t="str">
        <f>IFERROR(IF(MATCH("citrusy",#REF!,0),"yes"),"no")</f>
        <v>no</v>
      </c>
      <c r="Q243" t="str">
        <f>IFERROR(IF(MATCH("woody",#REF!,0),"yes"),"no")</f>
        <v>no</v>
      </c>
      <c r="R243" t="str">
        <f>IFERROR(IF(MATCH("earthy",#REF!,0),"yes"),"no")</f>
        <v>no</v>
      </c>
      <c r="S243" t="str">
        <f>IFERROR(IF(MATCH("animal",#REF!,0),"yes"),"no")</f>
        <v>no</v>
      </c>
      <c r="T243" t="str">
        <f>IFERROR(IF(MATCH("creamy",#REF!,0),"yes"),"no")</f>
        <v>no</v>
      </c>
      <c r="U243" t="str">
        <f>IFERROR(IF(MATCH("smoky",#REF!,0),"yes"),"no")</f>
        <v>no</v>
      </c>
      <c r="V243" t="str">
        <f>IFERROR(IF(MATCH("aquatic",#REF!,0),"yes"),"no")</f>
        <v>no</v>
      </c>
      <c r="W243" t="str">
        <f>IFERROR(IF(MATCH("fougere",#REF!,0),"yes"),"no")</f>
        <v>no</v>
      </c>
      <c r="X243" t="str">
        <f>IFERROR(IF(MATCH("fresh",#REF!,0),"yes"),"no")</f>
        <v>no</v>
      </c>
    </row>
    <row r="244" spans="1:24" x14ac:dyDescent="0.3">
      <c r="A244">
        <f t="shared" si="3"/>
        <v>243</v>
      </c>
      <c r="B244" t="s">
        <v>411</v>
      </c>
      <c r="C244" t="s">
        <v>26</v>
      </c>
      <c r="D244">
        <v>8.8000000000000007</v>
      </c>
      <c r="E244" t="s">
        <v>297</v>
      </c>
      <c r="F244" t="str">
        <f>IFERROR(IF(MATCH("sweet",#REF!,0),"yes"),"no")</f>
        <v>no</v>
      </c>
      <c r="G244" t="str">
        <f>IFERROR(IF(MATCH("floral",#REF!,0),"yes"),"no")</f>
        <v>no</v>
      </c>
      <c r="H244" t="str">
        <f>IFERROR(IF(MATCH("powdery",#REF!,0),"yes"),"no")</f>
        <v>no</v>
      </c>
      <c r="I244" t="str">
        <f>IFERROR(IF(MATCH("oriental",#REF!,0),"yes"),"no")</f>
        <v>no</v>
      </c>
      <c r="J244" t="str">
        <f>IFERROR(IF(MATCH("chypre",#REF!,0),"yes"),"no")</f>
        <v>no</v>
      </c>
      <c r="K244" t="str">
        <f>IFERROR(IF(MATCH("green",#REF!,0),"yes"),"no")</f>
        <v>no</v>
      </c>
      <c r="L244" t="str">
        <f>IFERROR(IF(MATCH("gourmand",#REF!,0),"yes"),"no")</f>
        <v>no</v>
      </c>
      <c r="M244" t="str">
        <f>IFERROR(IF(MATCH("resinous",#REF!,0),"yes"),"no")</f>
        <v>no</v>
      </c>
      <c r="N244" t="str">
        <f>IFERROR(IF(MATCH("spicy",#REF!,0),"yes"),"no")</f>
        <v>no</v>
      </c>
      <c r="O244" t="str">
        <f>IFERROR(IF(MATCH("leathery",#REF!,0),"yes"),"no")</f>
        <v>no</v>
      </c>
      <c r="P244" t="str">
        <f>IFERROR(IF(MATCH("citrusy",#REF!,0),"yes"),"no")</f>
        <v>no</v>
      </c>
      <c r="Q244" t="str">
        <f>IFERROR(IF(MATCH("woody",#REF!,0),"yes"),"no")</f>
        <v>no</v>
      </c>
      <c r="R244" t="str">
        <f>IFERROR(IF(MATCH("earthy",#REF!,0),"yes"),"no")</f>
        <v>no</v>
      </c>
      <c r="S244" t="str">
        <f>IFERROR(IF(MATCH("animal",#REF!,0),"yes"),"no")</f>
        <v>no</v>
      </c>
      <c r="T244" t="str">
        <f>IFERROR(IF(MATCH("creamy",#REF!,0),"yes"),"no")</f>
        <v>no</v>
      </c>
      <c r="U244" t="str">
        <f>IFERROR(IF(MATCH("smoky",#REF!,0),"yes"),"no")</f>
        <v>no</v>
      </c>
      <c r="V244" t="str">
        <f>IFERROR(IF(MATCH("aquatic",#REF!,0),"yes"),"no")</f>
        <v>no</v>
      </c>
      <c r="W244" t="str">
        <f>IFERROR(IF(MATCH("fougere",#REF!,0),"yes"),"no")</f>
        <v>no</v>
      </c>
      <c r="X244" t="str">
        <f>IFERROR(IF(MATCH("fresh",#REF!,0),"yes"),"no")</f>
        <v>no</v>
      </c>
    </row>
    <row r="245" spans="1:24" x14ac:dyDescent="0.3">
      <c r="A245">
        <f t="shared" si="3"/>
        <v>244</v>
      </c>
      <c r="B245" t="s">
        <v>417</v>
      </c>
      <c r="C245" t="s">
        <v>26</v>
      </c>
      <c r="D245">
        <v>9</v>
      </c>
      <c r="E245" t="s">
        <v>297</v>
      </c>
      <c r="F245" t="str">
        <f>IFERROR(IF(MATCH("sweet",#REF!,0),"yes"),"no")</f>
        <v>no</v>
      </c>
      <c r="G245" t="str">
        <f>IFERROR(IF(MATCH("floral",#REF!,0),"yes"),"no")</f>
        <v>no</v>
      </c>
      <c r="H245" t="str">
        <f>IFERROR(IF(MATCH("powdery",#REF!,0),"yes"),"no")</f>
        <v>no</v>
      </c>
      <c r="I245" t="str">
        <f>IFERROR(IF(MATCH("oriental",#REF!,0),"yes"),"no")</f>
        <v>no</v>
      </c>
      <c r="J245" t="str">
        <f>IFERROR(IF(MATCH("chypre",#REF!,0),"yes"),"no")</f>
        <v>no</v>
      </c>
      <c r="K245" t="str">
        <f>IFERROR(IF(MATCH("green",#REF!,0),"yes"),"no")</f>
        <v>no</v>
      </c>
      <c r="L245" t="str">
        <f>IFERROR(IF(MATCH("gourmand",#REF!,0),"yes"),"no")</f>
        <v>no</v>
      </c>
      <c r="M245" t="str">
        <f>IFERROR(IF(MATCH("resinous",#REF!,0),"yes"),"no")</f>
        <v>no</v>
      </c>
      <c r="N245" t="str">
        <f>IFERROR(IF(MATCH("spicy",#REF!,0),"yes"),"no")</f>
        <v>no</v>
      </c>
      <c r="O245" t="str">
        <f>IFERROR(IF(MATCH("leathery",#REF!,0),"yes"),"no")</f>
        <v>no</v>
      </c>
      <c r="P245" t="str">
        <f>IFERROR(IF(MATCH("citrusy",#REF!,0),"yes"),"no")</f>
        <v>no</v>
      </c>
      <c r="Q245" t="str">
        <f>IFERROR(IF(MATCH("woody",#REF!,0),"yes"),"no")</f>
        <v>no</v>
      </c>
      <c r="R245" t="str">
        <f>IFERROR(IF(MATCH("earthy",#REF!,0),"yes"),"no")</f>
        <v>no</v>
      </c>
      <c r="S245" t="str">
        <f>IFERROR(IF(MATCH("animal",#REF!,0),"yes"),"no")</f>
        <v>no</v>
      </c>
      <c r="T245" t="str">
        <f>IFERROR(IF(MATCH("creamy",#REF!,0),"yes"),"no")</f>
        <v>no</v>
      </c>
      <c r="U245" t="str">
        <f>IFERROR(IF(MATCH("smoky",#REF!,0),"yes"),"no")</f>
        <v>no</v>
      </c>
      <c r="V245" t="str">
        <f>IFERROR(IF(MATCH("aquatic",#REF!,0),"yes"),"no")</f>
        <v>no</v>
      </c>
      <c r="W245" t="str">
        <f>IFERROR(IF(MATCH("fougere",#REF!,0),"yes"),"no")</f>
        <v>no</v>
      </c>
      <c r="X245" t="str">
        <f>IFERROR(IF(MATCH("fresh",#REF!,0),"yes"),"no")</f>
        <v>no</v>
      </c>
    </row>
    <row r="246" spans="1:24" x14ac:dyDescent="0.3">
      <c r="A246">
        <f t="shared" si="3"/>
        <v>245</v>
      </c>
      <c r="B246" t="s">
        <v>138</v>
      </c>
      <c r="C246" t="s">
        <v>139</v>
      </c>
      <c r="D246">
        <v>8.8000000000000007</v>
      </c>
      <c r="E246" t="s">
        <v>22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24</v>
      </c>
      <c r="M246" t="s">
        <v>24</v>
      </c>
      <c r="N246" t="s">
        <v>23</v>
      </c>
      <c r="O246" t="s">
        <v>24</v>
      </c>
      <c r="P246" t="s">
        <v>24</v>
      </c>
      <c r="Q246" t="s">
        <v>23</v>
      </c>
      <c r="R246" t="str">
        <f>IFERROR(IF(MATCH("earty",#REF!,0),"yes"),"no")</f>
        <v>no</v>
      </c>
      <c r="S246" t="str">
        <f>IFERROR(IF(MATCH("animalic",#REF!,0),"yes"),"no")</f>
        <v>no</v>
      </c>
      <c r="T246" t="str">
        <f>IFERROR(IF(MATCH("creamy",#REF!,0),"yes"),"no")</f>
        <v>no</v>
      </c>
      <c r="U246" t="str">
        <f>IFERROR(IF(MATCH("smoky",#REF!,0),"yes"),"no")</f>
        <v>no</v>
      </c>
      <c r="V246" t="str">
        <f>IFERROR(IF(MATCH("aquatic",#REF!,0),"yes"),"no")</f>
        <v>no</v>
      </c>
      <c r="W246" t="str">
        <f>IFERROR(IF(MATCH("fougere",#REF!,0),"yes"),"no")</f>
        <v>no</v>
      </c>
      <c r="X246" t="str">
        <f>IFERROR(IF(MATCH("fresh",#REF!,0),"yes"),"no")</f>
        <v>no</v>
      </c>
    </row>
    <row r="247" spans="1:24" x14ac:dyDescent="0.3">
      <c r="A247">
        <f t="shared" si="3"/>
        <v>246</v>
      </c>
      <c r="B247" t="s">
        <v>170</v>
      </c>
      <c r="C247" t="s">
        <v>171</v>
      </c>
      <c r="D247">
        <v>8.8000000000000007</v>
      </c>
      <c r="E247" t="s">
        <v>161</v>
      </c>
      <c r="F247" t="str">
        <f>IFERROR(IF(MATCH("sweet",#REF!,0),"yes"),"no")</f>
        <v>no</v>
      </c>
      <c r="G247" t="str">
        <f>IFERROR(IF(MATCH("floral",#REF!,0),"yes"),"no")</f>
        <v>no</v>
      </c>
      <c r="H247" t="str">
        <f>IFERROR(IF(MATCH("powdery",#REF!,0),"yes"),"no")</f>
        <v>no</v>
      </c>
      <c r="I247" t="str">
        <f>IFERROR(IF(MATCH("oriental",#REF!,0),"yes"),"no")</f>
        <v>no</v>
      </c>
      <c r="J247" t="str">
        <f>IFERROR(IF(MATCH("chypre",#REF!,0),"yes"),"no")</f>
        <v>no</v>
      </c>
      <c r="K247" t="str">
        <f>IFERROR(IF(MATCH("green",#REF!,0),"yes"),"no")</f>
        <v>no</v>
      </c>
      <c r="L247" t="str">
        <f>IFERROR(IF(MATCH("gourmand",#REF!,0),"yes"),"no")</f>
        <v>no</v>
      </c>
      <c r="M247" t="str">
        <f>IFERROR(IF(MATCH("resinous",#REF!,0),"yes"),"no")</f>
        <v>no</v>
      </c>
      <c r="N247" t="str">
        <f>IFERROR(IF(MATCH("spicy",#REF!,0),"yes"),"no")</f>
        <v>no</v>
      </c>
      <c r="O247" t="str">
        <f>IFERROR(IF(MATCH("leathery",#REF!,0),"yes"),"no")</f>
        <v>no</v>
      </c>
      <c r="P247" t="str">
        <f>IFERROR(IF(MATCH("citrusy",#REF!,0),"yes"),"no")</f>
        <v>no</v>
      </c>
      <c r="Q247" t="str">
        <f>IFERROR(IF(MATCH("woody",#REF!,0),"yes"),"no")</f>
        <v>no</v>
      </c>
      <c r="R247" t="str">
        <f>IFERROR(IF(MATCH("earthy",#REF!,0),"yes"),"no")</f>
        <v>no</v>
      </c>
      <c r="S247" t="str">
        <f>IFERROR(IF(MATCH("animal",#REF!,0),"yes"),"no")</f>
        <v>no</v>
      </c>
      <c r="T247" t="str">
        <f>IFERROR(IF(MATCH("creamy",#REF!,0),"yes"),"no")</f>
        <v>no</v>
      </c>
      <c r="U247" t="str">
        <f>IFERROR(IF(MATCH("smoky",#REF!,0),"yes"),"no")</f>
        <v>no</v>
      </c>
      <c r="V247" t="str">
        <f>IFERROR(IF(MATCH("aquatic",#REF!,0),"yes"),"no")</f>
        <v>no</v>
      </c>
      <c r="W247" t="str">
        <f>IFERROR(IF(MATCH("fougere",#REF!,0),"yes"),"no")</f>
        <v>no</v>
      </c>
      <c r="X247" t="str">
        <f>IFERROR(IF(MATCH("fresh",#REF!,0),"yes"),"no")</f>
        <v>no</v>
      </c>
    </row>
    <row r="248" spans="1:24" x14ac:dyDescent="0.3">
      <c r="A248">
        <f t="shared" si="3"/>
        <v>247</v>
      </c>
      <c r="B248" t="s">
        <v>302</v>
      </c>
      <c r="C248" t="s">
        <v>171</v>
      </c>
      <c r="D248">
        <v>8.4</v>
      </c>
      <c r="E248" t="s">
        <v>297</v>
      </c>
      <c r="F248" t="str">
        <f>IFERROR(IF(MATCH("sweet",#REF!,0),"yes"),"no")</f>
        <v>no</v>
      </c>
      <c r="G248" t="str">
        <f>IFERROR(IF(MATCH("floral",#REF!,0),"yes"),"no")</f>
        <v>no</v>
      </c>
      <c r="H248" t="str">
        <f>IFERROR(IF(MATCH("powdery",#REF!,0),"yes"),"no")</f>
        <v>no</v>
      </c>
      <c r="I248" t="str">
        <f>IFERROR(IF(MATCH("oriental",#REF!,0),"yes"),"no")</f>
        <v>no</v>
      </c>
      <c r="J248" t="str">
        <f>IFERROR(IF(MATCH("chypre",#REF!,0),"yes"),"no")</f>
        <v>no</v>
      </c>
      <c r="K248" t="str">
        <f>IFERROR(IF(MATCH("green",#REF!,0),"yes"),"no")</f>
        <v>no</v>
      </c>
      <c r="L248" t="str">
        <f>IFERROR(IF(MATCH("gourmand",#REF!,0),"yes"),"no")</f>
        <v>no</v>
      </c>
      <c r="M248" t="str">
        <f>IFERROR(IF(MATCH("resinous",#REF!,0),"yes"),"no")</f>
        <v>no</v>
      </c>
      <c r="N248" t="str">
        <f>IFERROR(IF(MATCH("spicy",#REF!,0),"yes"),"no")</f>
        <v>no</v>
      </c>
      <c r="O248" t="str">
        <f>IFERROR(IF(MATCH("leathery",#REF!,0),"yes"),"no")</f>
        <v>no</v>
      </c>
      <c r="P248" t="str">
        <f>IFERROR(IF(MATCH("citrusy",#REF!,0),"yes"),"no")</f>
        <v>no</v>
      </c>
      <c r="Q248" t="str">
        <f>IFERROR(IF(MATCH("woody",#REF!,0),"yes"),"no")</f>
        <v>no</v>
      </c>
      <c r="R248" t="str">
        <f>IFERROR(IF(MATCH("earthy",#REF!,0),"yes"),"no")</f>
        <v>no</v>
      </c>
      <c r="S248" t="str">
        <f>IFERROR(IF(MATCH("animal",#REF!,0),"yes"),"no")</f>
        <v>no</v>
      </c>
      <c r="T248" t="str">
        <f>IFERROR(IF(MATCH("creamy",#REF!,0),"yes"),"no")</f>
        <v>no</v>
      </c>
      <c r="U248" t="str">
        <f>IFERROR(IF(MATCH("smoky",#REF!,0),"yes"),"no")</f>
        <v>no</v>
      </c>
      <c r="V248" t="str">
        <f>IFERROR(IF(MATCH("aquatic",#REF!,0),"yes"),"no")</f>
        <v>no</v>
      </c>
      <c r="W248" t="str">
        <f>IFERROR(IF(MATCH("fougere",#REF!,0),"yes"),"no")</f>
        <v>no</v>
      </c>
      <c r="X248" t="str">
        <f>IFERROR(IF(MATCH("fresh",#REF!,0),"yes"),"no")</f>
        <v>no</v>
      </c>
    </row>
    <row r="249" spans="1:24" x14ac:dyDescent="0.3">
      <c r="A249">
        <f t="shared" si="3"/>
        <v>248</v>
      </c>
      <c r="B249" t="s">
        <v>159</v>
      </c>
      <c r="C249" t="s">
        <v>160</v>
      </c>
      <c r="D249">
        <v>8.3000000000000007</v>
      </c>
      <c r="E249" t="s">
        <v>161</v>
      </c>
      <c r="F249" t="str">
        <f>IFERROR(IF(MATCH("sweet",#REF!,0),"yes"),"no")</f>
        <v>no</v>
      </c>
      <c r="G249" t="str">
        <f>IFERROR(IF(MATCH("floral",#REF!,0),"yes"),"no")</f>
        <v>no</v>
      </c>
      <c r="H249" t="str">
        <f>IFERROR(IF(MATCH("powdery",#REF!,0),"yes"),"no")</f>
        <v>no</v>
      </c>
      <c r="I249" t="str">
        <f>IFERROR(IF(MATCH("oriental",#REF!,0),"yes"),"no")</f>
        <v>no</v>
      </c>
      <c r="J249" t="str">
        <f>IFERROR(IF(MATCH("chypre",#REF!,0),"yes"),"no")</f>
        <v>no</v>
      </c>
      <c r="K249" t="str">
        <f>IFERROR(IF(MATCH("green",#REF!,0),"yes"),"no")</f>
        <v>no</v>
      </c>
      <c r="L249" t="str">
        <f>IFERROR(IF(MATCH("gourmand",#REF!,0),"yes"),"no")</f>
        <v>no</v>
      </c>
      <c r="M249" t="str">
        <f>IFERROR(IF(MATCH("resinous",#REF!,0),"yes"),"no")</f>
        <v>no</v>
      </c>
      <c r="N249" t="str">
        <f>IFERROR(IF(MATCH("spicy",#REF!,0),"yes"),"no")</f>
        <v>no</v>
      </c>
      <c r="O249" t="str">
        <f>IFERROR(IF(MATCH("leathery",#REF!,0),"yes"),"no")</f>
        <v>no</v>
      </c>
      <c r="P249" t="str">
        <f>IFERROR(IF(MATCH("citrusy",#REF!,0),"yes"),"no")</f>
        <v>no</v>
      </c>
      <c r="Q249" t="str">
        <f>IFERROR(IF(MATCH("woody",#REF!,0),"yes"),"no")</f>
        <v>no</v>
      </c>
      <c r="R249" t="str">
        <f>IFERROR(IF(MATCH("earthy",#REF!,0),"yes"),"no")</f>
        <v>no</v>
      </c>
      <c r="S249" t="str">
        <f>IFERROR(IF(MATCH("animal",#REF!,0),"yes"),"no")</f>
        <v>no</v>
      </c>
      <c r="T249" t="str">
        <f>IFERROR(IF(MATCH("creamy",#REF!,0),"yes"),"no")</f>
        <v>no</v>
      </c>
      <c r="U249" t="str">
        <f>IFERROR(IF(MATCH("smoky",#REF!,0),"yes"),"no")</f>
        <v>no</v>
      </c>
      <c r="V249" t="str">
        <f>IFERROR(IF(MATCH("aquatic",#REF!,0),"yes"),"no")</f>
        <v>no</v>
      </c>
      <c r="W249" t="str">
        <f>IFERROR(IF(MATCH("fougere",#REF!,0),"yes"),"no")</f>
        <v>no</v>
      </c>
      <c r="X249" t="str">
        <f>IFERROR(IF(MATCH("fresh",#REF!,0),"yes"),"no")</f>
        <v>no</v>
      </c>
    </row>
    <row r="250" spans="1:24" x14ac:dyDescent="0.3">
      <c r="A250">
        <f t="shared" si="3"/>
        <v>249</v>
      </c>
      <c r="B250" t="s">
        <v>347</v>
      </c>
      <c r="C250" t="s">
        <v>160</v>
      </c>
      <c r="D250">
        <v>8.4</v>
      </c>
      <c r="E250" t="s">
        <v>297</v>
      </c>
      <c r="F250" t="str">
        <f>IFERROR(IF(MATCH("sweet",#REF!,0),"yes"),"no")</f>
        <v>no</v>
      </c>
      <c r="G250" t="str">
        <f>IFERROR(IF(MATCH("floral",#REF!,0),"yes"),"no")</f>
        <v>no</v>
      </c>
      <c r="H250" t="str">
        <f>IFERROR(IF(MATCH("powdery",#REF!,0),"yes"),"no")</f>
        <v>no</v>
      </c>
      <c r="I250" t="str">
        <f>IFERROR(IF(MATCH("oriental",#REF!,0),"yes"),"no")</f>
        <v>no</v>
      </c>
      <c r="J250" t="str">
        <f>IFERROR(IF(MATCH("chypre",#REF!,0),"yes"),"no")</f>
        <v>no</v>
      </c>
      <c r="K250" t="str">
        <f>IFERROR(IF(MATCH("green",#REF!,0),"yes"),"no")</f>
        <v>no</v>
      </c>
      <c r="L250" t="str">
        <f>IFERROR(IF(MATCH("gourmand",#REF!,0),"yes"),"no")</f>
        <v>no</v>
      </c>
      <c r="M250" t="str">
        <f>IFERROR(IF(MATCH("resinous",#REF!,0),"yes"),"no")</f>
        <v>no</v>
      </c>
      <c r="N250" t="str">
        <f>IFERROR(IF(MATCH("spicy",#REF!,0),"yes"),"no")</f>
        <v>no</v>
      </c>
      <c r="O250" t="str">
        <f>IFERROR(IF(MATCH("leathery",#REF!,0),"yes"),"no")</f>
        <v>no</v>
      </c>
      <c r="P250" t="str">
        <f>IFERROR(IF(MATCH("citrusy",#REF!,0),"yes"),"no")</f>
        <v>no</v>
      </c>
      <c r="Q250" t="str">
        <f>IFERROR(IF(MATCH("woody",#REF!,0),"yes"),"no")</f>
        <v>no</v>
      </c>
      <c r="R250" t="str">
        <f>IFERROR(IF(MATCH("earthy",#REF!,0),"yes"),"no")</f>
        <v>no</v>
      </c>
      <c r="S250" t="str">
        <f>IFERROR(IF(MATCH("animal",#REF!,0),"yes"),"no")</f>
        <v>no</v>
      </c>
      <c r="T250" t="str">
        <f>IFERROR(IF(MATCH("creamy",#REF!,0),"yes"),"no")</f>
        <v>no</v>
      </c>
      <c r="U250" t="str">
        <f>IFERROR(IF(MATCH("smoky",#REF!,0),"yes"),"no")</f>
        <v>no</v>
      </c>
      <c r="V250" t="str">
        <f>IFERROR(IF(MATCH("aquatic",#REF!,0),"yes"),"no")</f>
        <v>no</v>
      </c>
      <c r="W250" t="str">
        <f>IFERROR(IF(MATCH("fougere",#REF!,0),"yes"),"no")</f>
        <v>no</v>
      </c>
      <c r="X250" t="str">
        <f>IFERROR(IF(MATCH("fresh",#REF!,0),"yes"),"no")</f>
        <v>no</v>
      </c>
    </row>
    <row r="251" spans="1:24" x14ac:dyDescent="0.3">
      <c r="A251">
        <f t="shared" si="3"/>
        <v>250</v>
      </c>
      <c r="B251" t="s">
        <v>286</v>
      </c>
      <c r="C251" t="s">
        <v>287</v>
      </c>
      <c r="D251">
        <v>8.8000000000000007</v>
      </c>
      <c r="E251" t="s">
        <v>161</v>
      </c>
      <c r="F251" t="str">
        <f>IFERROR(IF(MATCH("sweet",#REF!,0),"yes"),"no")</f>
        <v>no</v>
      </c>
      <c r="G251" t="str">
        <f>IFERROR(IF(MATCH("floral",#REF!,0),"yes"),"no")</f>
        <v>no</v>
      </c>
      <c r="H251" t="str">
        <f>IFERROR(IF(MATCH("powdery",#REF!,0),"yes"),"no")</f>
        <v>no</v>
      </c>
      <c r="I251" t="str">
        <f>IFERROR(IF(MATCH("oriental",#REF!,0),"yes"),"no")</f>
        <v>no</v>
      </c>
      <c r="J251" t="str">
        <f>IFERROR(IF(MATCH("chypre",#REF!,0),"yes"),"no")</f>
        <v>no</v>
      </c>
      <c r="K251" t="str">
        <f>IFERROR(IF(MATCH("green",#REF!,0),"yes"),"no")</f>
        <v>no</v>
      </c>
      <c r="L251" t="str">
        <f>IFERROR(IF(MATCH("gourmand",#REF!,0),"yes"),"no")</f>
        <v>no</v>
      </c>
      <c r="M251" t="str">
        <f>IFERROR(IF(MATCH("resinous",#REF!,0),"yes"),"no")</f>
        <v>no</v>
      </c>
      <c r="N251" t="str">
        <f>IFERROR(IF(MATCH("spicy",#REF!,0),"yes"),"no")</f>
        <v>no</v>
      </c>
      <c r="O251" t="str">
        <f>IFERROR(IF(MATCH("leathery",#REF!,0),"yes"),"no")</f>
        <v>no</v>
      </c>
      <c r="P251" t="str">
        <f>IFERROR(IF(MATCH("citrusy",#REF!,0),"yes"),"no")</f>
        <v>no</v>
      </c>
      <c r="Q251" t="str">
        <f>IFERROR(IF(MATCH("woody",#REF!,0),"yes"),"no")</f>
        <v>no</v>
      </c>
      <c r="R251" t="str">
        <f>IFERROR(IF(MATCH("earthy",#REF!,0),"yes"),"no")</f>
        <v>no</v>
      </c>
      <c r="S251" t="str">
        <f>IFERROR(IF(MATCH("animal",#REF!,0),"yes"),"no")</f>
        <v>no</v>
      </c>
      <c r="T251" t="str">
        <f>IFERROR(IF(MATCH("creamy",#REF!,0),"yes"),"no")</f>
        <v>no</v>
      </c>
      <c r="U251" t="str">
        <f>IFERROR(IF(MATCH("smoky",#REF!,0),"yes"),"no")</f>
        <v>no</v>
      </c>
      <c r="V251" t="str">
        <f>IFERROR(IF(MATCH("aquatic",#REF!,0),"yes"),"no")</f>
        <v>no</v>
      </c>
      <c r="W251" t="str">
        <f>IFERROR(IF(MATCH("fougere",#REF!,0),"yes"),"no")</f>
        <v>no</v>
      </c>
      <c r="X251" t="str">
        <f>IFERROR(IF(MATCH("fresh",#REF!,0),"yes"),"no")</f>
        <v>no</v>
      </c>
    </row>
    <row r="252" spans="1:24" x14ac:dyDescent="0.3">
      <c r="A252">
        <f t="shared" si="3"/>
        <v>251</v>
      </c>
      <c r="B252" t="s">
        <v>288</v>
      </c>
      <c r="C252" t="s">
        <v>287</v>
      </c>
      <c r="D252">
        <v>8.8000000000000007</v>
      </c>
      <c r="E252" t="s">
        <v>161</v>
      </c>
      <c r="F252" t="str">
        <f>IFERROR(IF(MATCH("sweet",#REF!,0),"yes"),"no")</f>
        <v>no</v>
      </c>
      <c r="G252" t="str">
        <f>IFERROR(IF(MATCH("floral",#REF!,0),"yes"),"no")</f>
        <v>no</v>
      </c>
      <c r="H252" t="str">
        <f>IFERROR(IF(MATCH("powdery",#REF!,0),"yes"),"no")</f>
        <v>no</v>
      </c>
      <c r="I252" t="str">
        <f>IFERROR(IF(MATCH("oriental",#REF!,0),"yes"),"no")</f>
        <v>no</v>
      </c>
      <c r="J252" t="str">
        <f>IFERROR(IF(MATCH("chypre",#REF!,0),"yes"),"no")</f>
        <v>no</v>
      </c>
      <c r="K252" t="str">
        <f>IFERROR(IF(MATCH("green",#REF!,0),"yes"),"no")</f>
        <v>no</v>
      </c>
      <c r="L252" t="str">
        <f>IFERROR(IF(MATCH("gourmand",#REF!,0),"yes"),"no")</f>
        <v>no</v>
      </c>
      <c r="M252" t="str">
        <f>IFERROR(IF(MATCH("resinous",#REF!,0),"yes"),"no")</f>
        <v>no</v>
      </c>
      <c r="N252" t="str">
        <f>IFERROR(IF(MATCH("spicy",#REF!,0),"yes"),"no")</f>
        <v>no</v>
      </c>
      <c r="O252" t="str">
        <f>IFERROR(IF(MATCH("leathery",#REF!,0),"yes"),"no")</f>
        <v>no</v>
      </c>
      <c r="P252" t="str">
        <f>IFERROR(IF(MATCH("citrusy",#REF!,0),"yes"),"no")</f>
        <v>no</v>
      </c>
      <c r="Q252" t="str">
        <f>IFERROR(IF(MATCH("woody",#REF!,0),"yes"),"no")</f>
        <v>no</v>
      </c>
      <c r="R252" t="str">
        <f>IFERROR(IF(MATCH("earthy",#REF!,0),"yes"),"no")</f>
        <v>no</v>
      </c>
      <c r="S252" t="str">
        <f>IFERROR(IF(MATCH("animal",#REF!,0),"yes"),"no")</f>
        <v>no</v>
      </c>
      <c r="T252" t="str">
        <f>IFERROR(IF(MATCH("creamy",#REF!,0),"yes"),"no")</f>
        <v>no</v>
      </c>
      <c r="U252" t="str">
        <f>IFERROR(IF(MATCH("smoky",#REF!,0),"yes"),"no")</f>
        <v>no</v>
      </c>
      <c r="V252" t="str">
        <f>IFERROR(IF(MATCH("aquatic",#REF!,0),"yes"),"no")</f>
        <v>no</v>
      </c>
      <c r="W252" t="str">
        <f>IFERROR(IF(MATCH("fougere",#REF!,0),"yes"),"no")</f>
        <v>no</v>
      </c>
      <c r="X252" t="str">
        <f>IFERROR(IF(MATCH("fresh",#REF!,0),"yes"),"no")</f>
        <v>no</v>
      </c>
    </row>
    <row r="253" spans="1:24" x14ac:dyDescent="0.3">
      <c r="A253">
        <f t="shared" si="3"/>
        <v>252</v>
      </c>
      <c r="B253" t="s">
        <v>258</v>
      </c>
      <c r="C253" t="s">
        <v>259</v>
      </c>
      <c r="D253">
        <v>8.6999999999999993</v>
      </c>
      <c r="E253" t="s">
        <v>161</v>
      </c>
      <c r="F253" t="str">
        <f>IFERROR(IF(MATCH("sweet",#REF!,0),"yes"),"no")</f>
        <v>no</v>
      </c>
      <c r="G253" t="str">
        <f>IFERROR(IF(MATCH("floral",#REF!,0),"yes"),"no")</f>
        <v>no</v>
      </c>
      <c r="H253" t="str">
        <f>IFERROR(IF(MATCH("powdery",#REF!,0),"yes"),"no")</f>
        <v>no</v>
      </c>
      <c r="I253" t="str">
        <f>IFERROR(IF(MATCH("oriental",#REF!,0),"yes"),"no")</f>
        <v>no</v>
      </c>
      <c r="J253" t="str">
        <f>IFERROR(IF(MATCH("chypre",#REF!,0),"yes"),"no")</f>
        <v>no</v>
      </c>
      <c r="K253" t="str">
        <f>IFERROR(IF(MATCH("green",#REF!,0),"yes"),"no")</f>
        <v>no</v>
      </c>
      <c r="L253" t="str">
        <f>IFERROR(IF(MATCH("gourmand",#REF!,0),"yes"),"no")</f>
        <v>no</v>
      </c>
      <c r="M253" t="str">
        <f>IFERROR(IF(MATCH("resinous",#REF!,0),"yes"),"no")</f>
        <v>no</v>
      </c>
      <c r="N253" t="str">
        <f>IFERROR(IF(MATCH("spicy",#REF!,0),"yes"),"no")</f>
        <v>no</v>
      </c>
      <c r="O253" t="str">
        <f>IFERROR(IF(MATCH("leathery",#REF!,0),"yes"),"no")</f>
        <v>no</v>
      </c>
      <c r="P253" t="str">
        <f>IFERROR(IF(MATCH("citrusy",#REF!,0),"yes"),"no")</f>
        <v>no</v>
      </c>
      <c r="Q253" t="str">
        <f>IFERROR(IF(MATCH("woody",#REF!,0),"yes"),"no")</f>
        <v>no</v>
      </c>
      <c r="R253" t="str">
        <f>IFERROR(IF(MATCH("earthy",#REF!,0),"yes"),"no")</f>
        <v>no</v>
      </c>
      <c r="S253" t="str">
        <f>IFERROR(IF(MATCH("animal",#REF!,0),"yes"),"no")</f>
        <v>no</v>
      </c>
      <c r="T253" t="str">
        <f>IFERROR(IF(MATCH("creamy",#REF!,0),"yes"),"no")</f>
        <v>no</v>
      </c>
      <c r="U253" t="str">
        <f>IFERROR(IF(MATCH("smoky",#REF!,0),"yes"),"no")</f>
        <v>no</v>
      </c>
      <c r="V253" t="str">
        <f>IFERROR(IF(MATCH("aquatic",#REF!,0),"yes"),"no")</f>
        <v>no</v>
      </c>
      <c r="W253" t="str">
        <f>IFERROR(IF(MATCH("fougere",#REF!,0),"yes"),"no")</f>
        <v>no</v>
      </c>
      <c r="X253" t="str">
        <f>IFERROR(IF(MATCH("fresh",#REF!,0),"yes"),"no")</f>
        <v>no</v>
      </c>
    </row>
    <row r="254" spans="1:24" x14ac:dyDescent="0.3">
      <c r="A254">
        <f t="shared" si="3"/>
        <v>253</v>
      </c>
      <c r="B254" t="s">
        <v>168</v>
      </c>
      <c r="C254" t="s">
        <v>169</v>
      </c>
      <c r="D254">
        <v>8.9</v>
      </c>
      <c r="E254" t="s">
        <v>161</v>
      </c>
      <c r="F254" t="str">
        <f>IFERROR(IF(MATCH("sweet",#REF!,0),"yes"),"no")</f>
        <v>no</v>
      </c>
      <c r="G254" t="str">
        <f>IFERROR(IF(MATCH("floral",#REF!,0),"yes"),"no")</f>
        <v>no</v>
      </c>
      <c r="H254" t="str">
        <f>IFERROR(IF(MATCH("powdery",#REF!,0),"yes"),"no")</f>
        <v>no</v>
      </c>
      <c r="I254" t="str">
        <f>IFERROR(IF(MATCH("oriental",#REF!,0),"yes"),"no")</f>
        <v>no</v>
      </c>
      <c r="J254" t="str">
        <f>IFERROR(IF(MATCH("chypre",#REF!,0),"yes"),"no")</f>
        <v>no</v>
      </c>
      <c r="K254" t="str">
        <f>IFERROR(IF(MATCH("green",#REF!,0),"yes"),"no")</f>
        <v>no</v>
      </c>
      <c r="L254" t="str">
        <f>IFERROR(IF(MATCH("gourmand",#REF!,0),"yes"),"no")</f>
        <v>no</v>
      </c>
      <c r="M254" t="str">
        <f>IFERROR(IF(MATCH("resinous",#REF!,0),"yes"),"no")</f>
        <v>no</v>
      </c>
      <c r="N254" t="str">
        <f>IFERROR(IF(MATCH("spicy",#REF!,0),"yes"),"no")</f>
        <v>no</v>
      </c>
      <c r="O254" t="str">
        <f>IFERROR(IF(MATCH("leathery",#REF!,0),"yes"),"no")</f>
        <v>no</v>
      </c>
      <c r="P254" t="str">
        <f>IFERROR(IF(MATCH("citrusy",#REF!,0),"yes"),"no")</f>
        <v>no</v>
      </c>
      <c r="Q254" t="str">
        <f>IFERROR(IF(MATCH("woody",#REF!,0),"yes"),"no")</f>
        <v>no</v>
      </c>
      <c r="R254" t="str">
        <f>IFERROR(IF(MATCH("earthy",#REF!,0),"yes"),"no")</f>
        <v>no</v>
      </c>
      <c r="S254" t="str">
        <f>IFERROR(IF(MATCH("animal",#REF!,0),"yes"),"no")</f>
        <v>no</v>
      </c>
      <c r="T254" t="str">
        <f>IFERROR(IF(MATCH("creamy",#REF!,0),"yes"),"no")</f>
        <v>no</v>
      </c>
      <c r="U254" t="str">
        <f>IFERROR(IF(MATCH("smoky",#REF!,0),"yes"),"no")</f>
        <v>no</v>
      </c>
      <c r="V254" t="str">
        <f>IFERROR(IF(MATCH("aquatic",#REF!,0),"yes"),"no")</f>
        <v>no</v>
      </c>
      <c r="W254" t="str">
        <f>IFERROR(IF(MATCH("fougere",#REF!,0),"yes"),"no")</f>
        <v>no</v>
      </c>
      <c r="X254" t="str">
        <f>IFERROR(IF(MATCH("fresh",#REF!,0),"yes"),"no")</f>
        <v>no</v>
      </c>
    </row>
    <row r="255" spans="1:24" x14ac:dyDescent="0.3">
      <c r="A255">
        <f t="shared" si="3"/>
        <v>254</v>
      </c>
      <c r="B255" t="s">
        <v>175</v>
      </c>
      <c r="C255" t="s">
        <v>169</v>
      </c>
      <c r="D255">
        <v>8.8000000000000007</v>
      </c>
      <c r="E255" t="s">
        <v>161</v>
      </c>
      <c r="F255" t="str">
        <f>IFERROR(IF(MATCH("sweet",#REF!,0),"yes"),"no")</f>
        <v>no</v>
      </c>
      <c r="G255" t="str">
        <f>IFERROR(IF(MATCH("floral",#REF!,0),"yes"),"no")</f>
        <v>no</v>
      </c>
      <c r="H255" t="str">
        <f>IFERROR(IF(MATCH("powdery",#REF!,0),"yes"),"no")</f>
        <v>no</v>
      </c>
      <c r="I255" t="str">
        <f>IFERROR(IF(MATCH("oriental",#REF!,0),"yes"),"no")</f>
        <v>no</v>
      </c>
      <c r="J255" t="str">
        <f>IFERROR(IF(MATCH("chypre",#REF!,0),"yes"),"no")</f>
        <v>no</v>
      </c>
      <c r="K255" t="str">
        <f>IFERROR(IF(MATCH("green",#REF!,0),"yes"),"no")</f>
        <v>no</v>
      </c>
      <c r="L255" t="str">
        <f>IFERROR(IF(MATCH("gourmand",#REF!,0),"yes"),"no")</f>
        <v>no</v>
      </c>
      <c r="M255" t="str">
        <f>IFERROR(IF(MATCH("resinous",#REF!,0),"yes"),"no")</f>
        <v>no</v>
      </c>
      <c r="N255" t="str">
        <f>IFERROR(IF(MATCH("spicy",#REF!,0),"yes"),"no")</f>
        <v>no</v>
      </c>
      <c r="O255" t="str">
        <f>IFERROR(IF(MATCH("leathery",#REF!,0),"yes"),"no")</f>
        <v>no</v>
      </c>
      <c r="P255" t="str">
        <f>IFERROR(IF(MATCH("citrusy",#REF!,0),"yes"),"no")</f>
        <v>no</v>
      </c>
      <c r="Q255" t="str">
        <f>IFERROR(IF(MATCH("woody",#REF!,0),"yes"),"no")</f>
        <v>no</v>
      </c>
      <c r="R255" t="str">
        <f>IFERROR(IF(MATCH("earthy",#REF!,0),"yes"),"no")</f>
        <v>no</v>
      </c>
      <c r="S255" t="str">
        <f>IFERROR(IF(MATCH("animal",#REF!,0),"yes"),"no")</f>
        <v>no</v>
      </c>
      <c r="T255" t="str">
        <f>IFERROR(IF(MATCH("creamy",#REF!,0),"yes"),"no")</f>
        <v>no</v>
      </c>
      <c r="U255" t="str">
        <f>IFERROR(IF(MATCH("smoky",#REF!,0),"yes"),"no")</f>
        <v>no</v>
      </c>
      <c r="V255" t="str">
        <f>IFERROR(IF(MATCH("aquatic",#REF!,0),"yes"),"no")</f>
        <v>no</v>
      </c>
      <c r="W255" t="str">
        <f>IFERROR(IF(MATCH("fougere",#REF!,0),"yes"),"no")</f>
        <v>no</v>
      </c>
      <c r="X255" t="str">
        <f>IFERROR(IF(MATCH("fresh",#REF!,0),"yes"),"no")</f>
        <v>no</v>
      </c>
    </row>
    <row r="256" spans="1:24" x14ac:dyDescent="0.3">
      <c r="A256">
        <f t="shared" si="3"/>
        <v>255</v>
      </c>
      <c r="B256" t="s">
        <v>188</v>
      </c>
      <c r="C256" t="s">
        <v>169</v>
      </c>
      <c r="D256">
        <v>8.6</v>
      </c>
      <c r="E256" t="s">
        <v>161</v>
      </c>
      <c r="F256" t="str">
        <f>IFERROR(IF(MATCH("sweet",#REF!,0),"yes"),"no")</f>
        <v>no</v>
      </c>
      <c r="G256" t="str">
        <f>IFERROR(IF(MATCH("floral",#REF!,0),"yes"),"no")</f>
        <v>no</v>
      </c>
      <c r="H256" t="str">
        <f>IFERROR(IF(MATCH("powdery",#REF!,0),"yes"),"no")</f>
        <v>no</v>
      </c>
      <c r="I256" t="str">
        <f>IFERROR(IF(MATCH("oriental",#REF!,0),"yes"),"no")</f>
        <v>no</v>
      </c>
      <c r="J256" t="str">
        <f>IFERROR(IF(MATCH("chypre",#REF!,0),"yes"),"no")</f>
        <v>no</v>
      </c>
      <c r="K256" t="str">
        <f>IFERROR(IF(MATCH("green",#REF!,0),"yes"),"no")</f>
        <v>no</v>
      </c>
      <c r="L256" t="str">
        <f>IFERROR(IF(MATCH("gourmand",#REF!,0),"yes"),"no")</f>
        <v>no</v>
      </c>
      <c r="M256" t="str">
        <f>IFERROR(IF(MATCH("resinous",#REF!,0),"yes"),"no")</f>
        <v>no</v>
      </c>
      <c r="N256" t="str">
        <f>IFERROR(IF(MATCH("spicy",#REF!,0),"yes"),"no")</f>
        <v>no</v>
      </c>
      <c r="O256" t="str">
        <f>IFERROR(IF(MATCH("leathery",#REF!,0),"yes"),"no")</f>
        <v>no</v>
      </c>
      <c r="P256" t="str">
        <f>IFERROR(IF(MATCH("citrusy",#REF!,0),"yes"),"no")</f>
        <v>no</v>
      </c>
      <c r="Q256" t="str">
        <f>IFERROR(IF(MATCH("woody",#REF!,0),"yes"),"no")</f>
        <v>no</v>
      </c>
      <c r="R256" t="str">
        <f>IFERROR(IF(MATCH("earthy",#REF!,0),"yes"),"no")</f>
        <v>no</v>
      </c>
      <c r="S256" t="str">
        <f>IFERROR(IF(MATCH("animal",#REF!,0),"yes"),"no")</f>
        <v>no</v>
      </c>
      <c r="T256" t="str">
        <f>IFERROR(IF(MATCH("creamy",#REF!,0),"yes"),"no")</f>
        <v>no</v>
      </c>
      <c r="U256" t="str">
        <f>IFERROR(IF(MATCH("smoky",#REF!,0),"yes"),"no")</f>
        <v>no</v>
      </c>
      <c r="V256" t="str">
        <f>IFERROR(IF(MATCH("aquatic",#REF!,0),"yes"),"no")</f>
        <v>no</v>
      </c>
      <c r="W256" t="str">
        <f>IFERROR(IF(MATCH("fougere",#REF!,0),"yes"),"no")</f>
        <v>no</v>
      </c>
      <c r="X256" t="str">
        <f>IFERROR(IF(MATCH("fresh",#REF!,0),"yes"),"no")</f>
        <v>no</v>
      </c>
    </row>
    <row r="257" spans="1:24" x14ac:dyDescent="0.3">
      <c r="A257">
        <f t="shared" si="3"/>
        <v>256</v>
      </c>
      <c r="B257" t="s">
        <v>223</v>
      </c>
      <c r="C257" t="s">
        <v>169</v>
      </c>
      <c r="D257">
        <v>8.6</v>
      </c>
      <c r="E257" t="s">
        <v>161</v>
      </c>
      <c r="F257" t="str">
        <f>IFERROR(IF(MATCH("sweet",#REF!,0),"yes"),"no")</f>
        <v>no</v>
      </c>
      <c r="G257" t="str">
        <f>IFERROR(IF(MATCH("floral",#REF!,0),"yes"),"no")</f>
        <v>no</v>
      </c>
      <c r="H257" t="str">
        <f>IFERROR(IF(MATCH("powdery",#REF!,0),"yes"),"no")</f>
        <v>no</v>
      </c>
      <c r="I257" t="str">
        <f>IFERROR(IF(MATCH("oriental",#REF!,0),"yes"),"no")</f>
        <v>no</v>
      </c>
      <c r="J257" t="str">
        <f>IFERROR(IF(MATCH("chypre",#REF!,0),"yes"),"no")</f>
        <v>no</v>
      </c>
      <c r="K257" t="str">
        <f>IFERROR(IF(MATCH("green",#REF!,0),"yes"),"no")</f>
        <v>no</v>
      </c>
      <c r="L257" t="str">
        <f>IFERROR(IF(MATCH("gourmand",#REF!,0),"yes"),"no")</f>
        <v>no</v>
      </c>
      <c r="M257" t="str">
        <f>IFERROR(IF(MATCH("resinous",#REF!,0),"yes"),"no")</f>
        <v>no</v>
      </c>
      <c r="N257" t="str">
        <f>IFERROR(IF(MATCH("spicy",#REF!,0),"yes"),"no")</f>
        <v>no</v>
      </c>
      <c r="O257" t="str">
        <f>IFERROR(IF(MATCH("leathery",#REF!,0),"yes"),"no")</f>
        <v>no</v>
      </c>
      <c r="P257" t="str">
        <f>IFERROR(IF(MATCH("citrusy",#REF!,0),"yes"),"no")</f>
        <v>no</v>
      </c>
      <c r="Q257" t="str">
        <f>IFERROR(IF(MATCH("woody",#REF!,0),"yes"),"no")</f>
        <v>no</v>
      </c>
      <c r="R257" t="str">
        <f>IFERROR(IF(MATCH("earthy",#REF!,0),"yes"),"no")</f>
        <v>no</v>
      </c>
      <c r="S257" t="str">
        <f>IFERROR(IF(MATCH("animal",#REF!,0),"yes"),"no")</f>
        <v>no</v>
      </c>
      <c r="T257" t="str">
        <f>IFERROR(IF(MATCH("creamy",#REF!,0),"yes"),"no")</f>
        <v>no</v>
      </c>
      <c r="U257" t="str">
        <f>IFERROR(IF(MATCH("smoky",#REF!,0),"yes"),"no")</f>
        <v>no</v>
      </c>
      <c r="V257" t="str">
        <f>IFERROR(IF(MATCH("aquatic",#REF!,0),"yes"),"no")</f>
        <v>no</v>
      </c>
      <c r="W257" t="str">
        <f>IFERROR(IF(MATCH("fougere",#REF!,0),"yes"),"no")</f>
        <v>no</v>
      </c>
      <c r="X257" t="str">
        <f>IFERROR(IF(MATCH("fresh",#REF!,0),"yes"),"no")</f>
        <v>no</v>
      </c>
    </row>
    <row r="258" spans="1:24" x14ac:dyDescent="0.3">
      <c r="A258">
        <f t="shared" si="3"/>
        <v>257</v>
      </c>
      <c r="B258" t="s">
        <v>311</v>
      </c>
      <c r="C258" t="s">
        <v>169</v>
      </c>
      <c r="D258">
        <v>8.8000000000000007</v>
      </c>
      <c r="E258" t="s">
        <v>297</v>
      </c>
      <c r="F258" t="str">
        <f>IFERROR(IF(MATCH("sweet",#REF!,0),"yes"),"no")</f>
        <v>no</v>
      </c>
      <c r="G258" t="str">
        <f>IFERROR(IF(MATCH("floral",#REF!,0),"yes"),"no")</f>
        <v>no</v>
      </c>
      <c r="H258" t="str">
        <f>IFERROR(IF(MATCH("powdery",#REF!,0),"yes"),"no")</f>
        <v>no</v>
      </c>
      <c r="I258" t="str">
        <f>IFERROR(IF(MATCH("oriental",#REF!,0),"yes"),"no")</f>
        <v>no</v>
      </c>
      <c r="J258" t="str">
        <f>IFERROR(IF(MATCH("chypre",#REF!,0),"yes"),"no")</f>
        <v>no</v>
      </c>
      <c r="K258" t="str">
        <f>IFERROR(IF(MATCH("green",#REF!,0),"yes"),"no")</f>
        <v>no</v>
      </c>
      <c r="L258" t="str">
        <f>IFERROR(IF(MATCH("gourmand",#REF!,0),"yes"),"no")</f>
        <v>no</v>
      </c>
      <c r="M258" t="str">
        <f>IFERROR(IF(MATCH("resinous",#REF!,0),"yes"),"no")</f>
        <v>no</v>
      </c>
      <c r="N258" t="str">
        <f>IFERROR(IF(MATCH("spicy",#REF!,0),"yes"),"no")</f>
        <v>no</v>
      </c>
      <c r="O258" t="str">
        <f>IFERROR(IF(MATCH("leathery",#REF!,0),"yes"),"no")</f>
        <v>no</v>
      </c>
      <c r="P258" t="str">
        <f>IFERROR(IF(MATCH("citrusy",#REF!,0),"yes"),"no")</f>
        <v>no</v>
      </c>
      <c r="Q258" t="str">
        <f>IFERROR(IF(MATCH("woody",#REF!,0),"yes"),"no")</f>
        <v>no</v>
      </c>
      <c r="R258" t="str">
        <f>IFERROR(IF(MATCH("earthy",#REF!,0),"yes"),"no")</f>
        <v>no</v>
      </c>
      <c r="S258" t="str">
        <f>IFERROR(IF(MATCH("animal",#REF!,0),"yes"),"no")</f>
        <v>no</v>
      </c>
      <c r="T258" t="str">
        <f>IFERROR(IF(MATCH("creamy",#REF!,0),"yes"),"no")</f>
        <v>no</v>
      </c>
      <c r="U258" t="str">
        <f>IFERROR(IF(MATCH("smoky",#REF!,0),"yes"),"no")</f>
        <v>no</v>
      </c>
      <c r="V258" t="str">
        <f>IFERROR(IF(MATCH("aquatic",#REF!,0),"yes"),"no")</f>
        <v>no</v>
      </c>
      <c r="W258" t="str">
        <f>IFERROR(IF(MATCH("fougere",#REF!,0),"yes"),"no")</f>
        <v>no</v>
      </c>
      <c r="X258" t="str">
        <f>IFERROR(IF(MATCH("fresh",#REF!,0),"yes"),"no")</f>
        <v>no</v>
      </c>
    </row>
    <row r="259" spans="1:24" x14ac:dyDescent="0.3">
      <c r="A259">
        <f t="shared" si="3"/>
        <v>258</v>
      </c>
      <c r="B259" t="s">
        <v>57</v>
      </c>
      <c r="C259" t="s">
        <v>58</v>
      </c>
      <c r="D259">
        <v>8.3000000000000007</v>
      </c>
      <c r="E259" t="s">
        <v>22</v>
      </c>
      <c r="F259" t="s">
        <v>23</v>
      </c>
      <c r="G259" t="s">
        <v>23</v>
      </c>
      <c r="H259" t="s">
        <v>24</v>
      </c>
      <c r="I259" t="s">
        <v>24</v>
      </c>
      <c r="J259" t="s">
        <v>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tr">
        <f>IFERROR(IF(MATCH("earty",#REF!,0),"yes"),"no")</f>
        <v>no</v>
      </c>
      <c r="S259" t="str">
        <f>IFERROR(IF(MATCH("animalic",#REF!,0),"yes"),"no")</f>
        <v>no</v>
      </c>
      <c r="T259" t="str">
        <f>IFERROR(IF(MATCH("creamy",#REF!,0),"yes"),"no")</f>
        <v>no</v>
      </c>
      <c r="U259" t="str">
        <f>IFERROR(IF(MATCH("smoky",#REF!,0),"yes"),"no")</f>
        <v>no</v>
      </c>
      <c r="V259" t="str">
        <f>IFERROR(IF(MATCH("aquatic",#REF!,0),"yes"),"no")</f>
        <v>no</v>
      </c>
      <c r="W259" t="str">
        <f>IFERROR(IF(MATCH("fougere",#REF!,0),"yes"),"no")</f>
        <v>no</v>
      </c>
      <c r="X259" t="str">
        <f>IFERROR(IF(MATCH("fresh",#REF!,0),"yes"),"no")</f>
        <v>no</v>
      </c>
    </row>
    <row r="260" spans="1:24" x14ac:dyDescent="0.3">
      <c r="A260">
        <f t="shared" ref="A260:A301" si="4">A259+1</f>
        <v>259</v>
      </c>
      <c r="B260" t="s">
        <v>249</v>
      </c>
      <c r="C260" t="s">
        <v>58</v>
      </c>
      <c r="D260">
        <v>8.6</v>
      </c>
      <c r="E260" t="s">
        <v>161</v>
      </c>
      <c r="F260" t="str">
        <f>IFERROR(IF(MATCH("sweet",#REF!,0),"yes"),"no")</f>
        <v>no</v>
      </c>
      <c r="G260" t="str">
        <f>IFERROR(IF(MATCH("floral",#REF!,0),"yes"),"no")</f>
        <v>no</v>
      </c>
      <c r="H260" t="str">
        <f>IFERROR(IF(MATCH("powdery",#REF!,0),"yes"),"no")</f>
        <v>no</v>
      </c>
      <c r="I260" t="str">
        <f>IFERROR(IF(MATCH("oriental",#REF!,0),"yes"),"no")</f>
        <v>no</v>
      </c>
      <c r="J260" t="str">
        <f>IFERROR(IF(MATCH("chypre",#REF!,0),"yes"),"no")</f>
        <v>no</v>
      </c>
      <c r="K260" t="str">
        <f>IFERROR(IF(MATCH("green",#REF!,0),"yes"),"no")</f>
        <v>no</v>
      </c>
      <c r="L260" t="str">
        <f>IFERROR(IF(MATCH("gourmand",#REF!,0),"yes"),"no")</f>
        <v>no</v>
      </c>
      <c r="M260" t="str">
        <f>IFERROR(IF(MATCH("resinous",#REF!,0),"yes"),"no")</f>
        <v>no</v>
      </c>
      <c r="N260" t="str">
        <f>IFERROR(IF(MATCH("spicy",#REF!,0),"yes"),"no")</f>
        <v>no</v>
      </c>
      <c r="O260" t="str">
        <f>IFERROR(IF(MATCH("leathery",#REF!,0),"yes"),"no")</f>
        <v>no</v>
      </c>
      <c r="P260" t="str">
        <f>IFERROR(IF(MATCH("citrusy",#REF!,0),"yes"),"no")</f>
        <v>no</v>
      </c>
      <c r="Q260" t="str">
        <f>IFERROR(IF(MATCH("woody",#REF!,0),"yes"),"no")</f>
        <v>no</v>
      </c>
      <c r="R260" t="str">
        <f>IFERROR(IF(MATCH("earthy",#REF!,0),"yes"),"no")</f>
        <v>no</v>
      </c>
      <c r="S260" t="str">
        <f>IFERROR(IF(MATCH("animal",#REF!,0),"yes"),"no")</f>
        <v>no</v>
      </c>
      <c r="T260" t="str">
        <f>IFERROR(IF(MATCH("creamy",#REF!,0),"yes"),"no")</f>
        <v>no</v>
      </c>
      <c r="U260" t="str">
        <f>IFERROR(IF(MATCH("smoky",#REF!,0),"yes"),"no")</f>
        <v>no</v>
      </c>
      <c r="V260" t="str">
        <f>IFERROR(IF(MATCH("aquatic",#REF!,0),"yes"),"no")</f>
        <v>no</v>
      </c>
      <c r="W260" t="str">
        <f>IFERROR(IF(MATCH("fougere",#REF!,0),"yes"),"no")</f>
        <v>no</v>
      </c>
      <c r="X260" t="str">
        <f>IFERROR(IF(MATCH("fresh",#REF!,0),"yes"),"no")</f>
        <v>no</v>
      </c>
    </row>
    <row r="261" spans="1:24" x14ac:dyDescent="0.3">
      <c r="A261">
        <f t="shared" si="4"/>
        <v>260</v>
      </c>
      <c r="B261" t="s">
        <v>132</v>
      </c>
      <c r="C261" t="s">
        <v>133</v>
      </c>
      <c r="D261">
        <v>8.5</v>
      </c>
      <c r="E261" t="s">
        <v>22</v>
      </c>
      <c r="F261" t="s">
        <v>23</v>
      </c>
      <c r="G261" t="s">
        <v>24</v>
      </c>
      <c r="H261" t="s">
        <v>24</v>
      </c>
      <c r="I261" t="s">
        <v>23</v>
      </c>
      <c r="J261" t="s">
        <v>24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tr">
        <f>IFERROR(IF(MATCH("earty",#REF!,0),"yes"),"no")</f>
        <v>no</v>
      </c>
      <c r="S261" t="str">
        <f>IFERROR(IF(MATCH("animalic",#REF!,0),"yes"),"no")</f>
        <v>no</v>
      </c>
      <c r="T261" t="str">
        <f>IFERROR(IF(MATCH("creamy",#REF!,0),"yes"),"no")</f>
        <v>no</v>
      </c>
      <c r="U261" t="str">
        <f>IFERROR(IF(MATCH("smoky",#REF!,0),"yes"),"no")</f>
        <v>no</v>
      </c>
      <c r="V261" t="str">
        <f>IFERROR(IF(MATCH("aquatic",#REF!,0),"yes"),"no")</f>
        <v>no</v>
      </c>
      <c r="W261" t="str">
        <f>IFERROR(IF(MATCH("fougere",#REF!,0),"yes"),"no")</f>
        <v>no</v>
      </c>
      <c r="X261" t="str">
        <f>IFERROR(IF(MATCH("fresh",#REF!,0),"yes"),"no")</f>
        <v>no</v>
      </c>
    </row>
    <row r="262" spans="1:24" x14ac:dyDescent="0.3">
      <c r="A262">
        <f t="shared" si="4"/>
        <v>261</v>
      </c>
      <c r="B262" t="s">
        <v>162</v>
      </c>
      <c r="C262" t="s">
        <v>133</v>
      </c>
      <c r="D262">
        <v>8.3000000000000007</v>
      </c>
      <c r="E262" t="s">
        <v>161</v>
      </c>
      <c r="F262" t="str">
        <f>IFERROR(IF(MATCH("sweet",#REF!,0),"yes"),"no")</f>
        <v>no</v>
      </c>
      <c r="G262" t="str">
        <f>IFERROR(IF(MATCH("floral",#REF!,0),"yes"),"no")</f>
        <v>no</v>
      </c>
      <c r="H262" t="str">
        <f>IFERROR(IF(MATCH("powdery",#REF!,0),"yes"),"no")</f>
        <v>no</v>
      </c>
      <c r="I262" t="str">
        <f>IFERROR(IF(MATCH("oriental",#REF!,0),"yes"),"no")</f>
        <v>no</v>
      </c>
      <c r="J262" t="str">
        <f>IFERROR(IF(MATCH("chypre",#REF!,0),"yes"),"no")</f>
        <v>no</v>
      </c>
      <c r="K262" t="str">
        <f>IFERROR(IF(MATCH("green",#REF!,0),"yes"),"no")</f>
        <v>no</v>
      </c>
      <c r="L262" t="str">
        <f>IFERROR(IF(MATCH("gourmand",#REF!,0),"yes"),"no")</f>
        <v>no</v>
      </c>
      <c r="M262" t="str">
        <f>IFERROR(IF(MATCH("resinous",#REF!,0),"yes"),"no")</f>
        <v>no</v>
      </c>
      <c r="N262" t="str">
        <f>IFERROR(IF(MATCH("spicy",#REF!,0),"yes"),"no")</f>
        <v>no</v>
      </c>
      <c r="O262" t="str">
        <f>IFERROR(IF(MATCH("leathery",#REF!,0),"yes"),"no")</f>
        <v>no</v>
      </c>
      <c r="P262" t="str">
        <f>IFERROR(IF(MATCH("citrusy",#REF!,0),"yes"),"no")</f>
        <v>no</v>
      </c>
      <c r="Q262" t="str">
        <f>IFERROR(IF(MATCH("woody",#REF!,0),"yes"),"no")</f>
        <v>no</v>
      </c>
      <c r="R262" t="str">
        <f>IFERROR(IF(MATCH("earthy",#REF!,0),"yes"),"no")</f>
        <v>no</v>
      </c>
      <c r="S262" t="str">
        <f>IFERROR(IF(MATCH("animal",#REF!,0),"yes"),"no")</f>
        <v>no</v>
      </c>
      <c r="T262" t="str">
        <f>IFERROR(IF(MATCH("creamy",#REF!,0),"yes"),"no")</f>
        <v>no</v>
      </c>
      <c r="U262" t="str">
        <f>IFERROR(IF(MATCH("smoky",#REF!,0),"yes"),"no")</f>
        <v>no</v>
      </c>
      <c r="V262" t="str">
        <f>IFERROR(IF(MATCH("aquatic",#REF!,0),"yes"),"no")</f>
        <v>no</v>
      </c>
      <c r="W262" t="str">
        <f>IFERROR(IF(MATCH("fougere",#REF!,0),"yes"),"no")</f>
        <v>no</v>
      </c>
      <c r="X262" t="str">
        <f>IFERROR(IF(MATCH("fresh",#REF!,0),"yes"),"no")</f>
        <v>no</v>
      </c>
    </row>
    <row r="263" spans="1:24" x14ac:dyDescent="0.3">
      <c r="A263">
        <f t="shared" si="4"/>
        <v>262</v>
      </c>
      <c r="B263" t="s">
        <v>203</v>
      </c>
      <c r="C263" t="s">
        <v>133</v>
      </c>
      <c r="D263">
        <v>8.3000000000000007</v>
      </c>
      <c r="E263" t="s">
        <v>161</v>
      </c>
      <c r="F263" t="str">
        <f>IFERROR(IF(MATCH("sweet",#REF!,0),"yes"),"no")</f>
        <v>no</v>
      </c>
      <c r="G263" t="str">
        <f>IFERROR(IF(MATCH("floral",#REF!,0),"yes"),"no")</f>
        <v>no</v>
      </c>
      <c r="H263" t="str">
        <f>IFERROR(IF(MATCH("powdery",#REF!,0),"yes"),"no")</f>
        <v>no</v>
      </c>
      <c r="I263" t="str">
        <f>IFERROR(IF(MATCH("oriental",#REF!,0),"yes"),"no")</f>
        <v>no</v>
      </c>
      <c r="J263" t="str">
        <f>IFERROR(IF(MATCH("chypre",#REF!,0),"yes"),"no")</f>
        <v>no</v>
      </c>
      <c r="K263" t="str">
        <f>IFERROR(IF(MATCH("green",#REF!,0),"yes"),"no")</f>
        <v>no</v>
      </c>
      <c r="L263" t="str">
        <f>IFERROR(IF(MATCH("gourmand",#REF!,0),"yes"),"no")</f>
        <v>no</v>
      </c>
      <c r="M263" t="str">
        <f>IFERROR(IF(MATCH("resinous",#REF!,0),"yes"),"no")</f>
        <v>no</v>
      </c>
      <c r="N263" t="str">
        <f>IFERROR(IF(MATCH("spicy",#REF!,0),"yes"),"no")</f>
        <v>no</v>
      </c>
      <c r="O263" t="str">
        <f>IFERROR(IF(MATCH("leathery",#REF!,0),"yes"),"no")</f>
        <v>no</v>
      </c>
      <c r="P263" t="str">
        <f>IFERROR(IF(MATCH("citrusy",#REF!,0),"yes"),"no")</f>
        <v>no</v>
      </c>
      <c r="Q263" t="str">
        <f>IFERROR(IF(MATCH("woody",#REF!,0),"yes"),"no")</f>
        <v>no</v>
      </c>
      <c r="R263" t="str">
        <f>IFERROR(IF(MATCH("earthy",#REF!,0),"yes"),"no")</f>
        <v>no</v>
      </c>
      <c r="S263" t="str">
        <f>IFERROR(IF(MATCH("animal",#REF!,0),"yes"),"no")</f>
        <v>no</v>
      </c>
      <c r="T263" t="str">
        <f>IFERROR(IF(MATCH("creamy",#REF!,0),"yes"),"no")</f>
        <v>no</v>
      </c>
      <c r="U263" t="str">
        <f>IFERROR(IF(MATCH("smoky",#REF!,0),"yes"),"no")</f>
        <v>no</v>
      </c>
      <c r="V263" t="str">
        <f>IFERROR(IF(MATCH("aquatic",#REF!,0),"yes"),"no")</f>
        <v>no</v>
      </c>
      <c r="W263" t="str">
        <f>IFERROR(IF(MATCH("fougere",#REF!,0),"yes"),"no")</f>
        <v>no</v>
      </c>
      <c r="X263" t="str">
        <f>IFERROR(IF(MATCH("fresh",#REF!,0),"yes"),"no")</f>
        <v>no</v>
      </c>
    </row>
    <row r="264" spans="1:24" x14ac:dyDescent="0.3">
      <c r="A264">
        <f t="shared" si="4"/>
        <v>263</v>
      </c>
      <c r="B264" t="s">
        <v>229</v>
      </c>
      <c r="C264" t="s">
        <v>133</v>
      </c>
      <c r="D264">
        <v>8.5</v>
      </c>
      <c r="E264" t="s">
        <v>161</v>
      </c>
      <c r="F264" t="str">
        <f>IFERROR(IF(MATCH("sweet",#REF!,0),"yes"),"no")</f>
        <v>no</v>
      </c>
      <c r="G264" t="str">
        <f>IFERROR(IF(MATCH("floral",#REF!,0),"yes"),"no")</f>
        <v>no</v>
      </c>
      <c r="H264" t="str">
        <f>IFERROR(IF(MATCH("powdery",#REF!,0),"yes"),"no")</f>
        <v>no</v>
      </c>
      <c r="I264" t="str">
        <f>IFERROR(IF(MATCH("oriental",#REF!,0),"yes"),"no")</f>
        <v>no</v>
      </c>
      <c r="J264" t="str">
        <f>IFERROR(IF(MATCH("chypre",#REF!,0),"yes"),"no")</f>
        <v>no</v>
      </c>
      <c r="K264" t="str">
        <f>IFERROR(IF(MATCH("green",#REF!,0),"yes"),"no")</f>
        <v>no</v>
      </c>
      <c r="L264" t="str">
        <f>IFERROR(IF(MATCH("gourmand",#REF!,0),"yes"),"no")</f>
        <v>no</v>
      </c>
      <c r="M264" t="str">
        <f>IFERROR(IF(MATCH("resinous",#REF!,0),"yes"),"no")</f>
        <v>no</v>
      </c>
      <c r="N264" t="str">
        <f>IFERROR(IF(MATCH("spicy",#REF!,0),"yes"),"no")</f>
        <v>no</v>
      </c>
      <c r="O264" t="str">
        <f>IFERROR(IF(MATCH("leathery",#REF!,0),"yes"),"no")</f>
        <v>no</v>
      </c>
      <c r="P264" t="str">
        <f>IFERROR(IF(MATCH("citrusy",#REF!,0),"yes"),"no")</f>
        <v>no</v>
      </c>
      <c r="Q264" t="str">
        <f>IFERROR(IF(MATCH("woody",#REF!,0),"yes"),"no")</f>
        <v>no</v>
      </c>
      <c r="R264" t="str">
        <f>IFERROR(IF(MATCH("earthy",#REF!,0),"yes"),"no")</f>
        <v>no</v>
      </c>
      <c r="S264" t="str">
        <f>IFERROR(IF(MATCH("animal",#REF!,0),"yes"),"no")</f>
        <v>no</v>
      </c>
      <c r="T264" t="str">
        <f>IFERROR(IF(MATCH("creamy",#REF!,0),"yes"),"no")</f>
        <v>no</v>
      </c>
      <c r="U264" t="str">
        <f>IFERROR(IF(MATCH("smoky",#REF!,0),"yes"),"no")</f>
        <v>no</v>
      </c>
      <c r="V264" t="str">
        <f>IFERROR(IF(MATCH("aquatic",#REF!,0),"yes"),"no")</f>
        <v>no</v>
      </c>
      <c r="W264" t="str">
        <f>IFERROR(IF(MATCH("fougere",#REF!,0),"yes"),"no")</f>
        <v>no</v>
      </c>
      <c r="X264" t="str">
        <f>IFERROR(IF(MATCH("fresh",#REF!,0),"yes"),"no")</f>
        <v>no</v>
      </c>
    </row>
    <row r="265" spans="1:24" x14ac:dyDescent="0.3">
      <c r="A265">
        <f t="shared" si="4"/>
        <v>264</v>
      </c>
      <c r="B265" t="s">
        <v>233</v>
      </c>
      <c r="C265" t="s">
        <v>133</v>
      </c>
      <c r="D265">
        <v>8.4</v>
      </c>
      <c r="E265" t="s">
        <v>161</v>
      </c>
      <c r="F265" t="str">
        <f>IFERROR(IF(MATCH("sweet",#REF!,0),"yes"),"no")</f>
        <v>no</v>
      </c>
      <c r="G265" t="str">
        <f>IFERROR(IF(MATCH("floral",#REF!,0),"yes"),"no")</f>
        <v>no</v>
      </c>
      <c r="H265" t="str">
        <f>IFERROR(IF(MATCH("powdery",#REF!,0),"yes"),"no")</f>
        <v>no</v>
      </c>
      <c r="I265" t="str">
        <f>IFERROR(IF(MATCH("oriental",#REF!,0),"yes"),"no")</f>
        <v>no</v>
      </c>
      <c r="J265" t="str">
        <f>IFERROR(IF(MATCH("chypre",#REF!,0),"yes"),"no")</f>
        <v>no</v>
      </c>
      <c r="K265" t="str">
        <f>IFERROR(IF(MATCH("green",#REF!,0),"yes"),"no")</f>
        <v>no</v>
      </c>
      <c r="L265" t="str">
        <f>IFERROR(IF(MATCH("gourmand",#REF!,0),"yes"),"no")</f>
        <v>no</v>
      </c>
      <c r="M265" t="str">
        <f>IFERROR(IF(MATCH("resinous",#REF!,0),"yes"),"no")</f>
        <v>no</v>
      </c>
      <c r="N265" t="str">
        <f>IFERROR(IF(MATCH("spicy",#REF!,0),"yes"),"no")</f>
        <v>no</v>
      </c>
      <c r="O265" t="str">
        <f>IFERROR(IF(MATCH("leathery",#REF!,0),"yes"),"no")</f>
        <v>no</v>
      </c>
      <c r="P265" t="str">
        <f>IFERROR(IF(MATCH("citrusy",#REF!,0),"yes"),"no")</f>
        <v>no</v>
      </c>
      <c r="Q265" t="str">
        <f>IFERROR(IF(MATCH("woody",#REF!,0),"yes"),"no")</f>
        <v>no</v>
      </c>
      <c r="R265" t="str">
        <f>IFERROR(IF(MATCH("earthy",#REF!,0),"yes"),"no")</f>
        <v>no</v>
      </c>
      <c r="S265" t="str">
        <f>IFERROR(IF(MATCH("animal",#REF!,0),"yes"),"no")</f>
        <v>no</v>
      </c>
      <c r="T265" t="str">
        <f>IFERROR(IF(MATCH("creamy",#REF!,0),"yes"),"no")</f>
        <v>no</v>
      </c>
      <c r="U265" t="str">
        <f>IFERROR(IF(MATCH("smoky",#REF!,0),"yes"),"no")</f>
        <v>no</v>
      </c>
      <c r="V265" t="str">
        <f>IFERROR(IF(MATCH("aquatic",#REF!,0),"yes"),"no")</f>
        <v>no</v>
      </c>
      <c r="W265" t="str">
        <f>IFERROR(IF(MATCH("fougere",#REF!,0),"yes"),"no")</f>
        <v>no</v>
      </c>
      <c r="X265" t="str">
        <f>IFERROR(IF(MATCH("fresh",#REF!,0),"yes"),"no")</f>
        <v>no</v>
      </c>
    </row>
    <row r="266" spans="1:24" x14ac:dyDescent="0.3">
      <c r="A266">
        <f t="shared" si="4"/>
        <v>265</v>
      </c>
      <c r="B266" t="s">
        <v>238</v>
      </c>
      <c r="C266" t="s">
        <v>133</v>
      </c>
      <c r="D266">
        <v>8.5</v>
      </c>
      <c r="E266" t="s">
        <v>161</v>
      </c>
      <c r="F266" t="str">
        <f>IFERROR(IF(MATCH("sweet",#REF!,0),"yes"),"no")</f>
        <v>no</v>
      </c>
      <c r="G266" t="str">
        <f>IFERROR(IF(MATCH("floral",#REF!,0),"yes"),"no")</f>
        <v>no</v>
      </c>
      <c r="H266" t="str">
        <f>IFERROR(IF(MATCH("powdery",#REF!,0),"yes"),"no")</f>
        <v>no</v>
      </c>
      <c r="I266" t="str">
        <f>IFERROR(IF(MATCH("oriental",#REF!,0),"yes"),"no")</f>
        <v>no</v>
      </c>
      <c r="J266" t="str">
        <f>IFERROR(IF(MATCH("chypre",#REF!,0),"yes"),"no")</f>
        <v>no</v>
      </c>
      <c r="K266" t="str">
        <f>IFERROR(IF(MATCH("green",#REF!,0),"yes"),"no")</f>
        <v>no</v>
      </c>
      <c r="L266" t="str">
        <f>IFERROR(IF(MATCH("gourmand",#REF!,0),"yes"),"no")</f>
        <v>no</v>
      </c>
      <c r="M266" t="str">
        <f>IFERROR(IF(MATCH("resinous",#REF!,0),"yes"),"no")</f>
        <v>no</v>
      </c>
      <c r="N266" t="str">
        <f>IFERROR(IF(MATCH("spicy",#REF!,0),"yes"),"no")</f>
        <v>no</v>
      </c>
      <c r="O266" t="str">
        <f>IFERROR(IF(MATCH("leathery",#REF!,0),"yes"),"no")</f>
        <v>no</v>
      </c>
      <c r="P266" t="str">
        <f>IFERROR(IF(MATCH("citrusy",#REF!,0),"yes"),"no")</f>
        <v>no</v>
      </c>
      <c r="Q266" t="str">
        <f>IFERROR(IF(MATCH("woody",#REF!,0),"yes"),"no")</f>
        <v>no</v>
      </c>
      <c r="R266" t="str">
        <f>IFERROR(IF(MATCH("earthy",#REF!,0),"yes"),"no")</f>
        <v>no</v>
      </c>
      <c r="S266" t="str">
        <f>IFERROR(IF(MATCH("animal",#REF!,0),"yes"),"no")</f>
        <v>no</v>
      </c>
      <c r="T266" t="str">
        <f>IFERROR(IF(MATCH("creamy",#REF!,0),"yes"),"no")</f>
        <v>no</v>
      </c>
      <c r="U266" t="str">
        <f>IFERROR(IF(MATCH("smoky",#REF!,0),"yes"),"no")</f>
        <v>no</v>
      </c>
      <c r="V266" t="str">
        <f>IFERROR(IF(MATCH("aquatic",#REF!,0),"yes"),"no")</f>
        <v>no</v>
      </c>
      <c r="W266" t="str">
        <f>IFERROR(IF(MATCH("fougere",#REF!,0),"yes"),"no")</f>
        <v>no</v>
      </c>
      <c r="X266" t="str">
        <f>IFERROR(IF(MATCH("fresh",#REF!,0),"yes"),"no")</f>
        <v>no</v>
      </c>
    </row>
    <row r="267" spans="1:24" x14ac:dyDescent="0.3">
      <c r="A267">
        <f t="shared" si="4"/>
        <v>266</v>
      </c>
      <c r="B267" t="s">
        <v>239</v>
      </c>
      <c r="C267" t="s">
        <v>133</v>
      </c>
      <c r="D267">
        <v>8.4</v>
      </c>
      <c r="E267" t="s">
        <v>161</v>
      </c>
      <c r="F267" t="str">
        <f>IFERROR(IF(MATCH("sweet",#REF!,0),"yes"),"no")</f>
        <v>no</v>
      </c>
      <c r="G267" t="str">
        <f>IFERROR(IF(MATCH("floral",#REF!,0),"yes"),"no")</f>
        <v>no</v>
      </c>
      <c r="H267" t="str">
        <f>IFERROR(IF(MATCH("powdery",#REF!,0),"yes"),"no")</f>
        <v>no</v>
      </c>
      <c r="I267" t="str">
        <f>IFERROR(IF(MATCH("oriental",#REF!,0),"yes"),"no")</f>
        <v>no</v>
      </c>
      <c r="J267" t="str">
        <f>IFERROR(IF(MATCH("chypre",#REF!,0),"yes"),"no")</f>
        <v>no</v>
      </c>
      <c r="K267" t="str">
        <f>IFERROR(IF(MATCH("green",#REF!,0),"yes"),"no")</f>
        <v>no</v>
      </c>
      <c r="L267" t="str">
        <f>IFERROR(IF(MATCH("gourmand",#REF!,0),"yes"),"no")</f>
        <v>no</v>
      </c>
      <c r="M267" t="str">
        <f>IFERROR(IF(MATCH("resinous",#REF!,0),"yes"),"no")</f>
        <v>no</v>
      </c>
      <c r="N267" t="str">
        <f>IFERROR(IF(MATCH("spicy",#REF!,0),"yes"),"no")</f>
        <v>no</v>
      </c>
      <c r="O267" t="str">
        <f>IFERROR(IF(MATCH("leathery",#REF!,0),"yes"),"no")</f>
        <v>no</v>
      </c>
      <c r="P267" t="str">
        <f>IFERROR(IF(MATCH("citrusy",#REF!,0),"yes"),"no")</f>
        <v>no</v>
      </c>
      <c r="Q267" t="str">
        <f>IFERROR(IF(MATCH("woody",#REF!,0),"yes"),"no")</f>
        <v>no</v>
      </c>
      <c r="R267" t="str">
        <f>IFERROR(IF(MATCH("earthy",#REF!,0),"yes"),"no")</f>
        <v>no</v>
      </c>
      <c r="S267" t="str">
        <f>IFERROR(IF(MATCH("animal",#REF!,0),"yes"),"no")</f>
        <v>no</v>
      </c>
      <c r="T267" t="str">
        <f>IFERROR(IF(MATCH("creamy",#REF!,0),"yes"),"no")</f>
        <v>no</v>
      </c>
      <c r="U267" t="str">
        <f>IFERROR(IF(MATCH("smoky",#REF!,0),"yes"),"no")</f>
        <v>no</v>
      </c>
      <c r="V267" t="str">
        <f>IFERROR(IF(MATCH("aquatic",#REF!,0),"yes"),"no")</f>
        <v>no</v>
      </c>
      <c r="W267" t="str">
        <f>IFERROR(IF(MATCH("fougere",#REF!,0),"yes"),"no")</f>
        <v>no</v>
      </c>
      <c r="X267" t="str">
        <f>IFERROR(IF(MATCH("fresh",#REF!,0),"yes"),"no")</f>
        <v>no</v>
      </c>
    </row>
    <row r="268" spans="1:24" x14ac:dyDescent="0.3">
      <c r="A268">
        <f t="shared" si="4"/>
        <v>267</v>
      </c>
      <c r="B268" t="s">
        <v>292</v>
      </c>
      <c r="C268" t="s">
        <v>133</v>
      </c>
      <c r="D268">
        <v>8.6999999999999993</v>
      </c>
      <c r="E268" t="s">
        <v>161</v>
      </c>
      <c r="F268" t="str">
        <f>IFERROR(IF(MATCH("sweet",#REF!,0),"yes"),"no")</f>
        <v>no</v>
      </c>
      <c r="G268" t="str">
        <f>IFERROR(IF(MATCH("floral",#REF!,0),"yes"),"no")</f>
        <v>no</v>
      </c>
      <c r="H268" t="str">
        <f>IFERROR(IF(MATCH("powdery",#REF!,0),"yes"),"no")</f>
        <v>no</v>
      </c>
      <c r="I268" t="str">
        <f>IFERROR(IF(MATCH("oriental",#REF!,0),"yes"),"no")</f>
        <v>no</v>
      </c>
      <c r="J268" t="str">
        <f>IFERROR(IF(MATCH("chypre",#REF!,0),"yes"),"no")</f>
        <v>no</v>
      </c>
      <c r="K268" t="str">
        <f>IFERROR(IF(MATCH("green",#REF!,0),"yes"),"no")</f>
        <v>no</v>
      </c>
      <c r="L268" t="str">
        <f>IFERROR(IF(MATCH("gourmand",#REF!,0),"yes"),"no")</f>
        <v>no</v>
      </c>
      <c r="M268" t="str">
        <f>IFERROR(IF(MATCH("resinous",#REF!,0),"yes"),"no")</f>
        <v>no</v>
      </c>
      <c r="N268" t="str">
        <f>IFERROR(IF(MATCH("spicy",#REF!,0),"yes"),"no")</f>
        <v>no</v>
      </c>
      <c r="O268" t="str">
        <f>IFERROR(IF(MATCH("leathery",#REF!,0),"yes"),"no")</f>
        <v>no</v>
      </c>
      <c r="P268" t="str">
        <f>IFERROR(IF(MATCH("citrusy",#REF!,0),"yes"),"no")</f>
        <v>no</v>
      </c>
      <c r="Q268" t="str">
        <f>IFERROR(IF(MATCH("woody",#REF!,0),"yes"),"no")</f>
        <v>no</v>
      </c>
      <c r="R268" t="str">
        <f>IFERROR(IF(MATCH("earthy",#REF!,0),"yes"),"no")</f>
        <v>no</v>
      </c>
      <c r="S268" t="str">
        <f>IFERROR(IF(MATCH("animal",#REF!,0),"yes"),"no")</f>
        <v>no</v>
      </c>
      <c r="T268" t="str">
        <f>IFERROR(IF(MATCH("creamy",#REF!,0),"yes"),"no")</f>
        <v>no</v>
      </c>
      <c r="U268" t="str">
        <f>IFERROR(IF(MATCH("smoky",#REF!,0),"yes"),"no")</f>
        <v>no</v>
      </c>
      <c r="V268" t="str">
        <f>IFERROR(IF(MATCH("aquatic",#REF!,0),"yes"),"no")</f>
        <v>no</v>
      </c>
      <c r="W268" t="str">
        <f>IFERROR(IF(MATCH("fougere",#REF!,0),"yes"),"no")</f>
        <v>no</v>
      </c>
      <c r="X268" t="str">
        <f>IFERROR(IF(MATCH("fresh",#REF!,0),"yes"),"no")</f>
        <v>no</v>
      </c>
    </row>
    <row r="269" spans="1:24" x14ac:dyDescent="0.3">
      <c r="A269">
        <f t="shared" si="4"/>
        <v>268</v>
      </c>
      <c r="B269" t="s">
        <v>312</v>
      </c>
      <c r="C269" t="s">
        <v>133</v>
      </c>
      <c r="D269">
        <v>8.1999999999999993</v>
      </c>
      <c r="E269" t="s">
        <v>297</v>
      </c>
      <c r="F269" t="str">
        <f>IFERROR(IF(MATCH("sweet",#REF!,0),"yes"),"no")</f>
        <v>no</v>
      </c>
      <c r="G269" t="str">
        <f>IFERROR(IF(MATCH("floral",#REF!,0),"yes"),"no")</f>
        <v>no</v>
      </c>
      <c r="H269" t="str">
        <f>IFERROR(IF(MATCH("powdery",#REF!,0),"yes"),"no")</f>
        <v>no</v>
      </c>
      <c r="I269" t="str">
        <f>IFERROR(IF(MATCH("oriental",#REF!,0),"yes"),"no")</f>
        <v>no</v>
      </c>
      <c r="J269" t="str">
        <f>IFERROR(IF(MATCH("chypre",#REF!,0),"yes"),"no")</f>
        <v>no</v>
      </c>
      <c r="K269" t="str">
        <f>IFERROR(IF(MATCH("green",#REF!,0),"yes"),"no")</f>
        <v>no</v>
      </c>
      <c r="L269" t="str">
        <f>IFERROR(IF(MATCH("gourmand",#REF!,0),"yes"),"no")</f>
        <v>no</v>
      </c>
      <c r="M269" t="str">
        <f>IFERROR(IF(MATCH("resinous",#REF!,0),"yes"),"no")</f>
        <v>no</v>
      </c>
      <c r="N269" t="str">
        <f>IFERROR(IF(MATCH("spicy",#REF!,0),"yes"),"no")</f>
        <v>no</v>
      </c>
      <c r="O269" t="str">
        <f>IFERROR(IF(MATCH("leathery",#REF!,0),"yes"),"no")</f>
        <v>no</v>
      </c>
      <c r="P269" t="str">
        <f>IFERROR(IF(MATCH("citrusy",#REF!,0),"yes"),"no")</f>
        <v>no</v>
      </c>
      <c r="Q269" t="str">
        <f>IFERROR(IF(MATCH("woody",#REF!,0),"yes"),"no")</f>
        <v>no</v>
      </c>
      <c r="R269" t="str">
        <f>IFERROR(IF(MATCH("earthy",#REF!,0),"yes"),"no")</f>
        <v>no</v>
      </c>
      <c r="S269" t="str">
        <f>IFERROR(IF(MATCH("animal",#REF!,0),"yes"),"no")</f>
        <v>no</v>
      </c>
      <c r="T269" t="str">
        <f>IFERROR(IF(MATCH("creamy",#REF!,0),"yes"),"no")</f>
        <v>no</v>
      </c>
      <c r="U269" t="str">
        <f>IFERROR(IF(MATCH("smoky",#REF!,0),"yes"),"no")</f>
        <v>no</v>
      </c>
      <c r="V269" t="str">
        <f>IFERROR(IF(MATCH("aquatic",#REF!,0),"yes"),"no")</f>
        <v>no</v>
      </c>
      <c r="W269" t="str">
        <f>IFERROR(IF(MATCH("fougere",#REF!,0),"yes"),"no")</f>
        <v>no</v>
      </c>
      <c r="X269" t="str">
        <f>IFERROR(IF(MATCH("fresh",#REF!,0),"yes"),"no")</f>
        <v>no</v>
      </c>
    </row>
    <row r="270" spans="1:24" x14ac:dyDescent="0.3">
      <c r="A270">
        <f t="shared" si="4"/>
        <v>269</v>
      </c>
      <c r="B270" t="s">
        <v>410</v>
      </c>
      <c r="C270" t="s">
        <v>133</v>
      </c>
      <c r="D270">
        <v>8.6</v>
      </c>
      <c r="E270" t="s">
        <v>297</v>
      </c>
      <c r="F270" t="str">
        <f>IFERROR(IF(MATCH("sweet",#REF!,0),"yes"),"no")</f>
        <v>no</v>
      </c>
      <c r="G270" t="str">
        <f>IFERROR(IF(MATCH("floral",#REF!,0),"yes"),"no")</f>
        <v>no</v>
      </c>
      <c r="H270" t="str">
        <f>IFERROR(IF(MATCH("powdery",#REF!,0),"yes"),"no")</f>
        <v>no</v>
      </c>
      <c r="I270" t="str">
        <f>IFERROR(IF(MATCH("oriental",#REF!,0),"yes"),"no")</f>
        <v>no</v>
      </c>
      <c r="J270" t="str">
        <f>IFERROR(IF(MATCH("chypre",#REF!,0),"yes"),"no")</f>
        <v>no</v>
      </c>
      <c r="K270" t="str">
        <f>IFERROR(IF(MATCH("green",#REF!,0),"yes"),"no")</f>
        <v>no</v>
      </c>
      <c r="L270" t="str">
        <f>IFERROR(IF(MATCH("gourmand",#REF!,0),"yes"),"no")</f>
        <v>no</v>
      </c>
      <c r="M270" t="str">
        <f>IFERROR(IF(MATCH("resinous",#REF!,0),"yes"),"no")</f>
        <v>no</v>
      </c>
      <c r="N270" t="str">
        <f>IFERROR(IF(MATCH("spicy",#REF!,0),"yes"),"no")</f>
        <v>no</v>
      </c>
      <c r="O270" t="str">
        <f>IFERROR(IF(MATCH("leathery",#REF!,0),"yes"),"no")</f>
        <v>no</v>
      </c>
      <c r="P270" t="str">
        <f>IFERROR(IF(MATCH("citrusy",#REF!,0),"yes"),"no")</f>
        <v>no</v>
      </c>
      <c r="Q270" t="str">
        <f>IFERROR(IF(MATCH("woody",#REF!,0),"yes"),"no")</f>
        <v>no</v>
      </c>
      <c r="R270" t="str">
        <f>IFERROR(IF(MATCH("earthy",#REF!,0),"yes"),"no")</f>
        <v>no</v>
      </c>
      <c r="S270" t="str">
        <f>IFERROR(IF(MATCH("animal",#REF!,0),"yes"),"no")</f>
        <v>no</v>
      </c>
      <c r="T270" t="str">
        <f>IFERROR(IF(MATCH("creamy",#REF!,0),"yes"),"no")</f>
        <v>no</v>
      </c>
      <c r="U270" t="str">
        <f>IFERROR(IF(MATCH("smoky",#REF!,0),"yes"),"no")</f>
        <v>no</v>
      </c>
      <c r="V270" t="str">
        <f>IFERROR(IF(MATCH("aquatic",#REF!,0),"yes"),"no")</f>
        <v>no</v>
      </c>
      <c r="W270" t="str">
        <f>IFERROR(IF(MATCH("fougere",#REF!,0),"yes"),"no")</f>
        <v>no</v>
      </c>
      <c r="X270" t="str">
        <f>IFERROR(IF(MATCH("fresh",#REF!,0),"yes"),"no")</f>
        <v>no</v>
      </c>
    </row>
    <row r="271" spans="1:24" x14ac:dyDescent="0.3">
      <c r="A271">
        <f t="shared" si="4"/>
        <v>270</v>
      </c>
      <c r="B271" t="s">
        <v>378</v>
      </c>
      <c r="C271" t="s">
        <v>379</v>
      </c>
      <c r="D271">
        <v>8.8000000000000007</v>
      </c>
      <c r="E271" t="s">
        <v>297</v>
      </c>
      <c r="F271" t="str">
        <f>IFERROR(IF(MATCH("sweet",#REF!,0),"yes"),"no")</f>
        <v>no</v>
      </c>
      <c r="G271" t="str">
        <f>IFERROR(IF(MATCH("floral",#REF!,0),"yes"),"no")</f>
        <v>no</v>
      </c>
      <c r="H271" t="str">
        <f>IFERROR(IF(MATCH("powdery",#REF!,0),"yes"),"no")</f>
        <v>no</v>
      </c>
      <c r="I271" t="str">
        <f>IFERROR(IF(MATCH("oriental",#REF!,0),"yes"),"no")</f>
        <v>no</v>
      </c>
      <c r="J271" t="str">
        <f>IFERROR(IF(MATCH("chypre",#REF!,0),"yes"),"no")</f>
        <v>no</v>
      </c>
      <c r="K271" t="str">
        <f>IFERROR(IF(MATCH("green",#REF!,0),"yes"),"no")</f>
        <v>no</v>
      </c>
      <c r="L271" t="str">
        <f>IFERROR(IF(MATCH("gourmand",#REF!,0),"yes"),"no")</f>
        <v>no</v>
      </c>
      <c r="M271" t="str">
        <f>IFERROR(IF(MATCH("resinous",#REF!,0),"yes"),"no")</f>
        <v>no</v>
      </c>
      <c r="N271" t="str">
        <f>IFERROR(IF(MATCH("spicy",#REF!,0),"yes"),"no")</f>
        <v>no</v>
      </c>
      <c r="O271" t="str">
        <f>IFERROR(IF(MATCH("leathery",#REF!,0),"yes"),"no")</f>
        <v>no</v>
      </c>
      <c r="P271" t="str">
        <f>IFERROR(IF(MATCH("citrusy",#REF!,0),"yes"),"no")</f>
        <v>no</v>
      </c>
      <c r="Q271" t="str">
        <f>IFERROR(IF(MATCH("woody",#REF!,0),"yes"),"no")</f>
        <v>no</v>
      </c>
      <c r="R271" t="str">
        <f>IFERROR(IF(MATCH("earthy",#REF!,0),"yes"),"no")</f>
        <v>no</v>
      </c>
      <c r="S271" t="str">
        <f>IFERROR(IF(MATCH("animal",#REF!,0),"yes"),"no")</f>
        <v>no</v>
      </c>
      <c r="T271" t="str">
        <f>IFERROR(IF(MATCH("creamy",#REF!,0),"yes"),"no")</f>
        <v>no</v>
      </c>
      <c r="U271" t="str">
        <f>IFERROR(IF(MATCH("smoky",#REF!,0),"yes"),"no")</f>
        <v>no</v>
      </c>
      <c r="V271" t="str">
        <f>IFERROR(IF(MATCH("aquatic",#REF!,0),"yes"),"no")</f>
        <v>no</v>
      </c>
      <c r="W271" t="str">
        <f>IFERROR(IF(MATCH("fougere",#REF!,0),"yes"),"no")</f>
        <v>no</v>
      </c>
      <c r="X271" t="str">
        <f>IFERROR(IF(MATCH("fresh",#REF!,0),"yes"),"no")</f>
        <v>no</v>
      </c>
    </row>
    <row r="272" spans="1:24" x14ac:dyDescent="0.3">
      <c r="A272">
        <f t="shared" si="4"/>
        <v>271</v>
      </c>
      <c r="B272" t="s">
        <v>396</v>
      </c>
      <c r="C272" t="s">
        <v>379</v>
      </c>
      <c r="D272">
        <v>8.6</v>
      </c>
      <c r="E272" t="s">
        <v>297</v>
      </c>
      <c r="F272" t="str">
        <f>IFERROR(IF(MATCH("sweet",#REF!,0),"yes"),"no")</f>
        <v>no</v>
      </c>
      <c r="G272" t="str">
        <f>IFERROR(IF(MATCH("floral",#REF!,0),"yes"),"no")</f>
        <v>no</v>
      </c>
      <c r="H272" t="str">
        <f>IFERROR(IF(MATCH("powdery",#REF!,0),"yes"),"no")</f>
        <v>no</v>
      </c>
      <c r="I272" t="str">
        <f>IFERROR(IF(MATCH("oriental",#REF!,0),"yes"),"no")</f>
        <v>no</v>
      </c>
      <c r="J272" t="str">
        <f>IFERROR(IF(MATCH("chypre",#REF!,0),"yes"),"no")</f>
        <v>no</v>
      </c>
      <c r="K272" t="str">
        <f>IFERROR(IF(MATCH("green",#REF!,0),"yes"),"no")</f>
        <v>no</v>
      </c>
      <c r="L272" t="str">
        <f>IFERROR(IF(MATCH("gourmand",#REF!,0),"yes"),"no")</f>
        <v>no</v>
      </c>
      <c r="M272" t="str">
        <f>IFERROR(IF(MATCH("resinous",#REF!,0),"yes"),"no")</f>
        <v>no</v>
      </c>
      <c r="N272" t="str">
        <f>IFERROR(IF(MATCH("spicy",#REF!,0),"yes"),"no")</f>
        <v>no</v>
      </c>
      <c r="O272" t="str">
        <f>IFERROR(IF(MATCH("leathery",#REF!,0),"yes"),"no")</f>
        <v>no</v>
      </c>
      <c r="P272" t="str">
        <f>IFERROR(IF(MATCH("citrusy",#REF!,0),"yes"),"no")</f>
        <v>no</v>
      </c>
      <c r="Q272" t="str">
        <f>IFERROR(IF(MATCH("woody",#REF!,0),"yes"),"no")</f>
        <v>no</v>
      </c>
      <c r="R272" t="str">
        <f>IFERROR(IF(MATCH("earthy",#REF!,0),"yes"),"no")</f>
        <v>no</v>
      </c>
      <c r="S272" t="str">
        <f>IFERROR(IF(MATCH("animal",#REF!,0),"yes"),"no")</f>
        <v>no</v>
      </c>
      <c r="T272" t="str">
        <f>IFERROR(IF(MATCH("creamy",#REF!,0),"yes"),"no")</f>
        <v>no</v>
      </c>
      <c r="U272" t="str">
        <f>IFERROR(IF(MATCH("smoky",#REF!,0),"yes"),"no")</f>
        <v>no</v>
      </c>
      <c r="V272" t="str">
        <f>IFERROR(IF(MATCH("aquatic",#REF!,0),"yes"),"no")</f>
        <v>no</v>
      </c>
      <c r="W272" t="str">
        <f>IFERROR(IF(MATCH("fougere",#REF!,0),"yes"),"no")</f>
        <v>no</v>
      </c>
      <c r="X272" t="str">
        <f>IFERROR(IF(MATCH("fresh",#REF!,0),"yes"),"no")</f>
        <v>no</v>
      </c>
    </row>
    <row r="273" spans="1:24" x14ac:dyDescent="0.3">
      <c r="A273">
        <f t="shared" si="4"/>
        <v>272</v>
      </c>
      <c r="B273" t="s">
        <v>182</v>
      </c>
      <c r="C273" t="s">
        <v>183</v>
      </c>
      <c r="D273">
        <v>8.4</v>
      </c>
      <c r="E273" t="s">
        <v>161</v>
      </c>
      <c r="F273" t="str">
        <f>IFERROR(IF(MATCH("sweet",#REF!,0),"yes"),"no")</f>
        <v>no</v>
      </c>
      <c r="G273" t="str">
        <f>IFERROR(IF(MATCH("floral",#REF!,0),"yes"),"no")</f>
        <v>no</v>
      </c>
      <c r="H273" t="str">
        <f>IFERROR(IF(MATCH("powdery",#REF!,0),"yes"),"no")</f>
        <v>no</v>
      </c>
      <c r="I273" t="str">
        <f>IFERROR(IF(MATCH("oriental",#REF!,0),"yes"),"no")</f>
        <v>no</v>
      </c>
      <c r="J273" t="str">
        <f>IFERROR(IF(MATCH("chypre",#REF!,0),"yes"),"no")</f>
        <v>no</v>
      </c>
      <c r="K273" t="str">
        <f>IFERROR(IF(MATCH("green",#REF!,0),"yes"),"no")</f>
        <v>no</v>
      </c>
      <c r="L273" t="str">
        <f>IFERROR(IF(MATCH("gourmand",#REF!,0),"yes"),"no")</f>
        <v>no</v>
      </c>
      <c r="M273" t="str">
        <f>IFERROR(IF(MATCH("resinous",#REF!,0),"yes"),"no")</f>
        <v>no</v>
      </c>
      <c r="N273" t="str">
        <f>IFERROR(IF(MATCH("spicy",#REF!,0),"yes"),"no")</f>
        <v>no</v>
      </c>
      <c r="O273" t="str">
        <f>IFERROR(IF(MATCH("leathery",#REF!,0),"yes"),"no")</f>
        <v>no</v>
      </c>
      <c r="P273" t="str">
        <f>IFERROR(IF(MATCH("citrusy",#REF!,0),"yes"),"no")</f>
        <v>no</v>
      </c>
      <c r="Q273" t="str">
        <f>IFERROR(IF(MATCH("woody",#REF!,0),"yes"),"no")</f>
        <v>no</v>
      </c>
      <c r="R273" t="str">
        <f>IFERROR(IF(MATCH("earthy",#REF!,0),"yes"),"no")</f>
        <v>no</v>
      </c>
      <c r="S273" t="str">
        <f>IFERROR(IF(MATCH("animal",#REF!,0),"yes"),"no")</f>
        <v>no</v>
      </c>
      <c r="T273" t="str">
        <f>IFERROR(IF(MATCH("creamy",#REF!,0),"yes"),"no")</f>
        <v>no</v>
      </c>
      <c r="U273" t="str">
        <f>IFERROR(IF(MATCH("smoky",#REF!,0),"yes"),"no")</f>
        <v>no</v>
      </c>
      <c r="V273" t="str">
        <f>IFERROR(IF(MATCH("aquatic",#REF!,0),"yes"),"no")</f>
        <v>no</v>
      </c>
      <c r="W273" t="str">
        <f>IFERROR(IF(MATCH("fougere",#REF!,0),"yes"),"no")</f>
        <v>no</v>
      </c>
      <c r="X273" t="str">
        <f>IFERROR(IF(MATCH("fresh",#REF!,0),"yes"),"no")</f>
        <v>no</v>
      </c>
    </row>
    <row r="274" spans="1:24" x14ac:dyDescent="0.3">
      <c r="A274">
        <f t="shared" si="4"/>
        <v>273</v>
      </c>
      <c r="B274" t="s">
        <v>193</v>
      </c>
      <c r="C274" t="s">
        <v>183</v>
      </c>
      <c r="D274">
        <v>8.4</v>
      </c>
      <c r="E274" t="s">
        <v>161</v>
      </c>
      <c r="F274" t="str">
        <f>IFERROR(IF(MATCH("sweet",#REF!,0),"yes"),"no")</f>
        <v>no</v>
      </c>
      <c r="G274" t="str">
        <f>IFERROR(IF(MATCH("floral",#REF!,0),"yes"),"no")</f>
        <v>no</v>
      </c>
      <c r="H274" t="str">
        <f>IFERROR(IF(MATCH("powdery",#REF!,0),"yes"),"no")</f>
        <v>no</v>
      </c>
      <c r="I274" t="str">
        <f>IFERROR(IF(MATCH("oriental",#REF!,0),"yes"),"no")</f>
        <v>no</v>
      </c>
      <c r="J274" t="str">
        <f>IFERROR(IF(MATCH("chypre",#REF!,0),"yes"),"no")</f>
        <v>no</v>
      </c>
      <c r="K274" t="str">
        <f>IFERROR(IF(MATCH("green",#REF!,0),"yes"),"no")</f>
        <v>no</v>
      </c>
      <c r="L274" t="str">
        <f>IFERROR(IF(MATCH("gourmand",#REF!,0),"yes"),"no")</f>
        <v>no</v>
      </c>
      <c r="M274" t="str">
        <f>IFERROR(IF(MATCH("resinous",#REF!,0),"yes"),"no")</f>
        <v>no</v>
      </c>
      <c r="N274" t="str">
        <f>IFERROR(IF(MATCH("spicy",#REF!,0),"yes"),"no")</f>
        <v>no</v>
      </c>
      <c r="O274" t="str">
        <f>IFERROR(IF(MATCH("leathery",#REF!,0),"yes"),"no")</f>
        <v>no</v>
      </c>
      <c r="P274" t="str">
        <f>IFERROR(IF(MATCH("citrusy",#REF!,0),"yes"),"no")</f>
        <v>no</v>
      </c>
      <c r="Q274" t="str">
        <f>IFERROR(IF(MATCH("woody",#REF!,0),"yes"),"no")</f>
        <v>no</v>
      </c>
      <c r="R274" t="str">
        <f>IFERROR(IF(MATCH("earthy",#REF!,0),"yes"),"no")</f>
        <v>no</v>
      </c>
      <c r="S274" t="str">
        <f>IFERROR(IF(MATCH("animal",#REF!,0),"yes"),"no")</f>
        <v>no</v>
      </c>
      <c r="T274" t="str">
        <f>IFERROR(IF(MATCH("creamy",#REF!,0),"yes"),"no")</f>
        <v>no</v>
      </c>
      <c r="U274" t="str">
        <f>IFERROR(IF(MATCH("smoky",#REF!,0),"yes"),"no")</f>
        <v>no</v>
      </c>
      <c r="V274" t="str">
        <f>IFERROR(IF(MATCH("aquatic",#REF!,0),"yes"),"no")</f>
        <v>no</v>
      </c>
      <c r="W274" t="str">
        <f>IFERROR(IF(MATCH("fougere",#REF!,0),"yes"),"no")</f>
        <v>no</v>
      </c>
      <c r="X274" t="str">
        <f>IFERROR(IF(MATCH("fresh",#REF!,0),"yes"),"no")</f>
        <v>no</v>
      </c>
    </row>
    <row r="275" spans="1:24" x14ac:dyDescent="0.3">
      <c r="A275">
        <f t="shared" si="4"/>
        <v>274</v>
      </c>
      <c r="B275" t="s">
        <v>402</v>
      </c>
      <c r="C275" t="s">
        <v>403</v>
      </c>
      <c r="D275">
        <v>8.6</v>
      </c>
      <c r="E275" t="s">
        <v>297</v>
      </c>
      <c r="F275" t="str">
        <f>IFERROR(IF(MATCH("sweet",#REF!,0),"yes"),"no")</f>
        <v>no</v>
      </c>
      <c r="G275" t="str">
        <f>IFERROR(IF(MATCH("floral",#REF!,0),"yes"),"no")</f>
        <v>no</v>
      </c>
      <c r="H275" t="str">
        <f>IFERROR(IF(MATCH("powdery",#REF!,0),"yes"),"no")</f>
        <v>no</v>
      </c>
      <c r="I275" t="str">
        <f>IFERROR(IF(MATCH("oriental",#REF!,0),"yes"),"no")</f>
        <v>no</v>
      </c>
      <c r="J275" t="str">
        <f>IFERROR(IF(MATCH("chypre",#REF!,0),"yes"),"no")</f>
        <v>no</v>
      </c>
      <c r="K275" t="str">
        <f>IFERROR(IF(MATCH("green",#REF!,0),"yes"),"no")</f>
        <v>no</v>
      </c>
      <c r="L275" t="str">
        <f>IFERROR(IF(MATCH("gourmand",#REF!,0),"yes"),"no")</f>
        <v>no</v>
      </c>
      <c r="M275" t="str">
        <f>IFERROR(IF(MATCH("resinous",#REF!,0),"yes"),"no")</f>
        <v>no</v>
      </c>
      <c r="N275" t="str">
        <f>IFERROR(IF(MATCH("spicy",#REF!,0),"yes"),"no")</f>
        <v>no</v>
      </c>
      <c r="O275" t="str">
        <f>IFERROR(IF(MATCH("leathery",#REF!,0),"yes"),"no")</f>
        <v>no</v>
      </c>
      <c r="P275" t="str">
        <f>IFERROR(IF(MATCH("citrusy",#REF!,0),"yes"),"no")</f>
        <v>no</v>
      </c>
      <c r="Q275" t="str">
        <f>IFERROR(IF(MATCH("woody",#REF!,0),"yes"),"no")</f>
        <v>no</v>
      </c>
      <c r="R275" t="str">
        <f>IFERROR(IF(MATCH("earthy",#REF!,0),"yes"),"no")</f>
        <v>no</v>
      </c>
      <c r="S275" t="str">
        <f>IFERROR(IF(MATCH("animal",#REF!,0),"yes"),"no")</f>
        <v>no</v>
      </c>
      <c r="T275" t="str">
        <f>IFERROR(IF(MATCH("creamy",#REF!,0),"yes"),"no")</f>
        <v>no</v>
      </c>
      <c r="U275" t="str">
        <f>IFERROR(IF(MATCH("smoky",#REF!,0),"yes"),"no")</f>
        <v>no</v>
      </c>
      <c r="V275" t="str">
        <f>IFERROR(IF(MATCH("aquatic",#REF!,0),"yes"),"no")</f>
        <v>no</v>
      </c>
      <c r="W275" t="str">
        <f>IFERROR(IF(MATCH("fougere",#REF!,0),"yes"),"no")</f>
        <v>no</v>
      </c>
      <c r="X275" t="str">
        <f>IFERROR(IF(MATCH("fresh",#REF!,0),"yes"),"no")</f>
        <v>no</v>
      </c>
    </row>
    <row r="276" spans="1:24" x14ac:dyDescent="0.3">
      <c r="A276">
        <f t="shared" si="4"/>
        <v>275</v>
      </c>
      <c r="B276" t="s">
        <v>221</v>
      </c>
      <c r="C276" t="s">
        <v>222</v>
      </c>
      <c r="D276">
        <v>8.6</v>
      </c>
      <c r="E276" t="s">
        <v>161</v>
      </c>
      <c r="F276" t="str">
        <f>IFERROR(IF(MATCH("sweet",#REF!,0),"yes"),"no")</f>
        <v>no</v>
      </c>
      <c r="G276" t="str">
        <f>IFERROR(IF(MATCH("floral",#REF!,0),"yes"),"no")</f>
        <v>no</v>
      </c>
      <c r="H276" t="str">
        <f>IFERROR(IF(MATCH("powdery",#REF!,0),"yes"),"no")</f>
        <v>no</v>
      </c>
      <c r="I276" t="str">
        <f>IFERROR(IF(MATCH("oriental",#REF!,0),"yes"),"no")</f>
        <v>no</v>
      </c>
      <c r="J276" t="str">
        <f>IFERROR(IF(MATCH("chypre",#REF!,0),"yes"),"no")</f>
        <v>no</v>
      </c>
      <c r="K276" t="str">
        <f>IFERROR(IF(MATCH("green",#REF!,0),"yes"),"no")</f>
        <v>no</v>
      </c>
      <c r="L276" t="str">
        <f>IFERROR(IF(MATCH("gourmand",#REF!,0),"yes"),"no")</f>
        <v>no</v>
      </c>
      <c r="M276" t="str">
        <f>IFERROR(IF(MATCH("resinous",#REF!,0),"yes"),"no")</f>
        <v>no</v>
      </c>
      <c r="N276" t="str">
        <f>IFERROR(IF(MATCH("spicy",#REF!,0),"yes"),"no")</f>
        <v>no</v>
      </c>
      <c r="O276" t="str">
        <f>IFERROR(IF(MATCH("leathery",#REF!,0),"yes"),"no")</f>
        <v>no</v>
      </c>
      <c r="P276" t="str">
        <f>IFERROR(IF(MATCH("citrusy",#REF!,0),"yes"),"no")</f>
        <v>no</v>
      </c>
      <c r="Q276" t="str">
        <f>IFERROR(IF(MATCH("woody",#REF!,0),"yes"),"no")</f>
        <v>no</v>
      </c>
      <c r="R276" t="str">
        <f>IFERROR(IF(MATCH("earthy",#REF!,0),"yes"),"no")</f>
        <v>no</v>
      </c>
      <c r="S276" t="str">
        <f>IFERROR(IF(MATCH("animal",#REF!,0),"yes"),"no")</f>
        <v>no</v>
      </c>
      <c r="T276" t="str">
        <f>IFERROR(IF(MATCH("creamy",#REF!,0),"yes"),"no")</f>
        <v>no</v>
      </c>
      <c r="U276" t="str">
        <f>IFERROR(IF(MATCH("smoky",#REF!,0),"yes"),"no")</f>
        <v>no</v>
      </c>
      <c r="V276" t="str">
        <f>IFERROR(IF(MATCH("aquatic",#REF!,0),"yes"),"no")</f>
        <v>no</v>
      </c>
      <c r="W276" t="str">
        <f>IFERROR(IF(MATCH("fougere",#REF!,0),"yes"),"no")</f>
        <v>no</v>
      </c>
      <c r="X276" t="str">
        <f>IFERROR(IF(MATCH("fresh",#REF!,0),"yes"),"no")</f>
        <v>no</v>
      </c>
    </row>
    <row r="277" spans="1:24" x14ac:dyDescent="0.3">
      <c r="A277">
        <f t="shared" si="4"/>
        <v>276</v>
      </c>
      <c r="B277" t="s">
        <v>294</v>
      </c>
      <c r="C277" t="s">
        <v>222</v>
      </c>
      <c r="D277">
        <v>8.9</v>
      </c>
      <c r="E277" t="s">
        <v>161</v>
      </c>
      <c r="F277" t="str">
        <f>IFERROR(IF(MATCH("sweet",#REF!,0),"yes"),"no")</f>
        <v>no</v>
      </c>
      <c r="G277" t="str">
        <f>IFERROR(IF(MATCH("floral",#REF!,0),"yes"),"no")</f>
        <v>no</v>
      </c>
      <c r="H277" t="str">
        <f>IFERROR(IF(MATCH("powdery",#REF!,0),"yes"),"no")</f>
        <v>no</v>
      </c>
      <c r="I277" t="str">
        <f>IFERROR(IF(MATCH("oriental",#REF!,0),"yes"),"no")</f>
        <v>no</v>
      </c>
      <c r="J277" t="str">
        <f>IFERROR(IF(MATCH("chypre",#REF!,0),"yes"),"no")</f>
        <v>no</v>
      </c>
      <c r="K277" t="str">
        <f>IFERROR(IF(MATCH("green",#REF!,0),"yes"),"no")</f>
        <v>no</v>
      </c>
      <c r="L277" t="str">
        <f>IFERROR(IF(MATCH("gourmand",#REF!,0),"yes"),"no")</f>
        <v>no</v>
      </c>
      <c r="M277" t="str">
        <f>IFERROR(IF(MATCH("resinous",#REF!,0),"yes"),"no")</f>
        <v>no</v>
      </c>
      <c r="N277" t="str">
        <f>IFERROR(IF(MATCH("spicy",#REF!,0),"yes"),"no")</f>
        <v>no</v>
      </c>
      <c r="O277" t="str">
        <f>IFERROR(IF(MATCH("leathery",#REF!,0),"yes"),"no")</f>
        <v>no</v>
      </c>
      <c r="P277" t="str">
        <f>IFERROR(IF(MATCH("citrusy",#REF!,0),"yes"),"no")</f>
        <v>no</v>
      </c>
      <c r="Q277" t="str">
        <f>IFERROR(IF(MATCH("woody",#REF!,0),"yes"),"no")</f>
        <v>no</v>
      </c>
      <c r="R277" t="str">
        <f>IFERROR(IF(MATCH("earthy",#REF!,0),"yes"),"no")</f>
        <v>no</v>
      </c>
      <c r="S277" t="str">
        <f>IFERROR(IF(MATCH("animal",#REF!,0),"yes"),"no")</f>
        <v>no</v>
      </c>
      <c r="T277" t="str">
        <f>IFERROR(IF(MATCH("creamy",#REF!,0),"yes"),"no")</f>
        <v>no</v>
      </c>
      <c r="U277" t="str">
        <f>IFERROR(IF(MATCH("smoky",#REF!,0),"yes"),"no")</f>
        <v>no</v>
      </c>
      <c r="V277" t="str">
        <f>IFERROR(IF(MATCH("aquatic",#REF!,0),"yes"),"no")</f>
        <v>no</v>
      </c>
      <c r="W277" t="str">
        <f>IFERROR(IF(MATCH("fougere",#REF!,0),"yes"),"no")</f>
        <v>no</v>
      </c>
      <c r="X277" t="str">
        <f>IFERROR(IF(MATCH("fresh",#REF!,0),"yes"),"no")</f>
        <v>no</v>
      </c>
    </row>
    <row r="278" spans="1:24" x14ac:dyDescent="0.3">
      <c r="A278">
        <f t="shared" si="4"/>
        <v>277</v>
      </c>
      <c r="B278" t="s">
        <v>66</v>
      </c>
      <c r="C278" t="s">
        <v>67</v>
      </c>
      <c r="D278">
        <v>8.3000000000000007</v>
      </c>
      <c r="E278" t="s">
        <v>22</v>
      </c>
      <c r="F278" t="s">
        <v>23</v>
      </c>
      <c r="G278" t="s">
        <v>23</v>
      </c>
      <c r="H278" t="s">
        <v>24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tr">
        <f>IFERROR(IF(MATCH("earty",#REF!,0),"yes"),"no")</f>
        <v>no</v>
      </c>
      <c r="S278" t="str">
        <f>IFERROR(IF(MATCH("animalic",#REF!,0),"yes"),"no")</f>
        <v>no</v>
      </c>
      <c r="T278" t="str">
        <f>IFERROR(IF(MATCH("creamy",#REF!,0),"yes"),"no")</f>
        <v>no</v>
      </c>
      <c r="U278" t="str">
        <f>IFERROR(IF(MATCH("smoky",#REF!,0),"yes"),"no")</f>
        <v>no</v>
      </c>
      <c r="V278" t="str">
        <f>IFERROR(IF(MATCH("aquatic",#REF!,0),"yes"),"no")</f>
        <v>no</v>
      </c>
      <c r="W278" t="str">
        <f>IFERROR(IF(MATCH("fougere",#REF!,0),"yes"),"no")</f>
        <v>no</v>
      </c>
      <c r="X278" t="str">
        <f>IFERROR(IF(MATCH("fresh",#REF!,0),"yes"),"no")</f>
        <v>no</v>
      </c>
    </row>
    <row r="279" spans="1:24" x14ac:dyDescent="0.3">
      <c r="A279">
        <f t="shared" si="4"/>
        <v>278</v>
      </c>
      <c r="B279" t="s">
        <v>174</v>
      </c>
      <c r="C279" t="s">
        <v>67</v>
      </c>
      <c r="D279">
        <v>8.3000000000000007</v>
      </c>
      <c r="E279" t="s">
        <v>161</v>
      </c>
      <c r="F279" t="str">
        <f>IFERROR(IF(MATCH("sweet",#REF!,0),"yes"),"no")</f>
        <v>no</v>
      </c>
      <c r="G279" t="str">
        <f>IFERROR(IF(MATCH("floral",#REF!,0),"yes"),"no")</f>
        <v>no</v>
      </c>
      <c r="H279" t="str">
        <f>IFERROR(IF(MATCH("powdery",#REF!,0),"yes"),"no")</f>
        <v>no</v>
      </c>
      <c r="I279" t="str">
        <f>IFERROR(IF(MATCH("oriental",#REF!,0),"yes"),"no")</f>
        <v>no</v>
      </c>
      <c r="J279" t="str">
        <f>IFERROR(IF(MATCH("chypre",#REF!,0),"yes"),"no")</f>
        <v>no</v>
      </c>
      <c r="K279" t="str">
        <f>IFERROR(IF(MATCH("green",#REF!,0),"yes"),"no")</f>
        <v>no</v>
      </c>
      <c r="L279" t="str">
        <f>IFERROR(IF(MATCH("gourmand",#REF!,0),"yes"),"no")</f>
        <v>no</v>
      </c>
      <c r="M279" t="str">
        <f>IFERROR(IF(MATCH("resinous",#REF!,0),"yes"),"no")</f>
        <v>no</v>
      </c>
      <c r="N279" t="str">
        <f>IFERROR(IF(MATCH("spicy",#REF!,0),"yes"),"no")</f>
        <v>no</v>
      </c>
      <c r="O279" t="str">
        <f>IFERROR(IF(MATCH("leathery",#REF!,0),"yes"),"no")</f>
        <v>no</v>
      </c>
      <c r="P279" t="str">
        <f>IFERROR(IF(MATCH("citrusy",#REF!,0),"yes"),"no")</f>
        <v>no</v>
      </c>
      <c r="Q279" t="str">
        <f>IFERROR(IF(MATCH("woody",#REF!,0),"yes"),"no")</f>
        <v>no</v>
      </c>
      <c r="R279" t="str">
        <f>IFERROR(IF(MATCH("earthy",#REF!,0),"yes"),"no")</f>
        <v>no</v>
      </c>
      <c r="S279" t="str">
        <f>IFERROR(IF(MATCH("animal",#REF!,0),"yes"),"no")</f>
        <v>no</v>
      </c>
      <c r="T279" t="str">
        <f>IFERROR(IF(MATCH("creamy",#REF!,0),"yes"),"no")</f>
        <v>no</v>
      </c>
      <c r="U279" t="str">
        <f>IFERROR(IF(MATCH("smoky",#REF!,0),"yes"),"no")</f>
        <v>no</v>
      </c>
      <c r="V279" t="str">
        <f>IFERROR(IF(MATCH("aquatic",#REF!,0),"yes"),"no")</f>
        <v>no</v>
      </c>
      <c r="W279" t="str">
        <f>IFERROR(IF(MATCH("fougere",#REF!,0),"yes"),"no")</f>
        <v>no</v>
      </c>
      <c r="X279" t="str">
        <f>IFERROR(IF(MATCH("fresh",#REF!,0),"yes"),"no")</f>
        <v>no</v>
      </c>
    </row>
    <row r="280" spans="1:24" x14ac:dyDescent="0.3">
      <c r="A280">
        <f t="shared" si="4"/>
        <v>279</v>
      </c>
      <c r="B280" t="s">
        <v>177</v>
      </c>
      <c r="C280" t="s">
        <v>67</v>
      </c>
      <c r="D280">
        <v>8.4</v>
      </c>
      <c r="E280" t="s">
        <v>161</v>
      </c>
      <c r="F280" t="str">
        <f>IFERROR(IF(MATCH("sweet",#REF!,0),"yes"),"no")</f>
        <v>no</v>
      </c>
      <c r="G280" t="str">
        <f>IFERROR(IF(MATCH("floral",#REF!,0),"yes"),"no")</f>
        <v>no</v>
      </c>
      <c r="H280" t="str">
        <f>IFERROR(IF(MATCH("powdery",#REF!,0),"yes"),"no")</f>
        <v>no</v>
      </c>
      <c r="I280" t="str">
        <f>IFERROR(IF(MATCH("oriental",#REF!,0),"yes"),"no")</f>
        <v>no</v>
      </c>
      <c r="J280" t="str">
        <f>IFERROR(IF(MATCH("chypre",#REF!,0),"yes"),"no")</f>
        <v>no</v>
      </c>
      <c r="K280" t="str">
        <f>IFERROR(IF(MATCH("green",#REF!,0),"yes"),"no")</f>
        <v>no</v>
      </c>
      <c r="L280" t="str">
        <f>IFERROR(IF(MATCH("gourmand",#REF!,0),"yes"),"no")</f>
        <v>no</v>
      </c>
      <c r="M280" t="str">
        <f>IFERROR(IF(MATCH("resinous",#REF!,0),"yes"),"no")</f>
        <v>no</v>
      </c>
      <c r="N280" t="str">
        <f>IFERROR(IF(MATCH("spicy",#REF!,0),"yes"),"no")</f>
        <v>no</v>
      </c>
      <c r="O280" t="str">
        <f>IFERROR(IF(MATCH("leathery",#REF!,0),"yes"),"no")</f>
        <v>no</v>
      </c>
      <c r="P280" t="str">
        <f>IFERROR(IF(MATCH("citrusy",#REF!,0),"yes"),"no")</f>
        <v>no</v>
      </c>
      <c r="Q280" t="str">
        <f>IFERROR(IF(MATCH("woody",#REF!,0),"yes"),"no")</f>
        <v>no</v>
      </c>
      <c r="R280" t="str">
        <f>IFERROR(IF(MATCH("earthy",#REF!,0),"yes"),"no")</f>
        <v>no</v>
      </c>
      <c r="S280" t="str">
        <f>IFERROR(IF(MATCH("animal",#REF!,0),"yes"),"no")</f>
        <v>no</v>
      </c>
      <c r="T280" t="str">
        <f>IFERROR(IF(MATCH("creamy",#REF!,0),"yes"),"no")</f>
        <v>no</v>
      </c>
      <c r="U280" t="str">
        <f>IFERROR(IF(MATCH("smoky",#REF!,0),"yes"),"no")</f>
        <v>no</v>
      </c>
      <c r="V280" t="str">
        <f>IFERROR(IF(MATCH("aquatic",#REF!,0),"yes"),"no")</f>
        <v>no</v>
      </c>
      <c r="W280" t="str">
        <f>IFERROR(IF(MATCH("fougere",#REF!,0),"yes"),"no")</f>
        <v>no</v>
      </c>
      <c r="X280" t="str">
        <f>IFERROR(IF(MATCH("fresh",#REF!,0),"yes"),"no")</f>
        <v>no</v>
      </c>
    </row>
    <row r="281" spans="1:24" x14ac:dyDescent="0.3">
      <c r="A281">
        <f t="shared" si="4"/>
        <v>280</v>
      </c>
      <c r="B281" t="s">
        <v>178</v>
      </c>
      <c r="C281" t="s">
        <v>67</v>
      </c>
      <c r="D281">
        <v>8.4</v>
      </c>
      <c r="E281" t="s">
        <v>161</v>
      </c>
      <c r="F281" t="str">
        <f>IFERROR(IF(MATCH("sweet",#REF!,0),"yes"),"no")</f>
        <v>no</v>
      </c>
      <c r="G281" t="str">
        <f>IFERROR(IF(MATCH("floral",#REF!,0),"yes"),"no")</f>
        <v>no</v>
      </c>
      <c r="H281" t="str">
        <f>IFERROR(IF(MATCH("powdery",#REF!,0),"yes"),"no")</f>
        <v>no</v>
      </c>
      <c r="I281" t="str">
        <f>IFERROR(IF(MATCH("oriental",#REF!,0),"yes"),"no")</f>
        <v>no</v>
      </c>
      <c r="J281" t="str">
        <f>IFERROR(IF(MATCH("chypre",#REF!,0),"yes"),"no")</f>
        <v>no</v>
      </c>
      <c r="K281" t="str">
        <f>IFERROR(IF(MATCH("green",#REF!,0),"yes"),"no")</f>
        <v>no</v>
      </c>
      <c r="L281" t="str">
        <f>IFERROR(IF(MATCH("gourmand",#REF!,0),"yes"),"no")</f>
        <v>no</v>
      </c>
      <c r="M281" t="str">
        <f>IFERROR(IF(MATCH("resinous",#REF!,0),"yes"),"no")</f>
        <v>no</v>
      </c>
      <c r="N281" t="str">
        <f>IFERROR(IF(MATCH("spicy",#REF!,0),"yes"),"no")</f>
        <v>no</v>
      </c>
      <c r="O281" t="str">
        <f>IFERROR(IF(MATCH("leathery",#REF!,0),"yes"),"no")</f>
        <v>no</v>
      </c>
      <c r="P281" t="str">
        <f>IFERROR(IF(MATCH("citrusy",#REF!,0),"yes"),"no")</f>
        <v>no</v>
      </c>
      <c r="Q281" t="str">
        <f>IFERROR(IF(MATCH("woody",#REF!,0),"yes"),"no")</f>
        <v>no</v>
      </c>
      <c r="R281" t="str">
        <f>IFERROR(IF(MATCH("earthy",#REF!,0),"yes"),"no")</f>
        <v>no</v>
      </c>
      <c r="S281" t="str">
        <f>IFERROR(IF(MATCH("animal",#REF!,0),"yes"),"no")</f>
        <v>no</v>
      </c>
      <c r="T281" t="str">
        <f>IFERROR(IF(MATCH("creamy",#REF!,0),"yes"),"no")</f>
        <v>no</v>
      </c>
      <c r="U281" t="str">
        <f>IFERROR(IF(MATCH("smoky",#REF!,0),"yes"),"no")</f>
        <v>no</v>
      </c>
      <c r="V281" t="str">
        <f>IFERROR(IF(MATCH("aquatic",#REF!,0),"yes"),"no")</f>
        <v>no</v>
      </c>
      <c r="W281" t="str">
        <f>IFERROR(IF(MATCH("fougere",#REF!,0),"yes"),"no")</f>
        <v>no</v>
      </c>
      <c r="X281" t="str">
        <f>IFERROR(IF(MATCH("fresh",#REF!,0),"yes"),"no")</f>
        <v>no</v>
      </c>
    </row>
    <row r="282" spans="1:24" x14ac:dyDescent="0.3">
      <c r="A282">
        <f t="shared" si="4"/>
        <v>281</v>
      </c>
      <c r="B282" t="s">
        <v>218</v>
      </c>
      <c r="C282" t="s">
        <v>67</v>
      </c>
      <c r="D282">
        <v>8.6</v>
      </c>
      <c r="E282" t="s">
        <v>161</v>
      </c>
      <c r="F282" t="str">
        <f>IFERROR(IF(MATCH("sweet",#REF!,0),"yes"),"no")</f>
        <v>no</v>
      </c>
      <c r="G282" t="str">
        <f>IFERROR(IF(MATCH("floral",#REF!,0),"yes"),"no")</f>
        <v>no</v>
      </c>
      <c r="H282" t="str">
        <f>IFERROR(IF(MATCH("powdery",#REF!,0),"yes"),"no")</f>
        <v>no</v>
      </c>
      <c r="I282" t="str">
        <f>IFERROR(IF(MATCH("oriental",#REF!,0),"yes"),"no")</f>
        <v>no</v>
      </c>
      <c r="J282" t="str">
        <f>IFERROR(IF(MATCH("chypre",#REF!,0),"yes"),"no")</f>
        <v>no</v>
      </c>
      <c r="K282" t="str">
        <f>IFERROR(IF(MATCH("green",#REF!,0),"yes"),"no")</f>
        <v>no</v>
      </c>
      <c r="L282" t="str">
        <f>IFERROR(IF(MATCH("gourmand",#REF!,0),"yes"),"no")</f>
        <v>no</v>
      </c>
      <c r="M282" t="str">
        <f>IFERROR(IF(MATCH("resinous",#REF!,0),"yes"),"no")</f>
        <v>no</v>
      </c>
      <c r="N282" t="str">
        <f>IFERROR(IF(MATCH("spicy",#REF!,0),"yes"),"no")</f>
        <v>no</v>
      </c>
      <c r="O282" t="str">
        <f>IFERROR(IF(MATCH("leathery",#REF!,0),"yes"),"no")</f>
        <v>no</v>
      </c>
      <c r="P282" t="str">
        <f>IFERROR(IF(MATCH("citrusy",#REF!,0),"yes"),"no")</f>
        <v>no</v>
      </c>
      <c r="Q282" t="str">
        <f>IFERROR(IF(MATCH("woody",#REF!,0),"yes"),"no")</f>
        <v>no</v>
      </c>
      <c r="R282" t="str">
        <f>IFERROR(IF(MATCH("earthy",#REF!,0),"yes"),"no")</f>
        <v>no</v>
      </c>
      <c r="S282" t="str">
        <f>IFERROR(IF(MATCH("animal",#REF!,0),"yes"),"no")</f>
        <v>no</v>
      </c>
      <c r="T282" t="str">
        <f>IFERROR(IF(MATCH("creamy",#REF!,0),"yes"),"no")</f>
        <v>no</v>
      </c>
      <c r="U282" t="str">
        <f>IFERROR(IF(MATCH("smoky",#REF!,0),"yes"),"no")</f>
        <v>no</v>
      </c>
      <c r="V282" t="str">
        <f>IFERROR(IF(MATCH("aquatic",#REF!,0),"yes"),"no")</f>
        <v>no</v>
      </c>
      <c r="W282" t="str">
        <f>IFERROR(IF(MATCH("fougere",#REF!,0),"yes"),"no")</f>
        <v>no</v>
      </c>
      <c r="X282" t="str">
        <f>IFERROR(IF(MATCH("fresh",#REF!,0),"yes"),"no")</f>
        <v>no</v>
      </c>
    </row>
    <row r="283" spans="1:24" x14ac:dyDescent="0.3">
      <c r="A283">
        <f t="shared" si="4"/>
        <v>282</v>
      </c>
      <c r="B283" t="s">
        <v>230</v>
      </c>
      <c r="C283" t="s">
        <v>67</v>
      </c>
      <c r="D283">
        <v>9.6</v>
      </c>
      <c r="E283" t="s">
        <v>161</v>
      </c>
      <c r="F283" t="str">
        <f>IFERROR(IF(MATCH("sweet",#REF!,0),"yes"),"no")</f>
        <v>no</v>
      </c>
      <c r="G283" t="str">
        <f>IFERROR(IF(MATCH("floral",#REF!,0),"yes"),"no")</f>
        <v>no</v>
      </c>
      <c r="H283" t="str">
        <f>IFERROR(IF(MATCH("powdery",#REF!,0),"yes"),"no")</f>
        <v>no</v>
      </c>
      <c r="I283" t="str">
        <f>IFERROR(IF(MATCH("oriental",#REF!,0),"yes"),"no")</f>
        <v>no</v>
      </c>
      <c r="J283" t="str">
        <f>IFERROR(IF(MATCH("chypre",#REF!,0),"yes"),"no")</f>
        <v>no</v>
      </c>
      <c r="K283" t="str">
        <f>IFERROR(IF(MATCH("green",#REF!,0),"yes"),"no")</f>
        <v>no</v>
      </c>
      <c r="L283" t="str">
        <f>IFERROR(IF(MATCH("gourmand",#REF!,0),"yes"),"no")</f>
        <v>no</v>
      </c>
      <c r="M283" t="str">
        <f>IFERROR(IF(MATCH("resinous",#REF!,0),"yes"),"no")</f>
        <v>no</v>
      </c>
      <c r="N283" t="str">
        <f>IFERROR(IF(MATCH("spicy",#REF!,0),"yes"),"no")</f>
        <v>no</v>
      </c>
      <c r="O283" t="str">
        <f>IFERROR(IF(MATCH("leathery",#REF!,0),"yes"),"no")</f>
        <v>no</v>
      </c>
      <c r="P283" t="str">
        <f>IFERROR(IF(MATCH("citrusy",#REF!,0),"yes"),"no")</f>
        <v>no</v>
      </c>
      <c r="Q283" t="str">
        <f>IFERROR(IF(MATCH("woody",#REF!,0),"yes"),"no")</f>
        <v>no</v>
      </c>
      <c r="R283" t="str">
        <f>IFERROR(IF(MATCH("earthy",#REF!,0),"yes"),"no")</f>
        <v>no</v>
      </c>
      <c r="S283" t="str">
        <f>IFERROR(IF(MATCH("animal",#REF!,0),"yes"),"no")</f>
        <v>no</v>
      </c>
      <c r="T283" t="str">
        <f>IFERROR(IF(MATCH("creamy",#REF!,0),"yes"),"no")</f>
        <v>no</v>
      </c>
      <c r="U283" t="str">
        <f>IFERROR(IF(MATCH("smoky",#REF!,0),"yes"),"no")</f>
        <v>no</v>
      </c>
      <c r="V283" t="str">
        <f>IFERROR(IF(MATCH("aquatic",#REF!,0),"yes"),"no")</f>
        <v>no</v>
      </c>
      <c r="W283" t="str">
        <f>IFERROR(IF(MATCH("fougere",#REF!,0),"yes"),"no")</f>
        <v>no</v>
      </c>
      <c r="X283" t="str">
        <f>IFERROR(IF(MATCH("fresh",#REF!,0),"yes"),"no")</f>
        <v>no</v>
      </c>
    </row>
    <row r="284" spans="1:24" x14ac:dyDescent="0.3">
      <c r="A284">
        <f t="shared" si="4"/>
        <v>283</v>
      </c>
      <c r="B284" t="s">
        <v>240</v>
      </c>
      <c r="C284" t="s">
        <v>67</v>
      </c>
      <c r="D284">
        <v>8.5</v>
      </c>
      <c r="E284" t="s">
        <v>161</v>
      </c>
      <c r="F284" t="str">
        <f>IFERROR(IF(MATCH("sweet",#REF!,0),"yes"),"no")</f>
        <v>no</v>
      </c>
      <c r="G284" t="str">
        <f>IFERROR(IF(MATCH("floral",#REF!,0),"yes"),"no")</f>
        <v>no</v>
      </c>
      <c r="H284" t="str">
        <f>IFERROR(IF(MATCH("powdery",#REF!,0),"yes"),"no")</f>
        <v>no</v>
      </c>
      <c r="I284" t="str">
        <f>IFERROR(IF(MATCH("oriental",#REF!,0),"yes"),"no")</f>
        <v>no</v>
      </c>
      <c r="J284" t="str">
        <f>IFERROR(IF(MATCH("chypre",#REF!,0),"yes"),"no")</f>
        <v>no</v>
      </c>
      <c r="K284" t="str">
        <f>IFERROR(IF(MATCH("green",#REF!,0),"yes"),"no")</f>
        <v>no</v>
      </c>
      <c r="L284" t="str">
        <f>IFERROR(IF(MATCH("gourmand",#REF!,0),"yes"),"no")</f>
        <v>no</v>
      </c>
      <c r="M284" t="str">
        <f>IFERROR(IF(MATCH("resinous",#REF!,0),"yes"),"no")</f>
        <v>no</v>
      </c>
      <c r="N284" t="str">
        <f>IFERROR(IF(MATCH("spicy",#REF!,0),"yes"),"no")</f>
        <v>no</v>
      </c>
      <c r="O284" t="str">
        <f>IFERROR(IF(MATCH("leathery",#REF!,0),"yes"),"no")</f>
        <v>no</v>
      </c>
      <c r="P284" t="str">
        <f>IFERROR(IF(MATCH("citrusy",#REF!,0),"yes"),"no")</f>
        <v>no</v>
      </c>
      <c r="Q284" t="str">
        <f>IFERROR(IF(MATCH("woody",#REF!,0),"yes"),"no")</f>
        <v>no</v>
      </c>
      <c r="R284" t="str">
        <f>IFERROR(IF(MATCH("earthy",#REF!,0),"yes"),"no")</f>
        <v>no</v>
      </c>
      <c r="S284" t="str">
        <f>IFERROR(IF(MATCH("animal",#REF!,0),"yes"),"no")</f>
        <v>no</v>
      </c>
      <c r="T284" t="str">
        <f>IFERROR(IF(MATCH("creamy",#REF!,0),"yes"),"no")</f>
        <v>no</v>
      </c>
      <c r="U284" t="str">
        <f>IFERROR(IF(MATCH("smoky",#REF!,0),"yes"),"no")</f>
        <v>no</v>
      </c>
      <c r="V284" t="str">
        <f>IFERROR(IF(MATCH("aquatic",#REF!,0),"yes"),"no")</f>
        <v>no</v>
      </c>
      <c r="W284" t="str">
        <f>IFERROR(IF(MATCH("fougere",#REF!,0),"yes"),"no")</f>
        <v>no</v>
      </c>
      <c r="X284" t="str">
        <f>IFERROR(IF(MATCH("fresh",#REF!,0),"yes"),"no")</f>
        <v>no</v>
      </c>
    </row>
    <row r="285" spans="1:24" x14ac:dyDescent="0.3">
      <c r="A285">
        <f t="shared" si="4"/>
        <v>284</v>
      </c>
      <c r="B285" t="s">
        <v>245</v>
      </c>
      <c r="C285" t="s">
        <v>67</v>
      </c>
      <c r="D285">
        <v>8.8000000000000007</v>
      </c>
      <c r="E285" t="s">
        <v>161</v>
      </c>
      <c r="F285" t="str">
        <f>IFERROR(IF(MATCH("sweet",#REF!,0),"yes"),"no")</f>
        <v>no</v>
      </c>
      <c r="G285" t="str">
        <f>IFERROR(IF(MATCH("floral",#REF!,0),"yes"),"no")</f>
        <v>no</v>
      </c>
      <c r="H285" t="str">
        <f>IFERROR(IF(MATCH("powdery",#REF!,0),"yes"),"no")</f>
        <v>no</v>
      </c>
      <c r="I285" t="str">
        <f>IFERROR(IF(MATCH("oriental",#REF!,0),"yes"),"no")</f>
        <v>no</v>
      </c>
      <c r="J285" t="str">
        <f>IFERROR(IF(MATCH("chypre",#REF!,0),"yes"),"no")</f>
        <v>no</v>
      </c>
      <c r="K285" t="str">
        <f>IFERROR(IF(MATCH("green",#REF!,0),"yes"),"no")</f>
        <v>no</v>
      </c>
      <c r="L285" t="str">
        <f>IFERROR(IF(MATCH("gourmand",#REF!,0),"yes"),"no")</f>
        <v>no</v>
      </c>
      <c r="M285" t="str">
        <f>IFERROR(IF(MATCH("resinous",#REF!,0),"yes"),"no")</f>
        <v>no</v>
      </c>
      <c r="N285" t="str">
        <f>IFERROR(IF(MATCH("spicy",#REF!,0),"yes"),"no")</f>
        <v>no</v>
      </c>
      <c r="O285" t="str">
        <f>IFERROR(IF(MATCH("leathery",#REF!,0),"yes"),"no")</f>
        <v>no</v>
      </c>
      <c r="P285" t="str">
        <f>IFERROR(IF(MATCH("citrusy",#REF!,0),"yes"),"no")</f>
        <v>no</v>
      </c>
      <c r="Q285" t="str">
        <f>IFERROR(IF(MATCH("woody",#REF!,0),"yes"),"no")</f>
        <v>no</v>
      </c>
      <c r="R285" t="str">
        <f>IFERROR(IF(MATCH("earthy",#REF!,0),"yes"),"no")</f>
        <v>no</v>
      </c>
      <c r="S285" t="str">
        <f>IFERROR(IF(MATCH("animal",#REF!,0),"yes"),"no")</f>
        <v>no</v>
      </c>
      <c r="T285" t="str">
        <f>IFERROR(IF(MATCH("creamy",#REF!,0),"yes"),"no")</f>
        <v>no</v>
      </c>
      <c r="U285" t="str">
        <f>IFERROR(IF(MATCH("smoky",#REF!,0),"yes"),"no")</f>
        <v>no</v>
      </c>
      <c r="V285" t="str">
        <f>IFERROR(IF(MATCH("aquatic",#REF!,0),"yes"),"no")</f>
        <v>no</v>
      </c>
      <c r="W285" t="str">
        <f>IFERROR(IF(MATCH("fougere",#REF!,0),"yes"),"no")</f>
        <v>no</v>
      </c>
      <c r="X285" t="str">
        <f>IFERROR(IF(MATCH("fresh",#REF!,0),"yes"),"no")</f>
        <v>no</v>
      </c>
    </row>
    <row r="286" spans="1:24" x14ac:dyDescent="0.3">
      <c r="A286">
        <f t="shared" si="4"/>
        <v>285</v>
      </c>
      <c r="B286" t="s">
        <v>255</v>
      </c>
      <c r="C286" t="s">
        <v>67</v>
      </c>
      <c r="D286">
        <v>8.6</v>
      </c>
      <c r="E286" t="s">
        <v>161</v>
      </c>
      <c r="F286" t="str">
        <f>IFERROR(IF(MATCH("sweet",#REF!,0),"yes"),"no")</f>
        <v>no</v>
      </c>
      <c r="G286" t="str">
        <f>IFERROR(IF(MATCH("floral",#REF!,0),"yes"),"no")</f>
        <v>no</v>
      </c>
      <c r="H286" t="str">
        <f>IFERROR(IF(MATCH("powdery",#REF!,0),"yes"),"no")</f>
        <v>no</v>
      </c>
      <c r="I286" t="str">
        <f>IFERROR(IF(MATCH("oriental",#REF!,0),"yes"),"no")</f>
        <v>no</v>
      </c>
      <c r="J286" t="str">
        <f>IFERROR(IF(MATCH("chypre",#REF!,0),"yes"),"no")</f>
        <v>no</v>
      </c>
      <c r="K286" t="str">
        <f>IFERROR(IF(MATCH("green",#REF!,0),"yes"),"no")</f>
        <v>no</v>
      </c>
      <c r="L286" t="str">
        <f>IFERROR(IF(MATCH("gourmand",#REF!,0),"yes"),"no")</f>
        <v>no</v>
      </c>
      <c r="M286" t="str">
        <f>IFERROR(IF(MATCH("resinous",#REF!,0),"yes"),"no")</f>
        <v>no</v>
      </c>
      <c r="N286" t="str">
        <f>IFERROR(IF(MATCH("spicy",#REF!,0),"yes"),"no")</f>
        <v>no</v>
      </c>
      <c r="O286" t="str">
        <f>IFERROR(IF(MATCH("leathery",#REF!,0),"yes"),"no")</f>
        <v>no</v>
      </c>
      <c r="P286" t="str">
        <f>IFERROR(IF(MATCH("citrusy",#REF!,0),"yes"),"no")</f>
        <v>no</v>
      </c>
      <c r="Q286" t="str">
        <f>IFERROR(IF(MATCH("woody",#REF!,0),"yes"),"no")</f>
        <v>no</v>
      </c>
      <c r="R286" t="str">
        <f>IFERROR(IF(MATCH("earthy",#REF!,0),"yes"),"no")</f>
        <v>no</v>
      </c>
      <c r="S286" t="str">
        <f>IFERROR(IF(MATCH("animal",#REF!,0),"yes"),"no")</f>
        <v>no</v>
      </c>
      <c r="T286" t="str">
        <f>IFERROR(IF(MATCH("creamy",#REF!,0),"yes"),"no")</f>
        <v>no</v>
      </c>
      <c r="U286" t="str">
        <f>IFERROR(IF(MATCH("smoky",#REF!,0),"yes"),"no")</f>
        <v>no</v>
      </c>
      <c r="V286" t="str">
        <f>IFERROR(IF(MATCH("aquatic",#REF!,0),"yes"),"no")</f>
        <v>no</v>
      </c>
      <c r="W286" t="str">
        <f>IFERROR(IF(MATCH("fougere",#REF!,0),"yes"),"no")</f>
        <v>no</v>
      </c>
      <c r="X286" t="str">
        <f>IFERROR(IF(MATCH("fresh",#REF!,0),"yes"),"no")</f>
        <v>no</v>
      </c>
    </row>
    <row r="287" spans="1:24" x14ac:dyDescent="0.3">
      <c r="A287">
        <f t="shared" si="4"/>
        <v>286</v>
      </c>
      <c r="B287" t="s">
        <v>264</v>
      </c>
      <c r="C287" t="s">
        <v>67</v>
      </c>
      <c r="D287">
        <v>8.6</v>
      </c>
      <c r="E287" t="s">
        <v>161</v>
      </c>
      <c r="F287" t="str">
        <f>IFERROR(IF(MATCH("sweet",#REF!,0),"yes"),"no")</f>
        <v>no</v>
      </c>
      <c r="G287" t="str">
        <f>IFERROR(IF(MATCH("floral",#REF!,0),"yes"),"no")</f>
        <v>no</v>
      </c>
      <c r="H287" t="str">
        <f>IFERROR(IF(MATCH("powdery",#REF!,0),"yes"),"no")</f>
        <v>no</v>
      </c>
      <c r="I287" t="str">
        <f>IFERROR(IF(MATCH("oriental",#REF!,0),"yes"),"no")</f>
        <v>no</v>
      </c>
      <c r="J287" t="str">
        <f>IFERROR(IF(MATCH("chypre",#REF!,0),"yes"),"no")</f>
        <v>no</v>
      </c>
      <c r="K287" t="str">
        <f>IFERROR(IF(MATCH("green",#REF!,0),"yes"),"no")</f>
        <v>no</v>
      </c>
      <c r="L287" t="str">
        <f>IFERROR(IF(MATCH("gourmand",#REF!,0),"yes"),"no")</f>
        <v>no</v>
      </c>
      <c r="M287" t="str">
        <f>IFERROR(IF(MATCH("resinous",#REF!,0),"yes"),"no")</f>
        <v>no</v>
      </c>
      <c r="N287" t="str">
        <f>IFERROR(IF(MATCH("spicy",#REF!,0),"yes"),"no")</f>
        <v>no</v>
      </c>
      <c r="O287" t="str">
        <f>IFERROR(IF(MATCH("leathery",#REF!,0),"yes"),"no")</f>
        <v>no</v>
      </c>
      <c r="P287" t="str">
        <f>IFERROR(IF(MATCH("citrusy",#REF!,0),"yes"),"no")</f>
        <v>no</v>
      </c>
      <c r="Q287" t="str">
        <f>IFERROR(IF(MATCH("woody",#REF!,0),"yes"),"no")</f>
        <v>no</v>
      </c>
      <c r="R287" t="str">
        <f>IFERROR(IF(MATCH("earthy",#REF!,0),"yes"),"no")</f>
        <v>no</v>
      </c>
      <c r="S287" t="str">
        <f>IFERROR(IF(MATCH("animal",#REF!,0),"yes"),"no")</f>
        <v>no</v>
      </c>
      <c r="T287" t="str">
        <f>IFERROR(IF(MATCH("creamy",#REF!,0),"yes"),"no")</f>
        <v>no</v>
      </c>
      <c r="U287" t="str">
        <f>IFERROR(IF(MATCH("smoky",#REF!,0),"yes"),"no")</f>
        <v>no</v>
      </c>
      <c r="V287" t="str">
        <f>IFERROR(IF(MATCH("aquatic",#REF!,0),"yes"),"no")</f>
        <v>no</v>
      </c>
      <c r="W287" t="str">
        <f>IFERROR(IF(MATCH("fougere",#REF!,0),"yes"),"no")</f>
        <v>no</v>
      </c>
      <c r="X287" t="str">
        <f>IFERROR(IF(MATCH("fresh",#REF!,0),"yes"),"no")</f>
        <v>no</v>
      </c>
    </row>
    <row r="288" spans="1:24" x14ac:dyDescent="0.3">
      <c r="A288">
        <f t="shared" si="4"/>
        <v>287</v>
      </c>
      <c r="B288" t="s">
        <v>265</v>
      </c>
      <c r="C288" t="s">
        <v>67</v>
      </c>
      <c r="D288">
        <v>8.6</v>
      </c>
      <c r="E288" t="s">
        <v>161</v>
      </c>
      <c r="F288" t="str">
        <f>IFERROR(IF(MATCH("sweet",#REF!,0),"yes"),"no")</f>
        <v>no</v>
      </c>
      <c r="G288" t="str">
        <f>IFERROR(IF(MATCH("floral",#REF!,0),"yes"),"no")</f>
        <v>no</v>
      </c>
      <c r="H288" t="str">
        <f>IFERROR(IF(MATCH("powdery",#REF!,0),"yes"),"no")</f>
        <v>no</v>
      </c>
      <c r="I288" t="str">
        <f>IFERROR(IF(MATCH("oriental",#REF!,0),"yes"),"no")</f>
        <v>no</v>
      </c>
      <c r="J288" t="str">
        <f>IFERROR(IF(MATCH("chypre",#REF!,0),"yes"),"no")</f>
        <v>no</v>
      </c>
      <c r="K288" t="str">
        <f>IFERROR(IF(MATCH("green",#REF!,0),"yes"),"no")</f>
        <v>no</v>
      </c>
      <c r="L288" t="str">
        <f>IFERROR(IF(MATCH("gourmand",#REF!,0),"yes"),"no")</f>
        <v>no</v>
      </c>
      <c r="M288" t="str">
        <f>IFERROR(IF(MATCH("resinous",#REF!,0),"yes"),"no")</f>
        <v>no</v>
      </c>
      <c r="N288" t="str">
        <f>IFERROR(IF(MATCH("spicy",#REF!,0),"yes"),"no")</f>
        <v>no</v>
      </c>
      <c r="O288" t="str">
        <f>IFERROR(IF(MATCH("leathery",#REF!,0),"yes"),"no")</f>
        <v>no</v>
      </c>
      <c r="P288" t="str">
        <f>IFERROR(IF(MATCH("citrusy",#REF!,0),"yes"),"no")</f>
        <v>no</v>
      </c>
      <c r="Q288" t="str">
        <f>IFERROR(IF(MATCH("woody",#REF!,0),"yes"),"no")</f>
        <v>no</v>
      </c>
      <c r="R288" t="str">
        <f>IFERROR(IF(MATCH("earthy",#REF!,0),"yes"),"no")</f>
        <v>no</v>
      </c>
      <c r="S288" t="str">
        <f>IFERROR(IF(MATCH("animal",#REF!,0),"yes"),"no")</f>
        <v>no</v>
      </c>
      <c r="T288" t="str">
        <f>IFERROR(IF(MATCH("creamy",#REF!,0),"yes"),"no")</f>
        <v>no</v>
      </c>
      <c r="U288" t="str">
        <f>IFERROR(IF(MATCH("smoky",#REF!,0),"yes"),"no")</f>
        <v>no</v>
      </c>
      <c r="V288" t="str">
        <f>IFERROR(IF(MATCH("aquatic",#REF!,0),"yes"),"no")</f>
        <v>no</v>
      </c>
      <c r="W288" t="str">
        <f>IFERROR(IF(MATCH("fougere",#REF!,0),"yes"),"no")</f>
        <v>no</v>
      </c>
      <c r="X288" t="str">
        <f>IFERROR(IF(MATCH("fresh",#REF!,0),"yes"),"no")</f>
        <v>no</v>
      </c>
    </row>
    <row r="289" spans="1:24" x14ac:dyDescent="0.3">
      <c r="A289">
        <f t="shared" si="4"/>
        <v>288</v>
      </c>
      <c r="B289" t="s">
        <v>268</v>
      </c>
      <c r="C289" t="s">
        <v>67</v>
      </c>
      <c r="D289">
        <v>8.6</v>
      </c>
      <c r="E289" t="s">
        <v>161</v>
      </c>
      <c r="F289" t="str">
        <f>IFERROR(IF(MATCH("sweet",#REF!,0),"yes"),"no")</f>
        <v>no</v>
      </c>
      <c r="G289" t="str">
        <f>IFERROR(IF(MATCH("floral",#REF!,0),"yes"),"no")</f>
        <v>no</v>
      </c>
      <c r="H289" t="str">
        <f>IFERROR(IF(MATCH("powdery",#REF!,0),"yes"),"no")</f>
        <v>no</v>
      </c>
      <c r="I289" t="str">
        <f>IFERROR(IF(MATCH("oriental",#REF!,0),"yes"),"no")</f>
        <v>no</v>
      </c>
      <c r="J289" t="str">
        <f>IFERROR(IF(MATCH("chypre",#REF!,0),"yes"),"no")</f>
        <v>no</v>
      </c>
      <c r="K289" t="str">
        <f>IFERROR(IF(MATCH("green",#REF!,0),"yes"),"no")</f>
        <v>no</v>
      </c>
      <c r="L289" t="str">
        <f>IFERROR(IF(MATCH("gourmand",#REF!,0),"yes"),"no")</f>
        <v>no</v>
      </c>
      <c r="M289" t="str">
        <f>IFERROR(IF(MATCH("resinous",#REF!,0),"yes"),"no")</f>
        <v>no</v>
      </c>
      <c r="N289" t="str">
        <f>IFERROR(IF(MATCH("spicy",#REF!,0),"yes"),"no")</f>
        <v>no</v>
      </c>
      <c r="O289" t="str">
        <f>IFERROR(IF(MATCH("leathery",#REF!,0),"yes"),"no")</f>
        <v>no</v>
      </c>
      <c r="P289" t="str">
        <f>IFERROR(IF(MATCH("citrusy",#REF!,0),"yes"),"no")</f>
        <v>no</v>
      </c>
      <c r="Q289" t="str">
        <f>IFERROR(IF(MATCH("woody",#REF!,0),"yes"),"no")</f>
        <v>no</v>
      </c>
      <c r="R289" t="str">
        <f>IFERROR(IF(MATCH("earthy",#REF!,0),"yes"),"no")</f>
        <v>no</v>
      </c>
      <c r="S289" t="str">
        <f>IFERROR(IF(MATCH("animal",#REF!,0),"yes"),"no")</f>
        <v>no</v>
      </c>
      <c r="T289" t="str">
        <f>IFERROR(IF(MATCH("creamy",#REF!,0),"yes"),"no")</f>
        <v>no</v>
      </c>
      <c r="U289" t="str">
        <f>IFERROR(IF(MATCH("smoky",#REF!,0),"yes"),"no")</f>
        <v>no</v>
      </c>
      <c r="V289" t="str">
        <f>IFERROR(IF(MATCH("aquatic",#REF!,0),"yes"),"no")</f>
        <v>no</v>
      </c>
      <c r="W289" t="str">
        <f>IFERROR(IF(MATCH("fougere",#REF!,0),"yes"),"no")</f>
        <v>no</v>
      </c>
      <c r="X289" t="str">
        <f>IFERROR(IF(MATCH("fresh",#REF!,0),"yes"),"no")</f>
        <v>no</v>
      </c>
    </row>
    <row r="290" spans="1:24" x14ac:dyDescent="0.3">
      <c r="A290">
        <f t="shared" si="4"/>
        <v>289</v>
      </c>
      <c r="B290" t="s">
        <v>289</v>
      </c>
      <c r="C290" t="s">
        <v>67</v>
      </c>
      <c r="D290">
        <v>8.8000000000000007</v>
      </c>
      <c r="E290" t="s">
        <v>161</v>
      </c>
      <c r="F290" t="str">
        <f>IFERROR(IF(MATCH("sweet",#REF!,0),"yes"),"no")</f>
        <v>no</v>
      </c>
      <c r="G290" t="str">
        <f>IFERROR(IF(MATCH("floral",#REF!,0),"yes"),"no")</f>
        <v>no</v>
      </c>
      <c r="H290" t="str">
        <f>IFERROR(IF(MATCH("powdery",#REF!,0),"yes"),"no")</f>
        <v>no</v>
      </c>
      <c r="I290" t="str">
        <f>IFERROR(IF(MATCH("oriental",#REF!,0),"yes"),"no")</f>
        <v>no</v>
      </c>
      <c r="J290" t="str">
        <f>IFERROR(IF(MATCH("chypre",#REF!,0),"yes"),"no")</f>
        <v>no</v>
      </c>
      <c r="K290" t="str">
        <f>IFERROR(IF(MATCH("green",#REF!,0),"yes"),"no")</f>
        <v>no</v>
      </c>
      <c r="L290" t="str">
        <f>IFERROR(IF(MATCH("gourmand",#REF!,0),"yes"),"no")</f>
        <v>no</v>
      </c>
      <c r="M290" t="str">
        <f>IFERROR(IF(MATCH("resinous",#REF!,0),"yes"),"no")</f>
        <v>no</v>
      </c>
      <c r="N290" t="str">
        <f>IFERROR(IF(MATCH("spicy",#REF!,0),"yes"),"no")</f>
        <v>no</v>
      </c>
      <c r="O290" t="str">
        <f>IFERROR(IF(MATCH("leathery",#REF!,0),"yes"),"no")</f>
        <v>no</v>
      </c>
      <c r="P290" t="str">
        <f>IFERROR(IF(MATCH("citrusy",#REF!,0),"yes"),"no")</f>
        <v>no</v>
      </c>
      <c r="Q290" t="str">
        <f>IFERROR(IF(MATCH("woody",#REF!,0),"yes"),"no")</f>
        <v>no</v>
      </c>
      <c r="R290" t="str">
        <f>IFERROR(IF(MATCH("earthy",#REF!,0),"yes"),"no")</f>
        <v>no</v>
      </c>
      <c r="S290" t="str">
        <f>IFERROR(IF(MATCH("animal",#REF!,0),"yes"),"no")</f>
        <v>no</v>
      </c>
      <c r="T290" t="str">
        <f>IFERROR(IF(MATCH("creamy",#REF!,0),"yes"),"no")</f>
        <v>no</v>
      </c>
      <c r="U290" t="str">
        <f>IFERROR(IF(MATCH("smoky",#REF!,0),"yes"),"no")</f>
        <v>no</v>
      </c>
      <c r="V290" t="str">
        <f>IFERROR(IF(MATCH("aquatic",#REF!,0),"yes"),"no")</f>
        <v>no</v>
      </c>
      <c r="W290" t="str">
        <f>IFERROR(IF(MATCH("fougere",#REF!,0),"yes"),"no")</f>
        <v>no</v>
      </c>
      <c r="X290" t="str">
        <f>IFERROR(IF(MATCH("fresh",#REF!,0),"yes"),"no")</f>
        <v>no</v>
      </c>
    </row>
    <row r="291" spans="1:24" x14ac:dyDescent="0.3">
      <c r="A291">
        <f t="shared" si="4"/>
        <v>290</v>
      </c>
      <c r="B291" t="s">
        <v>293</v>
      </c>
      <c r="C291" t="s">
        <v>67</v>
      </c>
      <c r="D291">
        <v>8.8000000000000007</v>
      </c>
      <c r="E291" t="s">
        <v>161</v>
      </c>
      <c r="F291" t="str">
        <f>IFERROR(IF(MATCH("sweet",#REF!,0),"yes"),"no")</f>
        <v>no</v>
      </c>
      <c r="G291" t="str">
        <f>IFERROR(IF(MATCH("floral",#REF!,0),"yes"),"no")</f>
        <v>no</v>
      </c>
      <c r="H291" t="str">
        <f>IFERROR(IF(MATCH("powdery",#REF!,0),"yes"),"no")</f>
        <v>no</v>
      </c>
      <c r="I291" t="str">
        <f>IFERROR(IF(MATCH("oriental",#REF!,0),"yes"),"no")</f>
        <v>no</v>
      </c>
      <c r="J291" t="str">
        <f>IFERROR(IF(MATCH("chypre",#REF!,0),"yes"),"no")</f>
        <v>no</v>
      </c>
      <c r="K291" t="str">
        <f>IFERROR(IF(MATCH("green",#REF!,0),"yes"),"no")</f>
        <v>no</v>
      </c>
      <c r="L291" t="str">
        <f>IFERROR(IF(MATCH("gourmand",#REF!,0),"yes"),"no")</f>
        <v>no</v>
      </c>
      <c r="M291" t="str">
        <f>IFERROR(IF(MATCH("resinous",#REF!,0),"yes"),"no")</f>
        <v>no</v>
      </c>
      <c r="N291" t="str">
        <f>IFERROR(IF(MATCH("spicy",#REF!,0),"yes"),"no")</f>
        <v>no</v>
      </c>
      <c r="O291" t="str">
        <f>IFERROR(IF(MATCH("leathery",#REF!,0),"yes"),"no")</f>
        <v>no</v>
      </c>
      <c r="P291" t="str">
        <f>IFERROR(IF(MATCH("citrusy",#REF!,0),"yes"),"no")</f>
        <v>no</v>
      </c>
      <c r="Q291" t="str">
        <f>IFERROR(IF(MATCH("woody",#REF!,0),"yes"),"no")</f>
        <v>no</v>
      </c>
      <c r="R291" t="str">
        <f>IFERROR(IF(MATCH("earthy",#REF!,0),"yes"),"no")</f>
        <v>no</v>
      </c>
      <c r="S291" t="str">
        <f>IFERROR(IF(MATCH("animal",#REF!,0),"yes"),"no")</f>
        <v>no</v>
      </c>
      <c r="T291" t="str">
        <f>IFERROR(IF(MATCH("creamy",#REF!,0),"yes"),"no")</f>
        <v>no</v>
      </c>
      <c r="U291" t="str">
        <f>IFERROR(IF(MATCH("smoky",#REF!,0),"yes"),"no")</f>
        <v>no</v>
      </c>
      <c r="V291" t="str">
        <f>IFERROR(IF(MATCH("aquatic",#REF!,0),"yes"),"no")</f>
        <v>no</v>
      </c>
      <c r="W291" t="str">
        <f>IFERROR(IF(MATCH("fougere",#REF!,0),"yes"),"no")</f>
        <v>no</v>
      </c>
      <c r="X291" t="str">
        <f>IFERROR(IF(MATCH("fresh",#REF!,0),"yes"),"no")</f>
        <v>no</v>
      </c>
    </row>
    <row r="292" spans="1:24" x14ac:dyDescent="0.3">
      <c r="A292">
        <f t="shared" si="4"/>
        <v>291</v>
      </c>
      <c r="B292" t="s">
        <v>295</v>
      </c>
      <c r="C292" t="s">
        <v>67</v>
      </c>
      <c r="D292">
        <v>8.9</v>
      </c>
      <c r="E292" t="s">
        <v>161</v>
      </c>
      <c r="F292" t="str">
        <f>IFERROR(IF(MATCH("sweet",#REF!,0),"yes"),"no")</f>
        <v>no</v>
      </c>
      <c r="G292" t="str">
        <f>IFERROR(IF(MATCH("floral",#REF!,0),"yes"),"no")</f>
        <v>no</v>
      </c>
      <c r="H292" t="str">
        <f>IFERROR(IF(MATCH("powdery",#REF!,0),"yes"),"no")</f>
        <v>no</v>
      </c>
      <c r="I292" t="str">
        <f>IFERROR(IF(MATCH("oriental",#REF!,0),"yes"),"no")</f>
        <v>no</v>
      </c>
      <c r="J292" t="str">
        <f>IFERROR(IF(MATCH("chypre",#REF!,0),"yes"),"no")</f>
        <v>no</v>
      </c>
      <c r="K292" t="str">
        <f>IFERROR(IF(MATCH("green",#REF!,0),"yes"),"no")</f>
        <v>no</v>
      </c>
      <c r="L292" t="str">
        <f>IFERROR(IF(MATCH("gourmand",#REF!,0),"yes"),"no")</f>
        <v>no</v>
      </c>
      <c r="M292" t="str">
        <f>IFERROR(IF(MATCH("resinous",#REF!,0),"yes"),"no")</f>
        <v>no</v>
      </c>
      <c r="N292" t="str">
        <f>IFERROR(IF(MATCH("spicy",#REF!,0),"yes"),"no")</f>
        <v>no</v>
      </c>
      <c r="O292" t="str">
        <f>IFERROR(IF(MATCH("leathery",#REF!,0),"yes"),"no")</f>
        <v>no</v>
      </c>
      <c r="P292" t="str">
        <f>IFERROR(IF(MATCH("citrusy",#REF!,0),"yes"),"no")</f>
        <v>no</v>
      </c>
      <c r="Q292" t="str">
        <f>IFERROR(IF(MATCH("woody",#REF!,0),"yes"),"no")</f>
        <v>no</v>
      </c>
      <c r="R292" t="str">
        <f>IFERROR(IF(MATCH("earthy",#REF!,0),"yes"),"no")</f>
        <v>no</v>
      </c>
      <c r="S292" t="str">
        <f>IFERROR(IF(MATCH("animal",#REF!,0),"yes"),"no")</f>
        <v>no</v>
      </c>
      <c r="T292" t="str">
        <f>IFERROR(IF(MATCH("creamy",#REF!,0),"yes"),"no")</f>
        <v>no</v>
      </c>
      <c r="U292" t="str">
        <f>IFERROR(IF(MATCH("smoky",#REF!,0),"yes"),"no")</f>
        <v>no</v>
      </c>
      <c r="V292" t="str">
        <f>IFERROR(IF(MATCH("aquatic",#REF!,0),"yes"),"no")</f>
        <v>no</v>
      </c>
      <c r="W292" t="str">
        <f>IFERROR(IF(MATCH("fougere",#REF!,0),"yes"),"no")</f>
        <v>no</v>
      </c>
      <c r="X292" t="str">
        <f>IFERROR(IF(MATCH("fresh",#REF!,0),"yes"),"no")</f>
        <v>no</v>
      </c>
    </row>
    <row r="293" spans="1:24" x14ac:dyDescent="0.3">
      <c r="A293">
        <f t="shared" si="4"/>
        <v>292</v>
      </c>
      <c r="B293" t="s">
        <v>41</v>
      </c>
      <c r="C293" t="s">
        <v>42</v>
      </c>
      <c r="D293">
        <v>8.9</v>
      </c>
      <c r="E293" t="s">
        <v>22</v>
      </c>
      <c r="F293" t="s">
        <v>24</v>
      </c>
      <c r="G293" t="s">
        <v>24</v>
      </c>
      <c r="H293" t="s">
        <v>24</v>
      </c>
      <c r="I293" t="s">
        <v>23</v>
      </c>
      <c r="J293" t="s">
        <v>24</v>
      </c>
      <c r="K293" t="s">
        <v>24</v>
      </c>
      <c r="L293" t="s">
        <v>24</v>
      </c>
      <c r="M293" t="s">
        <v>24</v>
      </c>
      <c r="N293" t="s">
        <v>23</v>
      </c>
      <c r="O293" t="s">
        <v>24</v>
      </c>
      <c r="P293" t="s">
        <v>24</v>
      </c>
      <c r="Q293" t="s">
        <v>24</v>
      </c>
      <c r="R293" t="str">
        <f>IFERROR(IF(MATCH("earty",#REF!,0),"yes"),"no")</f>
        <v>no</v>
      </c>
      <c r="S293" t="str">
        <f>IFERROR(IF(MATCH("animalic",#REF!,0),"yes"),"no")</f>
        <v>no</v>
      </c>
      <c r="T293" t="str">
        <f>IFERROR(IF(MATCH("creamy",#REF!,0),"yes"),"no")</f>
        <v>no</v>
      </c>
      <c r="U293" t="str">
        <f>IFERROR(IF(MATCH("smoky",#REF!,0),"yes"),"no")</f>
        <v>no</v>
      </c>
      <c r="V293" t="str">
        <f>IFERROR(IF(MATCH("aquatic",#REF!,0),"yes"),"no")</f>
        <v>no</v>
      </c>
      <c r="W293" t="str">
        <f>IFERROR(IF(MATCH("fougere",#REF!,0),"yes"),"no")</f>
        <v>no</v>
      </c>
      <c r="X293" t="str">
        <f>IFERROR(IF(MATCH("fresh",#REF!,0),"yes"),"no")</f>
        <v>no</v>
      </c>
    </row>
    <row r="294" spans="1:24" x14ac:dyDescent="0.3">
      <c r="A294">
        <f t="shared" si="4"/>
        <v>293</v>
      </c>
      <c r="B294" t="s">
        <v>83</v>
      </c>
      <c r="C294" t="s">
        <v>42</v>
      </c>
      <c r="D294">
        <v>8.3000000000000007</v>
      </c>
      <c r="E294" t="s">
        <v>22</v>
      </c>
      <c r="F294" t="s">
        <v>23</v>
      </c>
      <c r="G294" t="s">
        <v>23</v>
      </c>
      <c r="H294" t="s">
        <v>24</v>
      </c>
      <c r="I294" t="s">
        <v>24</v>
      </c>
      <c r="J294" t="s">
        <v>24</v>
      </c>
      <c r="K294" t="s">
        <v>24</v>
      </c>
      <c r="L294" t="s">
        <v>24</v>
      </c>
      <c r="M294" t="s">
        <v>24</v>
      </c>
      <c r="N294" t="s">
        <v>24</v>
      </c>
      <c r="O294" t="s">
        <v>24</v>
      </c>
      <c r="P294" t="s">
        <v>24</v>
      </c>
      <c r="Q294" t="s">
        <v>24</v>
      </c>
      <c r="R294" t="str">
        <f>IFERROR(IF(MATCH("earty",#REF!,0),"yes"),"no")</f>
        <v>no</v>
      </c>
      <c r="S294" t="str">
        <f>IFERROR(IF(MATCH("animalic",#REF!,0),"yes"),"no")</f>
        <v>no</v>
      </c>
      <c r="T294" t="str">
        <f>IFERROR(IF(MATCH("creamy",#REF!,0),"yes"),"no")</f>
        <v>no</v>
      </c>
      <c r="U294" t="str">
        <f>IFERROR(IF(MATCH("smoky",#REF!,0),"yes"),"no")</f>
        <v>no</v>
      </c>
      <c r="V294" t="str">
        <f>IFERROR(IF(MATCH("aquatic",#REF!,0),"yes"),"no")</f>
        <v>no</v>
      </c>
      <c r="W294" t="str">
        <f>IFERROR(IF(MATCH("fougere",#REF!,0),"yes"),"no")</f>
        <v>no</v>
      </c>
      <c r="X294" t="str">
        <f>IFERROR(IF(MATCH("fresh",#REF!,0),"yes"),"no")</f>
        <v>no</v>
      </c>
    </row>
    <row r="295" spans="1:24" x14ac:dyDescent="0.3">
      <c r="A295">
        <f t="shared" si="4"/>
        <v>294</v>
      </c>
      <c r="B295" t="s">
        <v>114</v>
      </c>
      <c r="C295" t="s">
        <v>42</v>
      </c>
      <c r="D295">
        <v>8.6</v>
      </c>
      <c r="E295" t="s">
        <v>22</v>
      </c>
      <c r="F295" t="s">
        <v>23</v>
      </c>
      <c r="G295" t="s">
        <v>24</v>
      </c>
      <c r="H295" t="s">
        <v>23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tr">
        <f>IFERROR(IF(MATCH("earty",#REF!,0),"yes"),"no")</f>
        <v>no</v>
      </c>
      <c r="S295" t="str">
        <f>IFERROR(IF(MATCH("animalic",#REF!,0),"yes"),"no")</f>
        <v>no</v>
      </c>
      <c r="T295" t="str">
        <f>IFERROR(IF(MATCH("creamy",#REF!,0),"yes"),"no")</f>
        <v>no</v>
      </c>
      <c r="U295" t="str">
        <f>IFERROR(IF(MATCH("smoky",#REF!,0),"yes"),"no")</f>
        <v>no</v>
      </c>
      <c r="V295" t="str">
        <f>IFERROR(IF(MATCH("aquatic",#REF!,0),"yes"),"no")</f>
        <v>no</v>
      </c>
      <c r="W295" t="str">
        <f>IFERROR(IF(MATCH("fougere",#REF!,0),"yes"),"no")</f>
        <v>no</v>
      </c>
      <c r="X295" t="str">
        <f>IFERROR(IF(MATCH("fresh",#REF!,0),"yes"),"no")</f>
        <v>no</v>
      </c>
    </row>
    <row r="296" spans="1:24" x14ac:dyDescent="0.3">
      <c r="A296">
        <f t="shared" si="4"/>
        <v>295</v>
      </c>
      <c r="B296" t="s">
        <v>135</v>
      </c>
      <c r="C296" t="s">
        <v>42</v>
      </c>
      <c r="D296">
        <v>8.6</v>
      </c>
      <c r="E296" t="s">
        <v>22</v>
      </c>
      <c r="F296" t="s">
        <v>23</v>
      </c>
      <c r="G296" t="s">
        <v>24</v>
      </c>
      <c r="H296" t="s">
        <v>24</v>
      </c>
      <c r="I296" t="s">
        <v>23</v>
      </c>
      <c r="J296" t="s">
        <v>24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tr">
        <f>IFERROR(IF(MATCH("earty",#REF!,0),"yes"),"no")</f>
        <v>no</v>
      </c>
      <c r="S296" t="str">
        <f>IFERROR(IF(MATCH("animalic",#REF!,0),"yes"),"no")</f>
        <v>no</v>
      </c>
      <c r="T296" t="str">
        <f>IFERROR(IF(MATCH("creamy",#REF!,0),"yes"),"no")</f>
        <v>no</v>
      </c>
      <c r="U296" t="str">
        <f>IFERROR(IF(MATCH("smoky",#REF!,0),"yes"),"no")</f>
        <v>no</v>
      </c>
      <c r="V296" t="str">
        <f>IFERROR(IF(MATCH("aquatic",#REF!,0),"yes"),"no")</f>
        <v>no</v>
      </c>
      <c r="W296" t="str">
        <f>IFERROR(IF(MATCH("fougere",#REF!,0),"yes"),"no")</f>
        <v>no</v>
      </c>
      <c r="X296" t="str">
        <f>IFERROR(IF(MATCH("fresh",#REF!,0),"yes"),"no")</f>
        <v>no</v>
      </c>
    </row>
    <row r="297" spans="1:24" x14ac:dyDescent="0.3">
      <c r="A297">
        <f t="shared" si="4"/>
        <v>296</v>
      </c>
      <c r="B297" t="s">
        <v>143</v>
      </c>
      <c r="C297" t="s">
        <v>42</v>
      </c>
      <c r="D297">
        <v>9.1999999999999993</v>
      </c>
      <c r="E297" t="s">
        <v>22</v>
      </c>
      <c r="F297" t="s">
        <v>24</v>
      </c>
      <c r="G297" t="s">
        <v>24</v>
      </c>
      <c r="H297" t="s">
        <v>24</v>
      </c>
      <c r="I297" t="s">
        <v>23</v>
      </c>
      <c r="J297" t="s">
        <v>24</v>
      </c>
      <c r="K297" t="s">
        <v>24</v>
      </c>
      <c r="L297" t="s">
        <v>24</v>
      </c>
      <c r="M297" t="s">
        <v>24</v>
      </c>
      <c r="N297" t="s">
        <v>23</v>
      </c>
      <c r="O297" t="s">
        <v>24</v>
      </c>
      <c r="P297" t="s">
        <v>24</v>
      </c>
      <c r="Q297" t="s">
        <v>24</v>
      </c>
      <c r="R297" t="str">
        <f>IFERROR(IF(MATCH("earty",#REF!,0),"yes"),"no")</f>
        <v>no</v>
      </c>
      <c r="S297" t="str">
        <f>IFERROR(IF(MATCH("animalic",#REF!,0),"yes"),"no")</f>
        <v>no</v>
      </c>
      <c r="T297" t="str">
        <f>IFERROR(IF(MATCH("creamy",#REF!,0),"yes"),"no")</f>
        <v>no</v>
      </c>
      <c r="U297" t="str">
        <f>IFERROR(IF(MATCH("smoky",#REF!,0),"yes"),"no")</f>
        <v>no</v>
      </c>
      <c r="V297" t="str">
        <f>IFERROR(IF(MATCH("aquatic",#REF!,0),"yes"),"no")</f>
        <v>no</v>
      </c>
      <c r="W297" t="str">
        <f>IFERROR(IF(MATCH("fougere",#REF!,0),"yes"),"no")</f>
        <v>no</v>
      </c>
      <c r="X297" t="str">
        <f>IFERROR(IF(MATCH("fresh",#REF!,0),"yes"),"no")</f>
        <v>no</v>
      </c>
    </row>
    <row r="298" spans="1:24" x14ac:dyDescent="0.3">
      <c r="A298">
        <f t="shared" si="4"/>
        <v>297</v>
      </c>
      <c r="B298" t="s">
        <v>254</v>
      </c>
      <c r="C298" t="s">
        <v>42</v>
      </c>
      <c r="D298">
        <v>8.6</v>
      </c>
      <c r="E298" t="s">
        <v>161</v>
      </c>
      <c r="F298" t="str">
        <f>IFERROR(IF(MATCH("sweet",#REF!,0),"yes"),"no")</f>
        <v>no</v>
      </c>
      <c r="G298" t="str">
        <f>IFERROR(IF(MATCH("floral",#REF!,0),"yes"),"no")</f>
        <v>no</v>
      </c>
      <c r="H298" t="str">
        <f>IFERROR(IF(MATCH("powdery",#REF!,0),"yes"),"no")</f>
        <v>no</v>
      </c>
      <c r="I298" t="str">
        <f>IFERROR(IF(MATCH("oriental",#REF!,0),"yes"),"no")</f>
        <v>no</v>
      </c>
      <c r="J298" t="str">
        <f>IFERROR(IF(MATCH("chypre",#REF!,0),"yes"),"no")</f>
        <v>no</v>
      </c>
      <c r="K298" t="str">
        <f>IFERROR(IF(MATCH("green",#REF!,0),"yes"),"no")</f>
        <v>no</v>
      </c>
      <c r="L298" t="str">
        <f>IFERROR(IF(MATCH("gourmand",#REF!,0),"yes"),"no")</f>
        <v>no</v>
      </c>
      <c r="M298" t="str">
        <f>IFERROR(IF(MATCH("resinous",#REF!,0),"yes"),"no")</f>
        <v>no</v>
      </c>
      <c r="N298" t="str">
        <f>IFERROR(IF(MATCH("spicy",#REF!,0),"yes"),"no")</f>
        <v>no</v>
      </c>
      <c r="O298" t="str">
        <f>IFERROR(IF(MATCH("leathery",#REF!,0),"yes"),"no")</f>
        <v>no</v>
      </c>
      <c r="P298" t="str">
        <f>IFERROR(IF(MATCH("citrusy",#REF!,0),"yes"),"no")</f>
        <v>no</v>
      </c>
      <c r="Q298" t="str">
        <f>IFERROR(IF(MATCH("woody",#REF!,0),"yes"),"no")</f>
        <v>no</v>
      </c>
      <c r="R298" t="str">
        <f>IFERROR(IF(MATCH("earthy",#REF!,0),"yes"),"no")</f>
        <v>no</v>
      </c>
      <c r="S298" t="str">
        <f>IFERROR(IF(MATCH("animal",#REF!,0),"yes"),"no")</f>
        <v>no</v>
      </c>
      <c r="T298" t="str">
        <f>IFERROR(IF(MATCH("creamy",#REF!,0),"yes"),"no")</f>
        <v>no</v>
      </c>
      <c r="U298" t="str">
        <f>IFERROR(IF(MATCH("smoky",#REF!,0),"yes"),"no")</f>
        <v>no</v>
      </c>
      <c r="V298" t="str">
        <f>IFERROR(IF(MATCH("aquatic",#REF!,0),"yes"),"no")</f>
        <v>no</v>
      </c>
      <c r="W298" t="str">
        <f>IFERROR(IF(MATCH("fougere",#REF!,0),"yes"),"no")</f>
        <v>no</v>
      </c>
      <c r="X298" t="str">
        <f>IFERROR(IF(MATCH("fresh",#REF!,0),"yes"),"no")</f>
        <v>no</v>
      </c>
    </row>
    <row r="299" spans="1:24" x14ac:dyDescent="0.3">
      <c r="A299">
        <f t="shared" si="4"/>
        <v>298</v>
      </c>
      <c r="B299" t="s">
        <v>381</v>
      </c>
      <c r="C299" t="s">
        <v>42</v>
      </c>
      <c r="D299">
        <v>8.6</v>
      </c>
      <c r="E299" t="s">
        <v>297</v>
      </c>
      <c r="F299" t="str">
        <f>IFERROR(IF(MATCH("sweet",#REF!,0),"yes"),"no")</f>
        <v>no</v>
      </c>
      <c r="G299" t="str">
        <f>IFERROR(IF(MATCH("floral",#REF!,0),"yes"),"no")</f>
        <v>no</v>
      </c>
      <c r="H299" t="str">
        <f>IFERROR(IF(MATCH("powdery",#REF!,0),"yes"),"no")</f>
        <v>no</v>
      </c>
      <c r="I299" t="str">
        <f>IFERROR(IF(MATCH("oriental",#REF!,0),"yes"),"no")</f>
        <v>no</v>
      </c>
      <c r="J299" t="str">
        <f>IFERROR(IF(MATCH("chypre",#REF!,0),"yes"),"no")</f>
        <v>no</v>
      </c>
      <c r="K299" t="str">
        <f>IFERROR(IF(MATCH("green",#REF!,0),"yes"),"no")</f>
        <v>no</v>
      </c>
      <c r="L299" t="str">
        <f>IFERROR(IF(MATCH("gourmand",#REF!,0),"yes"),"no")</f>
        <v>no</v>
      </c>
      <c r="M299" t="str">
        <f>IFERROR(IF(MATCH("resinous",#REF!,0),"yes"),"no")</f>
        <v>no</v>
      </c>
      <c r="N299" t="str">
        <f>IFERROR(IF(MATCH("spicy",#REF!,0),"yes"),"no")</f>
        <v>no</v>
      </c>
      <c r="O299" t="str">
        <f>IFERROR(IF(MATCH("leathery",#REF!,0),"yes"),"no")</f>
        <v>no</v>
      </c>
      <c r="P299" t="str">
        <f>IFERROR(IF(MATCH("citrusy",#REF!,0),"yes"),"no")</f>
        <v>no</v>
      </c>
      <c r="Q299" t="str">
        <f>IFERROR(IF(MATCH("woody",#REF!,0),"yes"),"no")</f>
        <v>no</v>
      </c>
      <c r="R299" t="str">
        <f>IFERROR(IF(MATCH("earthy",#REF!,0),"yes"),"no")</f>
        <v>no</v>
      </c>
      <c r="S299" t="str">
        <f>IFERROR(IF(MATCH("animal",#REF!,0),"yes"),"no")</f>
        <v>no</v>
      </c>
      <c r="T299" t="str">
        <f>IFERROR(IF(MATCH("creamy",#REF!,0),"yes"),"no")</f>
        <v>no</v>
      </c>
      <c r="U299" t="str">
        <f>IFERROR(IF(MATCH("smoky",#REF!,0),"yes"),"no")</f>
        <v>no</v>
      </c>
      <c r="V299" t="str">
        <f>IFERROR(IF(MATCH("aquatic",#REF!,0),"yes"),"no")</f>
        <v>no</v>
      </c>
      <c r="W299" t="str">
        <f>IFERROR(IF(MATCH("fougere",#REF!,0),"yes"),"no")</f>
        <v>no</v>
      </c>
      <c r="X299" t="str">
        <f>IFERROR(IF(MATCH("fresh",#REF!,0),"yes"),"no")</f>
        <v>no</v>
      </c>
    </row>
    <row r="300" spans="1:24" x14ac:dyDescent="0.3">
      <c r="A300">
        <f t="shared" si="4"/>
        <v>299</v>
      </c>
      <c r="B300" t="s">
        <v>397</v>
      </c>
      <c r="C300" t="s">
        <v>42</v>
      </c>
      <c r="D300">
        <v>8.6</v>
      </c>
      <c r="E300" t="s">
        <v>297</v>
      </c>
      <c r="F300" t="str">
        <f>IFERROR(IF(MATCH("sweet",#REF!,0),"yes"),"no")</f>
        <v>no</v>
      </c>
      <c r="G300" t="str">
        <f>IFERROR(IF(MATCH("floral",#REF!,0),"yes"),"no")</f>
        <v>no</v>
      </c>
      <c r="H300" t="str">
        <f>IFERROR(IF(MATCH("powdery",#REF!,0),"yes"),"no")</f>
        <v>no</v>
      </c>
      <c r="I300" t="str">
        <f>IFERROR(IF(MATCH("oriental",#REF!,0),"yes"),"no")</f>
        <v>no</v>
      </c>
      <c r="J300" t="str">
        <f>IFERROR(IF(MATCH("chypre",#REF!,0),"yes"),"no")</f>
        <v>no</v>
      </c>
      <c r="K300" t="str">
        <f>IFERROR(IF(MATCH("green",#REF!,0),"yes"),"no")</f>
        <v>no</v>
      </c>
      <c r="L300" t="str">
        <f>IFERROR(IF(MATCH("gourmand",#REF!,0),"yes"),"no")</f>
        <v>no</v>
      </c>
      <c r="M300" t="str">
        <f>IFERROR(IF(MATCH("resinous",#REF!,0),"yes"),"no")</f>
        <v>no</v>
      </c>
      <c r="N300" t="str">
        <f>IFERROR(IF(MATCH("spicy",#REF!,0),"yes"),"no")</f>
        <v>no</v>
      </c>
      <c r="O300" t="str">
        <f>IFERROR(IF(MATCH("leathery",#REF!,0),"yes"),"no")</f>
        <v>no</v>
      </c>
      <c r="P300" t="str">
        <f>IFERROR(IF(MATCH("citrusy",#REF!,0),"yes"),"no")</f>
        <v>no</v>
      </c>
      <c r="Q300" t="str">
        <f>IFERROR(IF(MATCH("woody",#REF!,0),"yes"),"no")</f>
        <v>no</v>
      </c>
      <c r="R300" t="str">
        <f>IFERROR(IF(MATCH("earthy",#REF!,0),"yes"),"no")</f>
        <v>no</v>
      </c>
      <c r="S300" t="str">
        <f>IFERROR(IF(MATCH("animal",#REF!,0),"yes"),"no")</f>
        <v>no</v>
      </c>
      <c r="T300" t="str">
        <f>IFERROR(IF(MATCH("creamy",#REF!,0),"yes"),"no")</f>
        <v>no</v>
      </c>
      <c r="U300" t="str">
        <f>IFERROR(IF(MATCH("smoky",#REF!,0),"yes"),"no")</f>
        <v>no</v>
      </c>
      <c r="V300" t="str">
        <f>IFERROR(IF(MATCH("aquatic",#REF!,0),"yes"),"no")</f>
        <v>no</v>
      </c>
      <c r="W300" t="str">
        <f>IFERROR(IF(MATCH("fougere",#REF!,0),"yes"),"no")</f>
        <v>no</v>
      </c>
      <c r="X300" t="str">
        <f>IFERROR(IF(MATCH("fresh",#REF!,0),"yes"),"no")</f>
        <v>no</v>
      </c>
    </row>
    <row r="301" spans="1:24" x14ac:dyDescent="0.3">
      <c r="A301">
        <f t="shared" si="4"/>
        <v>300</v>
      </c>
      <c r="B301" t="s">
        <v>398</v>
      </c>
      <c r="C301" t="s">
        <v>42</v>
      </c>
      <c r="D301">
        <v>8.5</v>
      </c>
      <c r="E301" t="s">
        <v>297</v>
      </c>
      <c r="F301" t="str">
        <f>IFERROR(IF(MATCH("sweet",#REF!,0),"yes"),"no")</f>
        <v>no</v>
      </c>
      <c r="G301" t="str">
        <f>IFERROR(IF(MATCH("floral",#REF!,0),"yes"),"no")</f>
        <v>no</v>
      </c>
      <c r="H301" t="str">
        <f>IFERROR(IF(MATCH("powdery",#REF!,0),"yes"),"no")</f>
        <v>no</v>
      </c>
      <c r="I301" t="str">
        <f>IFERROR(IF(MATCH("oriental",#REF!,0),"yes"),"no")</f>
        <v>no</v>
      </c>
      <c r="J301" t="str">
        <f>IFERROR(IF(MATCH("chypre",#REF!,0),"yes"),"no")</f>
        <v>no</v>
      </c>
      <c r="K301" t="str">
        <f>IFERROR(IF(MATCH("green",#REF!,0),"yes"),"no")</f>
        <v>no</v>
      </c>
      <c r="L301" t="str">
        <f>IFERROR(IF(MATCH("gourmand",#REF!,0),"yes"),"no")</f>
        <v>no</v>
      </c>
      <c r="M301" t="str">
        <f>IFERROR(IF(MATCH("resinous",#REF!,0),"yes"),"no")</f>
        <v>no</v>
      </c>
      <c r="N301" t="str">
        <f>IFERROR(IF(MATCH("spicy",#REF!,0),"yes"),"no")</f>
        <v>no</v>
      </c>
      <c r="O301" t="str">
        <f>IFERROR(IF(MATCH("leathery",#REF!,0),"yes"),"no")</f>
        <v>no</v>
      </c>
      <c r="P301" t="str">
        <f>IFERROR(IF(MATCH("citrusy",#REF!,0),"yes"),"no")</f>
        <v>no</v>
      </c>
      <c r="Q301" t="str">
        <f>IFERROR(IF(MATCH("woody",#REF!,0),"yes"),"no")</f>
        <v>no</v>
      </c>
      <c r="R301" t="str">
        <f>IFERROR(IF(MATCH("earthy",#REF!,0),"yes"),"no")</f>
        <v>no</v>
      </c>
      <c r="S301" t="str">
        <f>IFERROR(IF(MATCH("animal",#REF!,0),"yes"),"no")</f>
        <v>no</v>
      </c>
      <c r="T301" t="str">
        <f>IFERROR(IF(MATCH("creamy",#REF!,0),"yes"),"no")</f>
        <v>no</v>
      </c>
      <c r="U301" t="str">
        <f>IFERROR(IF(MATCH("smoky",#REF!,0),"yes"),"no")</f>
        <v>no</v>
      </c>
      <c r="V301" t="str">
        <f>IFERROR(IF(MATCH("aquatic",#REF!,0),"yes"),"no")</f>
        <v>no</v>
      </c>
      <c r="W301" t="str">
        <f>IFERROR(IF(MATCH("fougere",#REF!,0),"yes"),"no")</f>
        <v>no</v>
      </c>
      <c r="X301" t="str">
        <f>IFERROR(IF(MATCH("fresh",#REF!,0),"yes"),"no")</f>
        <v>no</v>
      </c>
    </row>
  </sheetData>
  <sortState xmlns:xlrd2="http://schemas.microsoft.com/office/spreadsheetml/2017/richdata2" ref="B2:W301">
    <sortCondition ref="C1:C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 m</dc:creator>
  <cp:lastModifiedBy>auss m</cp:lastModifiedBy>
  <dcterms:created xsi:type="dcterms:W3CDTF">2022-11-15T22:38:47Z</dcterms:created>
  <dcterms:modified xsi:type="dcterms:W3CDTF">2023-01-17T23:42:58Z</dcterms:modified>
</cp:coreProperties>
</file>