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muel\Box\CARDS Vitals\15WE) Templates - Misc. Valuations\"/>
    </mc:Choice>
  </mc:AlternateContent>
  <xr:revisionPtr revIDLastSave="0" documentId="13_ncr:1_{C3EB5F36-6816-484C-86E3-B33EAE7CE8D8}" xr6:coauthVersionLast="45" xr6:coauthVersionMax="45" xr10:uidLastSave="{00000000-0000-0000-0000-000000000000}"/>
  <bookViews>
    <workbookView xWindow="-108" yWindow="-108" windowWidth="23256" windowHeight="12576" tabRatio="770" xr2:uid="{00000000-000D-0000-FFFF-FFFF00000000}"/>
  </bookViews>
  <sheets>
    <sheet name="MVS Insurable RCN" sheetId="19" r:id="rId1"/>
  </sheets>
  <externalReferences>
    <externalReference r:id="rId2"/>
  </externalReferences>
  <definedNames>
    <definedName name="_Key1" localSheetId="0" hidden="1">'[1]4-1-01'!#REF!</definedName>
    <definedName name="_Key1" hidden="1">'[1]4-1-01'!#REF!</definedName>
    <definedName name="_Order1" hidden="1">255</definedName>
    <definedName name="AccessCode" hidden="1">""""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'MVS Insurable RCN'!$A$1:$I$61</definedName>
  </definedNames>
  <calcPr calcId="191029"/>
  <customWorkbookViews>
    <customWorkbookView name="Kurt M. Mueller, MAI - Personal View" guid="{0D6FDF9E-7D2E-4136-B45A-8C1C15A2B9B8}" mergeInterval="0" personalView="1" maximized="1" windowWidth="1596" windowHeight="672" activeSheetId="1"/>
    <customWorkbookView name="Michael A. Martino - Personal View" guid="{548975A3-837D-486B-A5FB-F33C9261EC2F}" mergeInterval="0" personalView="1" maximized="1" windowWidth="1680" windowHeight="799" activeSheetId="1"/>
    <customWorkbookView name="User - Personal View" guid="{091FE7BB-A7A6-4FE6-BBF6-2807EC0649D9}" mergeInterval="0" personalView="1" maximized="1" windowWidth="1020" windowHeight="596" activeSheetId="1"/>
    <customWorkbookView name="Kurt - Personal View" guid="{77F2A0E4-DDA7-49A5-BCE2-76AF1FDE5EC0}" mergeInterval="0" personalView="1" maximized="1" windowWidth="1020" windowHeight="561" activeSheetId="1"/>
    <customWorkbookView name="Dane L. Rivers - Personal View" guid="{BFE8309E-1AF9-430C-A275-F6ACE29F30F0}" mergeInterval="0" personalView="1" maximized="1" windowWidth="1600" windowHeight="646" activeSheetId="1"/>
    <customWorkbookView name="Kurt M. Mueller - Personal View" guid="{41CB10B7-C7D1-4FAE-86CD-E57BF637EE24}" mergeInterval="0" personalView="1" maximized="1" windowWidth="1680" windowHeight="765" activeSheetId="1" showComments="commNone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8" i="19" l="1"/>
  <c r="F16" i="19" l="1"/>
  <c r="H32" i="19" l="1"/>
  <c r="H28" i="19"/>
  <c r="H31" i="19" l="1"/>
  <c r="I32" i="19" s="1"/>
  <c r="H27" i="19"/>
  <c r="I28" i="19" l="1"/>
  <c r="H42" i="19" l="1"/>
  <c r="H43" i="19" l="1"/>
  <c r="N10" i="19"/>
  <c r="H20" i="19"/>
  <c r="H23" i="19" s="1"/>
  <c r="H24" i="19"/>
  <c r="I51" i="19"/>
  <c r="I57" i="19" s="1"/>
  <c r="I48" i="19"/>
  <c r="B56" i="19"/>
  <c r="B55" i="19"/>
  <c r="I24" i="19" l="1"/>
  <c r="I34" i="19" s="1"/>
  <c r="H38" i="19" s="1"/>
  <c r="D38" i="19"/>
  <c r="I56" i="19"/>
  <c r="N59" i="19" l="1"/>
  <c r="I54" i="19" l="1"/>
  <c r="I45" i="19"/>
  <c r="I55" i="19" l="1"/>
  <c r="I59" i="19" l="1"/>
  <c r="I60" i="19" s="1"/>
</calcChain>
</file>

<file path=xl/sharedStrings.xml><?xml version="1.0" encoding="utf-8"?>
<sst xmlns="http://schemas.openxmlformats.org/spreadsheetml/2006/main" count="75" uniqueCount="64">
  <si>
    <t>Good</t>
  </si>
  <si>
    <t>Total</t>
  </si>
  <si>
    <t xml:space="preserve"> </t>
  </si>
  <si>
    <t>PER SF:</t>
  </si>
  <si>
    <t>TOTAL:</t>
  </si>
  <si>
    <t>FF&amp;E (Excluded from this analysis)</t>
  </si>
  <si>
    <t>BUILDINGS</t>
  </si>
  <si>
    <t>TOTAL REPLACEMENT COST:</t>
  </si>
  <si>
    <t>(Rounded)</t>
  </si>
  <si>
    <t>TOTAL ADDITIONAL SITE COSTS:</t>
  </si>
  <si>
    <t>Miscellaneous:</t>
  </si>
  <si>
    <t>Taxes During Construction:</t>
  </si>
  <si>
    <t>Professional Fees:</t>
  </si>
  <si>
    <t>ADDITIONAL SOFT COSTS:</t>
  </si>
  <si>
    <t>Primary Site:</t>
  </si>
  <si>
    <t>SITE IMPROVEMENTS:</t>
  </si>
  <si>
    <t>No Accurate Estimate Available - Excluded from Analysis</t>
  </si>
  <si>
    <t>FURNITURE, FIXTURES, &amp; EQUIPMENT</t>
  </si>
  <si>
    <t>)</t>
  </si>
  <si>
    <t xml:space="preserve">TOTAL BASE COST (GBA = </t>
  </si>
  <si>
    <t>Current Cost  Multiplier:</t>
  </si>
  <si>
    <t>Local Area Cost Multiplier:</t>
  </si>
  <si>
    <t>Floor Area Multplier</t>
  </si>
  <si>
    <t>Story Height Multplier</t>
  </si>
  <si>
    <t>Unadjusted Base Cost:</t>
  </si>
  <si>
    <t>Floor Area:</t>
  </si>
  <si>
    <t>Adjusted Base Cost / SF:</t>
  </si>
  <si>
    <t>HARD REPLACEMENT COSTS:</t>
  </si>
  <si>
    <t>Marshall Reference:</t>
  </si>
  <si>
    <t>Gross Building Area:</t>
  </si>
  <si>
    <t>Exterior Wall:</t>
  </si>
  <si>
    <t>"C"</t>
  </si>
  <si>
    <t>Building Class:</t>
  </si>
  <si>
    <t>Occupancy:</t>
  </si>
  <si>
    <t>GENERAL DATA</t>
  </si>
  <si>
    <t>MARSHALL VALUATION SERVICE</t>
  </si>
  <si>
    <t>Construction</t>
  </si>
  <si>
    <t>Add:  N / A</t>
  </si>
  <si>
    <t>Absorption / Lease-up Costs</t>
  </si>
  <si>
    <t>GBA (SF)</t>
  </si>
  <si>
    <t>Mos. Of</t>
  </si>
  <si>
    <t>Annual</t>
  </si>
  <si>
    <t>Taxes</t>
  </si>
  <si>
    <t>Office Building (344)</t>
  </si>
  <si>
    <t>Wood</t>
  </si>
  <si>
    <t>Quality:</t>
  </si>
  <si>
    <t>Stories:</t>
  </si>
  <si>
    <t>Add:  Elevator</t>
  </si>
  <si>
    <t>Base Cost / SF:</t>
  </si>
  <si>
    <t>Subject Project Name</t>
  </si>
  <si>
    <t>Basement Office Base Cost / SF:</t>
  </si>
  <si>
    <t>Mezzanine Office Base Cost / SF:</t>
  </si>
  <si>
    <t>Sec. 15 / P. 17 (11/19)</t>
  </si>
  <si>
    <t>Subject Property Name:</t>
  </si>
  <si>
    <t>Above-</t>
  </si>
  <si>
    <t>Grade</t>
  </si>
  <si>
    <t>Bsmt.</t>
  </si>
  <si>
    <t>Mezz.</t>
  </si>
  <si>
    <t>Office</t>
  </si>
  <si>
    <t>Add:  Fire Sprinkler</t>
  </si>
  <si>
    <t>Add:  HVAC</t>
  </si>
  <si>
    <t>Sec. 15 / P. 19 (11/19)</t>
  </si>
  <si>
    <t>Insurable Replacement Cost New</t>
  </si>
  <si>
    <t>MVS INSURABLE REPLACEMENT COST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</si>
</sst>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&quot;$&quot;#,##0"/>
    <numFmt numFmtId="166" formatCode="0.0%"/>
    <numFmt numFmtId="167" formatCode="&quot;$&quot;#,##0.00"/>
    <numFmt numFmtId="168" formatCode="#,##0.000"/>
    <numFmt numFmtId="169" formatCode="#,##0\ \S\F"/>
    <numFmt numFmtId="170" formatCode="0.00_)"/>
    <numFmt numFmtId="171" formatCode="&quot;$&quot;0.00\/\s\f"/>
    <numFmt numFmtId="172" formatCode="#,##0\s\f\ \X"/>
    <numFmt numFmtId="173" formatCode="#,##0\s\f"/>
    <numFmt numFmtId="174" formatCode="_(* #,##0_);_(* \(#,##0\);_(* &quot;-&quot;??_);_(@_)"/>
  </numFmts>
  <fonts count="50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Geneva"/>
    </font>
    <font>
      <sz val="12"/>
      <name val="Arial"/>
      <family val="2"/>
    </font>
    <font>
      <sz val="12"/>
      <color indexed="8"/>
      <name val="Times New Roman"/>
      <family val="2"/>
    </font>
    <font>
      <sz val="10"/>
      <name val="Tahoma"/>
      <family val="2"/>
    </font>
    <font>
      <sz val="10"/>
      <name val="Times New Roman"/>
      <family val="1"/>
    </font>
    <font>
      <b/>
      <sz val="1"/>
      <color indexed="8"/>
      <name val="Courier"/>
      <family val="3"/>
    </font>
    <font>
      <u/>
      <sz val="1"/>
      <color indexed="8"/>
      <name val="Courier"/>
      <family val="3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0"/>
      <name val="Tms Rmn"/>
    </font>
    <font>
      <b/>
      <i/>
      <sz val="16"/>
      <name val="Helv"/>
    </font>
    <font>
      <sz val="8"/>
      <name val="Times New Roman"/>
      <family val="1"/>
    </font>
    <font>
      <sz val="9"/>
      <name val="CG Times (WN)"/>
    </font>
    <font>
      <b/>
      <sz val="1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indexed="8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/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92">
    <xf numFmtId="0" fontId="0" fillId="0" borderId="0"/>
    <xf numFmtId="0" fontId="28" fillId="0" borderId="0">
      <alignment horizontal="center"/>
    </xf>
    <xf numFmtId="0" fontId="1" fillId="2" borderId="0" applyNumberFormat="0" applyBorder="0" applyAlignment="0" applyProtection="0"/>
    <xf numFmtId="0" fontId="20" fillId="2" borderId="0" applyNumberFormat="0" applyBorder="0" applyAlignment="0" applyProtection="0"/>
    <xf numFmtId="0" fontId="1" fillId="3" borderId="0" applyNumberFormat="0" applyBorder="0" applyAlignment="0" applyProtection="0"/>
    <xf numFmtId="0" fontId="20" fillId="3" borderId="0" applyNumberFormat="0" applyBorder="0" applyAlignment="0" applyProtection="0"/>
    <xf numFmtId="0" fontId="1" fillId="4" borderId="0" applyNumberFormat="0" applyBorder="0" applyAlignment="0" applyProtection="0"/>
    <xf numFmtId="0" fontId="20" fillId="4" borderId="0" applyNumberFormat="0" applyBorder="0" applyAlignment="0" applyProtection="0"/>
    <xf numFmtId="0" fontId="1" fillId="5" borderId="0" applyNumberFormat="0" applyBorder="0" applyAlignment="0" applyProtection="0"/>
    <xf numFmtId="0" fontId="20" fillId="5" borderId="0" applyNumberFormat="0" applyBorder="0" applyAlignment="0" applyProtection="0"/>
    <xf numFmtId="0" fontId="1" fillId="6" borderId="0" applyNumberFormat="0" applyBorder="0" applyAlignment="0" applyProtection="0"/>
    <xf numFmtId="0" fontId="20" fillId="6" borderId="0" applyNumberFormat="0" applyBorder="0" applyAlignment="0" applyProtection="0"/>
    <xf numFmtId="0" fontId="1" fillId="7" borderId="0" applyNumberFormat="0" applyBorder="0" applyAlignment="0" applyProtection="0"/>
    <xf numFmtId="0" fontId="20" fillId="7" borderId="0" applyNumberFormat="0" applyBorder="0" applyAlignment="0" applyProtection="0"/>
    <xf numFmtId="0" fontId="1" fillId="8" borderId="0" applyNumberFormat="0" applyBorder="0" applyAlignment="0" applyProtection="0"/>
    <xf numFmtId="0" fontId="20" fillId="8" borderId="0" applyNumberFormat="0" applyBorder="0" applyAlignment="0" applyProtection="0"/>
    <xf numFmtId="0" fontId="1" fillId="9" borderId="0" applyNumberFormat="0" applyBorder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20" fillId="10" borderId="0" applyNumberFormat="0" applyBorder="0" applyAlignment="0" applyProtection="0"/>
    <xf numFmtId="0" fontId="1" fillId="5" borderId="0" applyNumberFormat="0" applyBorder="0" applyAlignment="0" applyProtection="0"/>
    <xf numFmtId="0" fontId="20" fillId="5" borderId="0" applyNumberFormat="0" applyBorder="0" applyAlignment="0" applyProtection="0"/>
    <xf numFmtId="0" fontId="1" fillId="8" borderId="0" applyNumberFormat="0" applyBorder="0" applyAlignment="0" applyProtection="0"/>
    <xf numFmtId="0" fontId="20" fillId="8" borderId="0" applyNumberFormat="0" applyBorder="0" applyAlignment="0" applyProtection="0"/>
    <xf numFmtId="0" fontId="1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20" fillId="0" borderId="0" applyFont="0" applyFill="0" applyBorder="0" applyAlignment="0" applyProtection="0"/>
    <xf numFmtId="4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39" fillId="0" borderId="0" applyFont="0" applyFill="0" applyBorder="0" applyAlignment="0" applyProtection="0"/>
    <xf numFmtId="40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3" fontId="22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44" fontId="15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9" fillId="0" borderId="0">
      <protection locked="0"/>
    </xf>
    <xf numFmtId="0" fontId="30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29" fillId="0" borderId="0">
      <protection locked="0"/>
    </xf>
    <xf numFmtId="0" fontId="32" fillId="0" borderId="0">
      <protection locked="0"/>
    </xf>
    <xf numFmtId="2" fontId="22" fillId="0" borderId="0" applyFont="0" applyFill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38" fontId="21" fillId="22" borderId="0" applyNumberFormat="0" applyBorder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10" fontId="21" fillId="23" borderId="6" applyNumberFormat="0" applyBorder="0" applyAlignment="0" applyProtection="0"/>
    <xf numFmtId="0" fontId="11" fillId="7" borderId="1" applyNumberFormat="0" applyAlignment="0" applyProtection="0"/>
    <xf numFmtId="1" fontId="33" fillId="24" borderId="7" applyNumberFormat="0" applyFont="0" applyBorder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3" fillId="25" borderId="9">
      <alignment horizontal="right"/>
    </xf>
    <xf numFmtId="164" fontId="13" fillId="25" borderId="9">
      <alignment horizontal="right"/>
    </xf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70" fontId="34" fillId="0" borderId="0"/>
    <xf numFmtId="0" fontId="39" fillId="0" borderId="0"/>
    <xf numFmtId="0" fontId="39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8" fillId="0" borderId="0"/>
    <xf numFmtId="0" fontId="39" fillId="0" borderId="0"/>
    <xf numFmtId="0" fontId="22" fillId="0" borderId="0"/>
    <xf numFmtId="0" fontId="22" fillId="0" borderId="0"/>
    <xf numFmtId="0" fontId="39" fillId="0" borderId="0"/>
    <xf numFmtId="0" fontId="39" fillId="0" borderId="0"/>
    <xf numFmtId="0" fontId="22" fillId="0" borderId="0"/>
    <xf numFmtId="0" fontId="35" fillId="0" borderId="0"/>
    <xf numFmtId="0" fontId="20" fillId="0" borderId="0"/>
    <xf numFmtId="0" fontId="20" fillId="0" borderId="0"/>
    <xf numFmtId="0" fontId="39" fillId="0" borderId="0"/>
    <xf numFmtId="0" fontId="22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15" fillId="0" borderId="0"/>
    <xf numFmtId="0" fontId="39" fillId="0" borderId="0"/>
    <xf numFmtId="0" fontId="22" fillId="0" borderId="0"/>
    <xf numFmtId="0" fontId="39" fillId="0" borderId="0"/>
    <xf numFmtId="0" fontId="15" fillId="0" borderId="0"/>
    <xf numFmtId="0" fontId="22" fillId="0" borderId="0"/>
    <xf numFmtId="0" fontId="20" fillId="0" borderId="0"/>
    <xf numFmtId="0" fontId="20" fillId="0" borderId="0"/>
    <xf numFmtId="0" fontId="15" fillId="0" borderId="0"/>
    <xf numFmtId="0" fontId="22" fillId="0" borderId="0"/>
    <xf numFmtId="0" fontId="20" fillId="0" borderId="0"/>
    <xf numFmtId="0" fontId="15" fillId="0" borderId="0"/>
    <xf numFmtId="0" fontId="22" fillId="0" borderId="0"/>
    <xf numFmtId="0" fontId="24" fillId="0" borderId="0"/>
    <xf numFmtId="0" fontId="22" fillId="0" borderId="0"/>
    <xf numFmtId="0" fontId="25" fillId="0" borderId="0"/>
    <xf numFmtId="0" fontId="26" fillId="0" borderId="0"/>
    <xf numFmtId="0" fontId="22" fillId="0" borderId="0"/>
    <xf numFmtId="0" fontId="1" fillId="27" borderId="10" applyNumberFormat="0" applyFont="0" applyAlignment="0" applyProtection="0"/>
    <xf numFmtId="0" fontId="20" fillId="27" borderId="10" applyNumberFormat="0" applyFont="0" applyAlignment="0" applyProtection="0"/>
    <xf numFmtId="0" fontId="16" fillId="20" borderId="11" applyNumberFormat="0" applyAlignment="0" applyProtection="0"/>
    <xf numFmtId="0" fontId="16" fillId="20" borderId="11" applyNumberFormat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6" fillId="1" borderId="12"/>
    <xf numFmtId="0" fontId="36" fillId="1" borderId="12"/>
    <xf numFmtId="0" fontId="21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6" fontId="37" fillId="0" borderId="14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5" fillId="0" borderId="0"/>
    <xf numFmtId="0" fontId="22" fillId="0" borderId="0"/>
  </cellStyleXfs>
  <cellXfs count="135">
    <xf numFmtId="0" fontId="0" fillId="0" borderId="0" xfId="0"/>
    <xf numFmtId="0" fontId="45" fillId="0" borderId="0" xfId="159" applyFont="1"/>
    <xf numFmtId="0" fontId="40" fillId="0" borderId="0" xfId="159" applyFont="1"/>
    <xf numFmtId="165" fontId="40" fillId="0" borderId="0" xfId="159" applyNumberFormat="1" applyFont="1"/>
    <xf numFmtId="10" fontId="40" fillId="0" borderId="0" xfId="159" applyNumberFormat="1" applyFont="1"/>
    <xf numFmtId="167" fontId="43" fillId="28" borderId="16" xfId="159" applyNumberFormat="1" applyFont="1" applyFill="1" applyBorder="1" applyAlignment="1">
      <alignment horizontal="right"/>
    </xf>
    <xf numFmtId="0" fontId="43" fillId="28" borderId="24" xfId="159" applyFont="1" applyFill="1" applyBorder="1" applyAlignment="1">
      <alignment horizontal="right"/>
    </xf>
    <xf numFmtId="5" fontId="43" fillId="28" borderId="24" xfId="159" applyNumberFormat="1" applyFont="1" applyFill="1" applyBorder="1"/>
    <xf numFmtId="0" fontId="43" fillId="28" borderId="24" xfId="159" applyNumberFormat="1" applyFont="1" applyFill="1" applyBorder="1"/>
    <xf numFmtId="0" fontId="43" fillId="28" borderId="17" xfId="159" applyNumberFormat="1" applyFont="1" applyFill="1" applyBorder="1"/>
    <xf numFmtId="165" fontId="45" fillId="0" borderId="0" xfId="159" applyNumberFormat="1" applyFont="1"/>
    <xf numFmtId="165" fontId="43" fillId="28" borderId="22" xfId="159" applyNumberFormat="1" applyFont="1" applyFill="1" applyBorder="1" applyAlignment="1">
      <alignment horizontal="right"/>
    </xf>
    <xf numFmtId="0" fontId="43" fillId="28" borderId="23" xfId="159" applyFont="1" applyFill="1" applyBorder="1" applyAlignment="1">
      <alignment horizontal="right"/>
    </xf>
    <xf numFmtId="5" fontId="43" fillId="28" borderId="23" xfId="159" applyNumberFormat="1" applyFont="1" applyFill="1" applyBorder="1"/>
    <xf numFmtId="165" fontId="45" fillId="0" borderId="15" xfId="159" applyNumberFormat="1" applyFont="1" applyBorder="1"/>
    <xf numFmtId="0" fontId="45" fillId="0" borderId="0" xfId="159" applyFont="1" applyBorder="1"/>
    <xf numFmtId="5" fontId="47" fillId="0" borderId="0" xfId="159" applyNumberFormat="1" applyFont="1" applyBorder="1"/>
    <xf numFmtId="0" fontId="45" fillId="0" borderId="0" xfId="159" applyNumberFormat="1" applyFont="1" applyBorder="1" applyAlignment="1">
      <alignment horizontal="right"/>
    </xf>
    <xf numFmtId="0" fontId="40" fillId="0" borderId="7" xfId="159" applyNumberFormat="1" applyFont="1" applyBorder="1"/>
    <xf numFmtId="5" fontId="45" fillId="0" borderId="0" xfId="159" applyNumberFormat="1" applyFont="1" applyBorder="1"/>
    <xf numFmtId="0" fontId="43" fillId="28" borderId="26" xfId="159" applyFont="1" applyFill="1" applyBorder="1"/>
    <xf numFmtId="0" fontId="43" fillId="28" borderId="27" xfId="159" applyFont="1" applyFill="1" applyBorder="1"/>
    <xf numFmtId="0" fontId="43" fillId="28" borderId="27" xfId="159" applyNumberFormat="1" applyFont="1" applyFill="1" applyBorder="1"/>
    <xf numFmtId="0" fontId="43" fillId="28" borderId="28" xfId="159" applyNumberFormat="1" applyFont="1" applyFill="1" applyBorder="1" applyAlignment="1">
      <alignment horizontal="left"/>
    </xf>
    <xf numFmtId="5" fontId="45" fillId="0" borderId="21" xfId="159" applyNumberFormat="1" applyFont="1" applyBorder="1"/>
    <xf numFmtId="0" fontId="45" fillId="0" borderId="12" xfId="159" applyFont="1" applyBorder="1"/>
    <xf numFmtId="0" fontId="40" fillId="0" borderId="12" xfId="159" applyNumberFormat="1" applyFont="1" applyBorder="1"/>
    <xf numFmtId="0" fontId="45" fillId="0" borderId="12" xfId="159" applyNumberFormat="1" applyFont="1" applyBorder="1"/>
    <xf numFmtId="0" fontId="45" fillId="0" borderId="20" xfId="159" applyFont="1" applyBorder="1"/>
    <xf numFmtId="165" fontId="45" fillId="0" borderId="15" xfId="159" applyNumberFormat="1" applyFont="1" applyBorder="1" applyAlignment="1">
      <alignment horizontal="right"/>
    </xf>
    <xf numFmtId="0" fontId="40" fillId="0" borderId="0" xfId="159" applyNumberFormat="1" applyFont="1" applyBorder="1"/>
    <xf numFmtId="0" fontId="45" fillId="0" borderId="0" xfId="159" applyNumberFormat="1" applyFont="1" applyBorder="1"/>
    <xf numFmtId="0" fontId="45" fillId="0" borderId="7" xfId="159" applyFont="1" applyBorder="1"/>
    <xf numFmtId="0" fontId="45" fillId="0" borderId="15" xfId="159" applyFont="1" applyBorder="1"/>
    <xf numFmtId="5" fontId="45" fillId="0" borderId="18" xfId="159" applyNumberFormat="1" applyFont="1" applyBorder="1"/>
    <xf numFmtId="5" fontId="40" fillId="0" borderId="15" xfId="159" applyNumberFormat="1" applyFont="1" applyBorder="1"/>
    <xf numFmtId="5" fontId="45" fillId="29" borderId="0" xfId="159" applyNumberFormat="1" applyFont="1" applyFill="1" applyBorder="1"/>
    <xf numFmtId="0" fontId="43" fillId="28" borderId="26" xfId="159" applyNumberFormat="1" applyFont="1" applyFill="1" applyBorder="1" applyAlignment="1"/>
    <xf numFmtId="0" fontId="43" fillId="28" borderId="27" xfId="159" applyNumberFormat="1" applyFont="1" applyFill="1" applyBorder="1" applyAlignment="1"/>
    <xf numFmtId="0" fontId="43" fillId="28" borderId="28" xfId="159" applyNumberFormat="1" applyFont="1" applyFill="1" applyBorder="1" applyAlignment="1"/>
    <xf numFmtId="0" fontId="45" fillId="0" borderId="21" xfId="159" applyFont="1" applyBorder="1"/>
    <xf numFmtId="0" fontId="40" fillId="0" borderId="20" xfId="159" applyNumberFormat="1" applyFont="1" applyBorder="1"/>
    <xf numFmtId="171" fontId="45" fillId="0" borderId="0" xfId="159" applyNumberFormat="1" applyFont="1" applyBorder="1" applyAlignment="1">
      <alignment horizontal="center"/>
    </xf>
    <xf numFmtId="172" fontId="45" fillId="0" borderId="0" xfId="159" applyNumberFormat="1" applyFont="1" applyBorder="1" applyAlignment="1">
      <alignment horizontal="center"/>
    </xf>
    <xf numFmtId="5" fontId="43" fillId="28" borderId="26" xfId="159" applyNumberFormat="1" applyFont="1" applyFill="1" applyBorder="1" applyAlignment="1">
      <alignment horizontal="center"/>
    </xf>
    <xf numFmtId="5" fontId="43" fillId="28" borderId="27" xfId="159" applyNumberFormat="1" applyFont="1" applyFill="1" applyBorder="1" applyAlignment="1">
      <alignment horizontal="center"/>
    </xf>
    <xf numFmtId="165" fontId="45" fillId="0" borderId="0" xfId="159" applyNumberFormat="1" applyFont="1" applyBorder="1"/>
    <xf numFmtId="165" fontId="45" fillId="0" borderId="0" xfId="159" applyNumberFormat="1" applyFont="1" applyBorder="1" applyAlignment="1">
      <alignment horizontal="center"/>
    </xf>
    <xf numFmtId="5" fontId="46" fillId="28" borderId="26" xfId="159" applyNumberFormat="1" applyFont="1" applyFill="1" applyBorder="1" applyAlignment="1">
      <alignment horizontal="center"/>
    </xf>
    <xf numFmtId="5" fontId="46" fillId="28" borderId="27" xfId="159" applyNumberFormat="1" applyFont="1" applyFill="1" applyBorder="1" applyAlignment="1">
      <alignment horizontal="center"/>
    </xf>
    <xf numFmtId="5" fontId="44" fillId="28" borderId="27" xfId="159" applyNumberFormat="1" applyFont="1" applyFill="1" applyBorder="1" applyAlignment="1">
      <alignment horizontal="center"/>
    </xf>
    <xf numFmtId="0" fontId="45" fillId="0" borderId="21" xfId="159" applyNumberFormat="1" applyFont="1" applyBorder="1" applyAlignment="1">
      <alignment horizontal="center"/>
    </xf>
    <xf numFmtId="0" fontId="45" fillId="0" borderId="12" xfId="159" applyNumberFormat="1" applyFont="1" applyBorder="1" applyAlignment="1">
      <alignment horizontal="center"/>
    </xf>
    <xf numFmtId="0" fontId="40" fillId="0" borderId="12" xfId="159" applyNumberFormat="1" applyFont="1" applyBorder="1" applyAlignment="1">
      <alignment horizontal="center"/>
    </xf>
    <xf numFmtId="0" fontId="45" fillId="0" borderId="20" xfId="159" applyNumberFormat="1" applyFont="1" applyBorder="1"/>
    <xf numFmtId="165" fontId="41" fillId="0" borderId="15" xfId="159" applyNumberFormat="1" applyFont="1" applyBorder="1" applyAlignment="1">
      <alignment horizontal="right"/>
    </xf>
    <xf numFmtId="7" fontId="45" fillId="0" borderId="0" xfId="159" applyNumberFormat="1" applyFont="1" applyBorder="1" applyAlignment="1">
      <alignment horizontal="center"/>
    </xf>
    <xf numFmtId="7" fontId="41" fillId="0" borderId="0" xfId="159" quotePrefix="1" applyNumberFormat="1" applyFont="1" applyBorder="1" applyAlignment="1">
      <alignment horizontal="center"/>
    </xf>
    <xf numFmtId="169" fontId="41" fillId="0" borderId="0" xfId="159" applyNumberFormat="1" applyFont="1" applyBorder="1" applyAlignment="1">
      <alignment horizontal="center"/>
    </xf>
    <xf numFmtId="7" fontId="40" fillId="0" borderId="0" xfId="159" applyNumberFormat="1" applyFont="1" applyBorder="1" applyAlignment="1">
      <alignment horizontal="center"/>
    </xf>
    <xf numFmtId="0" fontId="41" fillId="0" borderId="7" xfId="159" applyFont="1" applyBorder="1"/>
    <xf numFmtId="167" fontId="45" fillId="0" borderId="0" xfId="159" applyNumberFormat="1" applyFont="1" applyBorder="1" applyAlignment="1">
      <alignment horizontal="right"/>
    </xf>
    <xf numFmtId="0" fontId="41" fillId="0" borderId="0" xfId="159" applyNumberFormat="1" applyFont="1" applyBorder="1"/>
    <xf numFmtId="165" fontId="41" fillId="29" borderId="15" xfId="159" applyNumberFormat="1" applyFont="1" applyFill="1" applyBorder="1" applyAlignment="1">
      <alignment horizontal="right"/>
    </xf>
    <xf numFmtId="168" fontId="45" fillId="29" borderId="19" xfId="159" applyNumberFormat="1" applyFont="1" applyFill="1" applyBorder="1" applyAlignment="1">
      <alignment horizontal="right"/>
    </xf>
    <xf numFmtId="4" fontId="45" fillId="0" borderId="0" xfId="159" applyNumberFormat="1" applyFont="1" applyBorder="1" applyAlignment="1">
      <alignment horizontal="center"/>
    </xf>
    <xf numFmtId="4" fontId="40" fillId="0" borderId="0" xfId="159" applyNumberFormat="1" applyFont="1" applyBorder="1" applyAlignment="1">
      <alignment horizontal="center"/>
    </xf>
    <xf numFmtId="168" fontId="45" fillId="29" borderId="15" xfId="159" applyNumberFormat="1" applyFont="1" applyFill="1" applyBorder="1" applyAlignment="1">
      <alignment horizontal="right"/>
    </xf>
    <xf numFmtId="7" fontId="45" fillId="0" borderId="15" xfId="159" applyNumberFormat="1" applyFont="1" applyBorder="1" applyAlignment="1">
      <alignment horizontal="center"/>
    </xf>
    <xf numFmtId="7" fontId="45" fillId="0" borderId="0" xfId="159" applyNumberFormat="1" applyFont="1" applyBorder="1" applyAlignment="1">
      <alignment horizontal="left"/>
    </xf>
    <xf numFmtId="0" fontId="41" fillId="0" borderId="7" xfId="159" applyNumberFormat="1" applyFont="1" applyBorder="1"/>
    <xf numFmtId="7" fontId="45" fillId="25" borderId="0" xfId="159" applyNumberFormat="1" applyFont="1" applyFill="1" applyBorder="1" applyAlignment="1">
      <alignment horizontal="center"/>
    </xf>
    <xf numFmtId="7" fontId="40" fillId="25" borderId="0" xfId="159" applyNumberFormat="1" applyFont="1" applyFill="1" applyBorder="1" applyAlignment="1">
      <alignment horizontal="center"/>
    </xf>
    <xf numFmtId="0" fontId="48" fillId="25" borderId="7" xfId="159" applyNumberFormat="1" applyFont="1" applyFill="1" applyBorder="1"/>
    <xf numFmtId="7" fontId="45" fillId="25" borderId="15" xfId="159" applyNumberFormat="1" applyFont="1" applyFill="1" applyBorder="1" applyAlignment="1">
      <alignment horizontal="center"/>
    </xf>
    <xf numFmtId="7" fontId="43" fillId="28" borderId="26" xfId="159" applyNumberFormat="1" applyFont="1" applyFill="1" applyBorder="1" applyAlignment="1">
      <alignment horizontal="center"/>
    </xf>
    <xf numFmtId="7" fontId="43" fillId="28" borderId="27" xfId="159" applyNumberFormat="1" applyFont="1" applyFill="1" applyBorder="1" applyAlignment="1">
      <alignment horizontal="center"/>
    </xf>
    <xf numFmtId="0" fontId="43" fillId="28" borderId="28" xfId="159" applyNumberFormat="1" applyFont="1" applyFill="1" applyBorder="1"/>
    <xf numFmtId="0" fontId="45" fillId="0" borderId="29" xfId="159" applyNumberFormat="1" applyFont="1" applyBorder="1" applyAlignment="1">
      <alignment horizontal="left"/>
    </xf>
    <xf numFmtId="0" fontId="45" fillId="0" borderId="12" xfId="159" applyNumberFormat="1" applyFont="1" applyBorder="1" applyAlignment="1">
      <alignment horizontal="left"/>
    </xf>
    <xf numFmtId="0" fontId="40" fillId="0" borderId="0" xfId="159" applyNumberFormat="1" applyFont="1" applyBorder="1" applyAlignment="1">
      <alignment horizontal="center"/>
    </xf>
    <xf numFmtId="0" fontId="45" fillId="0" borderId="0" xfId="159" applyNumberFormat="1" applyFont="1" applyBorder="1" applyAlignment="1">
      <alignment horizontal="center"/>
    </xf>
    <xf numFmtId="3" fontId="45" fillId="0" borderId="0" xfId="159" applyNumberFormat="1" applyFont="1" applyBorder="1" applyAlignment="1">
      <alignment horizontal="center"/>
    </xf>
    <xf numFmtId="0" fontId="45" fillId="0" borderId="32" xfId="159" applyNumberFormat="1" applyFont="1" applyBorder="1" applyAlignment="1">
      <alignment horizontal="center"/>
    </xf>
    <xf numFmtId="0" fontId="43" fillId="28" borderId="28" xfId="159" applyFont="1" applyFill="1" applyBorder="1"/>
    <xf numFmtId="0" fontId="40" fillId="0" borderId="0" xfId="159" applyFont="1" applyBorder="1" applyAlignment="1">
      <alignment horizontal="centerContinuous"/>
    </xf>
    <xf numFmtId="0" fontId="48" fillId="0" borderId="0" xfId="159" applyFont="1" applyBorder="1" applyAlignment="1">
      <alignment horizontal="centerContinuous"/>
    </xf>
    <xf numFmtId="7" fontId="41" fillId="0" borderId="0" xfId="159" applyNumberFormat="1" applyFont="1" applyBorder="1" applyAlignment="1">
      <alignment horizontal="left"/>
    </xf>
    <xf numFmtId="167" fontId="45" fillId="29" borderId="0" xfId="159" applyNumberFormat="1" applyFont="1" applyFill="1" applyBorder="1" applyAlignment="1">
      <alignment horizontal="right"/>
    </xf>
    <xf numFmtId="171" fontId="45" fillId="29" borderId="0" xfId="159" applyNumberFormat="1" applyFont="1" applyFill="1" applyBorder="1" applyAlignment="1">
      <alignment horizontal="center"/>
    </xf>
    <xf numFmtId="0" fontId="45" fillId="0" borderId="36" xfId="159" applyFont="1" applyBorder="1"/>
    <xf numFmtId="3" fontId="45" fillId="0" borderId="37" xfId="159" applyNumberFormat="1" applyFont="1" applyBorder="1" applyAlignment="1">
      <alignment horizontal="center"/>
    </xf>
    <xf numFmtId="0" fontId="40" fillId="0" borderId="0" xfId="190" applyFont="1" applyBorder="1" applyAlignment="1">
      <alignment horizontal="center"/>
    </xf>
    <xf numFmtId="174" fontId="40" fillId="0" borderId="0" xfId="60" applyNumberFormat="1" applyFont="1" applyBorder="1"/>
    <xf numFmtId="0" fontId="40" fillId="0" borderId="0" xfId="190" applyFont="1" applyBorder="1"/>
    <xf numFmtId="174" fontId="45" fillId="0" borderId="34" xfId="60" applyNumberFormat="1" applyFont="1" applyBorder="1"/>
    <xf numFmtId="166" fontId="45" fillId="0" borderId="39" xfId="173" applyNumberFormat="1" applyFont="1" applyBorder="1"/>
    <xf numFmtId="3" fontId="45" fillId="0" borderId="34" xfId="60" applyNumberFormat="1" applyFont="1" applyBorder="1" applyAlignment="1">
      <alignment horizontal="center"/>
    </xf>
    <xf numFmtId="167" fontId="45" fillId="0" borderId="39" xfId="173" applyNumberFormat="1" applyFont="1" applyBorder="1" applyAlignment="1">
      <alignment horizontal="center"/>
    </xf>
    <xf numFmtId="174" fontId="45" fillId="0" borderId="40" xfId="60" applyNumberFormat="1" applyFont="1" applyBorder="1"/>
    <xf numFmtId="166" fontId="45" fillId="0" borderId="41" xfId="173" applyNumberFormat="1" applyFont="1" applyBorder="1"/>
    <xf numFmtId="0" fontId="43" fillId="28" borderId="33" xfId="190" applyFont="1" applyFill="1" applyBorder="1" applyAlignment="1">
      <alignment horizontal="center"/>
    </xf>
    <xf numFmtId="0" fontId="43" fillId="28" borderId="38" xfId="190" applyFont="1" applyFill="1" applyBorder="1" applyAlignment="1">
      <alignment horizontal="center"/>
    </xf>
    <xf numFmtId="0" fontId="43" fillId="28" borderId="34" xfId="190" applyFont="1" applyFill="1" applyBorder="1" applyAlignment="1">
      <alignment horizontal="center"/>
    </xf>
    <xf numFmtId="0" fontId="43" fillId="28" borderId="39" xfId="190" applyFont="1" applyFill="1" applyBorder="1" applyAlignment="1">
      <alignment horizontal="center"/>
    </xf>
    <xf numFmtId="7" fontId="41" fillId="0" borderId="0" xfId="159" applyNumberFormat="1" applyFont="1" applyAlignment="1">
      <alignment horizontal="left"/>
    </xf>
    <xf numFmtId="7" fontId="40" fillId="0" borderId="0" xfId="159" applyNumberFormat="1" applyFont="1" applyAlignment="1">
      <alignment horizontal="center"/>
    </xf>
    <xf numFmtId="7" fontId="45" fillId="0" borderId="0" xfId="159" applyNumberFormat="1" applyFont="1" applyAlignment="1">
      <alignment horizontal="center"/>
    </xf>
    <xf numFmtId="7" fontId="45" fillId="29" borderId="0" xfId="159" applyNumberFormat="1" applyFont="1" applyFill="1" applyAlignment="1">
      <alignment horizontal="left"/>
    </xf>
    <xf numFmtId="7" fontId="45" fillId="0" borderId="0" xfId="159" applyNumberFormat="1" applyFont="1" applyAlignment="1">
      <alignment horizontal="left"/>
    </xf>
    <xf numFmtId="0" fontId="40" fillId="0" borderId="0" xfId="159" applyFont="1" applyAlignment="1">
      <alignment horizontal="center"/>
    </xf>
    <xf numFmtId="0" fontId="45" fillId="0" borderId="0" xfId="159" applyFont="1" applyAlignment="1">
      <alignment horizontal="center"/>
    </xf>
    <xf numFmtId="0" fontId="43" fillId="28" borderId="35" xfId="190" applyFont="1" applyFill="1" applyBorder="1" applyAlignment="1">
      <alignment horizontal="center"/>
    </xf>
    <xf numFmtId="0" fontId="43" fillId="28" borderId="36" xfId="190" applyFont="1" applyFill="1" applyBorder="1" applyAlignment="1">
      <alignment horizontal="center"/>
    </xf>
    <xf numFmtId="172" fontId="45" fillId="0" borderId="0" xfId="159" applyNumberFormat="1" applyFont="1" applyFill="1" applyBorder="1" applyAlignment="1">
      <alignment horizontal="center"/>
    </xf>
    <xf numFmtId="3" fontId="45" fillId="29" borderId="37" xfId="159" applyNumberFormat="1" applyFont="1" applyFill="1" applyBorder="1" applyAlignment="1">
      <alignment horizontal="center"/>
    </xf>
    <xf numFmtId="3" fontId="45" fillId="0" borderId="37" xfId="159" applyNumberFormat="1" applyFont="1" applyFill="1" applyBorder="1" applyAlignment="1">
      <alignment horizontal="center"/>
    </xf>
    <xf numFmtId="0" fontId="45" fillId="0" borderId="0" xfId="159" applyNumberFormat="1" applyFont="1" applyBorder="1" applyAlignment="1">
      <alignment vertical="top"/>
    </xf>
    <xf numFmtId="0" fontId="45" fillId="0" borderId="0" xfId="159" applyFont="1" applyAlignment="1">
      <alignment vertical="top"/>
    </xf>
    <xf numFmtId="0" fontId="45" fillId="0" borderId="31" xfId="159" applyFont="1" applyBorder="1" applyAlignment="1">
      <alignment horizontal="center" vertical="top" wrapText="1"/>
    </xf>
    <xf numFmtId="0" fontId="45" fillId="29" borderId="30" xfId="159" applyFont="1" applyFill="1" applyBorder="1" applyAlignment="1">
      <alignment horizontal="center" vertical="top" wrapText="1"/>
    </xf>
    <xf numFmtId="0" fontId="45" fillId="0" borderId="30" xfId="159" applyFont="1" applyBorder="1" applyAlignment="1">
      <alignment horizontal="center" vertical="top" wrapText="1"/>
    </xf>
    <xf numFmtId="0" fontId="45" fillId="0" borderId="30" xfId="191" applyFont="1" applyBorder="1" applyAlignment="1">
      <alignment horizontal="center" vertical="top" wrapText="1"/>
    </xf>
    <xf numFmtId="3" fontId="45" fillId="0" borderId="30" xfId="159" applyNumberFormat="1" applyFont="1" applyBorder="1" applyAlignment="1">
      <alignment horizontal="center" vertical="top" wrapText="1"/>
    </xf>
    <xf numFmtId="167" fontId="45" fillId="0" borderId="6" xfId="159" applyNumberFormat="1" applyFont="1" applyBorder="1" applyAlignment="1">
      <alignment horizontal="right"/>
    </xf>
    <xf numFmtId="0" fontId="42" fillId="0" borderId="0" xfId="159" applyFont="1" applyAlignment="1">
      <alignment horizontal="center"/>
    </xf>
    <xf numFmtId="0" fontId="49" fillId="0" borderId="0" xfId="0" applyFont="1" applyAlignment="1">
      <alignment horizontal="center"/>
    </xf>
    <xf numFmtId="0" fontId="43" fillId="28" borderId="25" xfId="159" applyFont="1" applyFill="1" applyBorder="1"/>
    <xf numFmtId="0" fontId="0" fillId="0" borderId="23" xfId="0" applyBorder="1"/>
    <xf numFmtId="168" fontId="45" fillId="29" borderId="0" xfId="159" applyNumberFormat="1" applyFont="1" applyFill="1" applyBorder="1" applyAlignment="1">
      <alignment horizontal="right"/>
    </xf>
    <xf numFmtId="173" fontId="45" fillId="0" borderId="0" xfId="159" applyNumberFormat="1" applyFont="1" applyBorder="1" applyAlignment="1">
      <alignment horizontal="right"/>
    </xf>
    <xf numFmtId="167" fontId="45" fillId="0" borderId="42" xfId="159" applyNumberFormat="1" applyFont="1" applyBorder="1" applyAlignment="1">
      <alignment horizontal="right"/>
    </xf>
    <xf numFmtId="167" fontId="45" fillId="29" borderId="42" xfId="159" applyNumberFormat="1" applyFont="1" applyFill="1" applyBorder="1" applyAlignment="1">
      <alignment horizontal="right"/>
    </xf>
    <xf numFmtId="173" fontId="45" fillId="0" borderId="42" xfId="159" applyNumberFormat="1" applyFont="1" applyBorder="1" applyAlignment="1">
      <alignment horizontal="right"/>
    </xf>
    <xf numFmtId="7" fontId="45" fillId="0" borderId="43" xfId="159" applyNumberFormat="1" applyFont="1" applyBorder="1" applyAlignment="1">
      <alignment horizontal="center"/>
    </xf>
  </cellXfs>
  <cellStyles count="192">
    <cellStyle name="-" xfId="1" xr:uid="{00000000-0005-0000-0000-000000000000}"/>
    <cellStyle name="20% - Accent1" xfId="2" builtinId="30" customBuiltin="1"/>
    <cellStyle name="20% - Accent1 2" xfId="3" xr:uid="{00000000-0005-0000-0000-000002000000}"/>
    <cellStyle name="20% - Accent2" xfId="4" builtinId="34" customBuiltin="1"/>
    <cellStyle name="20% - Accent2 2" xfId="5" xr:uid="{00000000-0005-0000-0000-000004000000}"/>
    <cellStyle name="20% - Accent3" xfId="6" builtinId="38" customBuiltin="1"/>
    <cellStyle name="20% - Accent3 2" xfId="7" xr:uid="{00000000-0005-0000-0000-000006000000}"/>
    <cellStyle name="20% - Accent4" xfId="8" builtinId="42" customBuiltin="1"/>
    <cellStyle name="20% - Accent4 2" xfId="9" xr:uid="{00000000-0005-0000-0000-000008000000}"/>
    <cellStyle name="20% - Accent5" xfId="10" builtinId="46" customBuiltin="1"/>
    <cellStyle name="20% - Accent5 2" xfId="11" xr:uid="{00000000-0005-0000-0000-00000A000000}"/>
    <cellStyle name="20% - Accent6" xfId="12" builtinId="50" customBuiltin="1"/>
    <cellStyle name="20% - Accent6 2" xfId="13" xr:uid="{00000000-0005-0000-0000-00000C000000}"/>
    <cellStyle name="40% - Accent1" xfId="14" builtinId="31" customBuiltin="1"/>
    <cellStyle name="40% - Accent1 2" xfId="15" xr:uid="{00000000-0005-0000-0000-00000E000000}"/>
    <cellStyle name="40% - Accent2" xfId="16" builtinId="35" customBuiltin="1"/>
    <cellStyle name="40% - Accent2 2" xfId="17" xr:uid="{00000000-0005-0000-0000-000010000000}"/>
    <cellStyle name="40% - Accent3" xfId="18" builtinId="39" customBuiltin="1"/>
    <cellStyle name="40% - Accent3 2" xfId="19" xr:uid="{00000000-0005-0000-0000-000012000000}"/>
    <cellStyle name="40% - Accent4" xfId="20" builtinId="43" customBuiltin="1"/>
    <cellStyle name="40% - Accent4 2" xfId="21" xr:uid="{00000000-0005-0000-0000-000014000000}"/>
    <cellStyle name="40% - Accent5" xfId="22" builtinId="47" customBuiltin="1"/>
    <cellStyle name="40% - Accent5 2" xfId="23" xr:uid="{00000000-0005-0000-0000-000016000000}"/>
    <cellStyle name="40% - Accent6" xfId="24" builtinId="51" customBuiltin="1"/>
    <cellStyle name="40% - Accent6 2" xfId="25" xr:uid="{00000000-0005-0000-0000-000018000000}"/>
    <cellStyle name="60% - Accent1" xfId="26" builtinId="32" customBuiltin="1"/>
    <cellStyle name="60% - Accent1 2" xfId="27" xr:uid="{00000000-0005-0000-0000-00001A000000}"/>
    <cellStyle name="60% - Accent2" xfId="28" builtinId="36" customBuiltin="1"/>
    <cellStyle name="60% - Accent2 2" xfId="29" xr:uid="{00000000-0005-0000-0000-00001C000000}"/>
    <cellStyle name="60% - Accent3" xfId="30" builtinId="40" customBuiltin="1"/>
    <cellStyle name="60% - Accent3 2" xfId="31" xr:uid="{00000000-0005-0000-0000-00001E000000}"/>
    <cellStyle name="60% - Accent4" xfId="32" builtinId="44" customBuiltin="1"/>
    <cellStyle name="60% - Accent4 2" xfId="33" xr:uid="{00000000-0005-0000-0000-000020000000}"/>
    <cellStyle name="60% - Accent5" xfId="34" builtinId="48" customBuiltin="1"/>
    <cellStyle name="60% - Accent5 2" xfId="35" xr:uid="{00000000-0005-0000-0000-000022000000}"/>
    <cellStyle name="60% - Accent6" xfId="36" builtinId="52" customBuiltin="1"/>
    <cellStyle name="60% - Accent6 2" xfId="37" xr:uid="{00000000-0005-0000-0000-000024000000}"/>
    <cellStyle name="Accent1" xfId="38" builtinId="29" customBuiltin="1"/>
    <cellStyle name="Accent1 2" xfId="39" xr:uid="{00000000-0005-0000-0000-000026000000}"/>
    <cellStyle name="Accent2" xfId="40" builtinId="33" customBuiltin="1"/>
    <cellStyle name="Accent2 2" xfId="41" xr:uid="{00000000-0005-0000-0000-000028000000}"/>
    <cellStyle name="Accent3" xfId="42" builtinId="37" customBuiltin="1"/>
    <cellStyle name="Accent3 2" xfId="43" xr:uid="{00000000-0005-0000-0000-00002A000000}"/>
    <cellStyle name="Accent4" xfId="44" builtinId="41" customBuiltin="1"/>
    <cellStyle name="Accent4 2" xfId="45" xr:uid="{00000000-0005-0000-0000-00002C000000}"/>
    <cellStyle name="Accent5" xfId="46" builtinId="45" customBuiltin="1"/>
    <cellStyle name="Accent5 2" xfId="47" xr:uid="{00000000-0005-0000-0000-00002E000000}"/>
    <cellStyle name="Accent6" xfId="48" builtinId="49" customBuiltin="1"/>
    <cellStyle name="Accent6 2" xfId="49" xr:uid="{00000000-0005-0000-0000-000030000000}"/>
    <cellStyle name="Bad" xfId="50" builtinId="27" customBuiltin="1"/>
    <cellStyle name="Bad 2" xfId="51" xr:uid="{00000000-0005-0000-0000-000032000000}"/>
    <cellStyle name="Calculation" xfId="52" builtinId="22" customBuiltin="1"/>
    <cellStyle name="Calculation 2" xfId="53" xr:uid="{00000000-0005-0000-0000-000034000000}"/>
    <cellStyle name="Check Cell" xfId="54" builtinId="23" customBuiltin="1"/>
    <cellStyle name="Check Cell 2" xfId="55" xr:uid="{00000000-0005-0000-0000-000036000000}"/>
    <cellStyle name="Comma 2" xfId="56" xr:uid="{00000000-0005-0000-0000-000037000000}"/>
    <cellStyle name="Comma 2 2" xfId="57" xr:uid="{00000000-0005-0000-0000-000038000000}"/>
    <cellStyle name="Comma 2 3" xfId="58" xr:uid="{00000000-0005-0000-0000-000039000000}"/>
    <cellStyle name="Comma 2 4" xfId="59" xr:uid="{00000000-0005-0000-0000-00003A000000}"/>
    <cellStyle name="Comma 3" xfId="60" xr:uid="{00000000-0005-0000-0000-00003B000000}"/>
    <cellStyle name="Comma 3 2" xfId="61" xr:uid="{00000000-0005-0000-0000-00003C000000}"/>
    <cellStyle name="Comma 3 3" xfId="62" xr:uid="{00000000-0005-0000-0000-00003D000000}"/>
    <cellStyle name="Comma 4" xfId="63" xr:uid="{00000000-0005-0000-0000-00003E000000}"/>
    <cellStyle name="Comma 5" xfId="64" xr:uid="{00000000-0005-0000-0000-00003F000000}"/>
    <cellStyle name="Comma0" xfId="65" xr:uid="{00000000-0005-0000-0000-000040000000}"/>
    <cellStyle name="Currency 2" xfId="66" xr:uid="{00000000-0005-0000-0000-000042000000}"/>
    <cellStyle name="Currency 2 2" xfId="67" xr:uid="{00000000-0005-0000-0000-000043000000}"/>
    <cellStyle name="Currency 2 2 2" xfId="68" xr:uid="{00000000-0005-0000-0000-000044000000}"/>
    <cellStyle name="Currency 2 3" xfId="69" xr:uid="{00000000-0005-0000-0000-000045000000}"/>
    <cellStyle name="Currency 2 4" xfId="70" xr:uid="{00000000-0005-0000-0000-000046000000}"/>
    <cellStyle name="Currency 3" xfId="71" xr:uid="{00000000-0005-0000-0000-000047000000}"/>
    <cellStyle name="Currency 4" xfId="72" xr:uid="{00000000-0005-0000-0000-000048000000}"/>
    <cellStyle name="Currency 4 2" xfId="73" xr:uid="{00000000-0005-0000-0000-000049000000}"/>
    <cellStyle name="Currency 5" xfId="74" xr:uid="{00000000-0005-0000-0000-00004A000000}"/>
    <cellStyle name="Currency 6" xfId="75" xr:uid="{00000000-0005-0000-0000-00004B000000}"/>
    <cellStyle name="Currency0" xfId="76" xr:uid="{00000000-0005-0000-0000-00004C000000}"/>
    <cellStyle name="Date" xfId="77" xr:uid="{00000000-0005-0000-0000-00004D000000}"/>
    <cellStyle name="Explanatory Text" xfId="78" builtinId="53" customBuiltin="1"/>
    <cellStyle name="Explanatory Text 2" xfId="79" xr:uid="{00000000-0005-0000-0000-00004F000000}"/>
    <cellStyle name="F2" xfId="80" xr:uid="{00000000-0005-0000-0000-000050000000}"/>
    <cellStyle name="F3" xfId="81" xr:uid="{00000000-0005-0000-0000-000051000000}"/>
    <cellStyle name="F4" xfId="82" xr:uid="{00000000-0005-0000-0000-000052000000}"/>
    <cellStyle name="F5" xfId="83" xr:uid="{00000000-0005-0000-0000-000053000000}"/>
    <cellStyle name="F6" xfId="84" xr:uid="{00000000-0005-0000-0000-000054000000}"/>
    <cellStyle name="F7" xfId="85" xr:uid="{00000000-0005-0000-0000-000055000000}"/>
    <cellStyle name="F8" xfId="86" xr:uid="{00000000-0005-0000-0000-000056000000}"/>
    <cellStyle name="Fixed" xfId="87" xr:uid="{00000000-0005-0000-0000-000057000000}"/>
    <cellStyle name="Good" xfId="88" builtinId="26" customBuiltin="1"/>
    <cellStyle name="Good 2" xfId="89" xr:uid="{00000000-0005-0000-0000-000059000000}"/>
    <cellStyle name="Grey" xfId="90" xr:uid="{00000000-0005-0000-0000-00005A000000}"/>
    <cellStyle name="Heading 1" xfId="91" builtinId="16" customBuiltin="1"/>
    <cellStyle name="Heading 1 2" xfId="92" xr:uid="{00000000-0005-0000-0000-00005C000000}"/>
    <cellStyle name="Heading 2" xfId="93" builtinId="17" customBuiltin="1"/>
    <cellStyle name="Heading 2 2" xfId="94" xr:uid="{00000000-0005-0000-0000-00005E000000}"/>
    <cellStyle name="Heading 3" xfId="95" builtinId="18" customBuiltin="1"/>
    <cellStyle name="Heading 3 2" xfId="96" xr:uid="{00000000-0005-0000-0000-000060000000}"/>
    <cellStyle name="Heading 4" xfId="97" builtinId="19" customBuiltin="1"/>
    <cellStyle name="Heading 4 2" xfId="98" xr:uid="{00000000-0005-0000-0000-000062000000}"/>
    <cellStyle name="Input" xfId="99" builtinId="20" customBuiltin="1"/>
    <cellStyle name="Input [yellow]" xfId="100" xr:uid="{00000000-0005-0000-0000-000064000000}"/>
    <cellStyle name="Input 2" xfId="101" xr:uid="{00000000-0005-0000-0000-000065000000}"/>
    <cellStyle name="Light Shade" xfId="102" xr:uid="{00000000-0005-0000-0000-000066000000}"/>
    <cellStyle name="Linked Cell" xfId="103" builtinId="24" customBuiltin="1"/>
    <cellStyle name="Linked Cell 2" xfId="104" xr:uid="{00000000-0005-0000-0000-000068000000}"/>
    <cellStyle name="LockedCellRight" xfId="105" xr:uid="{00000000-0005-0000-0000-000069000000}"/>
    <cellStyle name="LockedCellRight 2" xfId="106" xr:uid="{00000000-0005-0000-0000-00006A000000}"/>
    <cellStyle name="Neutral" xfId="107" builtinId="28" customBuiltin="1"/>
    <cellStyle name="Neutral 2" xfId="108" xr:uid="{00000000-0005-0000-0000-00006C000000}"/>
    <cellStyle name="Normal" xfId="0" builtinId="0"/>
    <cellStyle name="Normal - Style1" xfId="109" xr:uid="{00000000-0005-0000-0000-00006E000000}"/>
    <cellStyle name="Normal 10" xfId="110" xr:uid="{00000000-0005-0000-0000-00006F000000}"/>
    <cellStyle name="Normal 10 2" xfId="111" xr:uid="{00000000-0005-0000-0000-000070000000}"/>
    <cellStyle name="Normal 10 3" xfId="112" xr:uid="{00000000-0005-0000-0000-000071000000}"/>
    <cellStyle name="Normal 11" xfId="113" xr:uid="{00000000-0005-0000-0000-000072000000}"/>
    <cellStyle name="Normal 11 2" xfId="114" xr:uid="{00000000-0005-0000-0000-000073000000}"/>
    <cellStyle name="Normal 12" xfId="115" xr:uid="{00000000-0005-0000-0000-000074000000}"/>
    <cellStyle name="Normal 12 2" xfId="116" xr:uid="{00000000-0005-0000-0000-000075000000}"/>
    <cellStyle name="Normal 13" xfId="117" xr:uid="{00000000-0005-0000-0000-000076000000}"/>
    <cellStyle name="Normal 14" xfId="118" xr:uid="{00000000-0005-0000-0000-000077000000}"/>
    <cellStyle name="Normal 14 2" xfId="119" xr:uid="{00000000-0005-0000-0000-000078000000}"/>
    <cellStyle name="Normal 14 3" xfId="120" xr:uid="{00000000-0005-0000-0000-000079000000}"/>
    <cellStyle name="Normal 15" xfId="121" xr:uid="{00000000-0005-0000-0000-00007A000000}"/>
    <cellStyle name="Normal 16" xfId="122" xr:uid="{00000000-0005-0000-0000-00007B000000}"/>
    <cellStyle name="Normal 17" xfId="123" xr:uid="{00000000-0005-0000-0000-00007C000000}"/>
    <cellStyle name="Normal 18" xfId="124" xr:uid="{00000000-0005-0000-0000-00007D000000}"/>
    <cellStyle name="Normal 19" xfId="125" xr:uid="{00000000-0005-0000-0000-00007E000000}"/>
    <cellStyle name="Normal 2" xfId="126" xr:uid="{00000000-0005-0000-0000-00007F000000}"/>
    <cellStyle name="Normal 2 2" xfId="127" xr:uid="{00000000-0005-0000-0000-000080000000}"/>
    <cellStyle name="Normal 2 2 2" xfId="128" xr:uid="{00000000-0005-0000-0000-000081000000}"/>
    <cellStyle name="Normal 2 2 2 2" xfId="129" xr:uid="{00000000-0005-0000-0000-000082000000}"/>
    <cellStyle name="Normal 2 2 3" xfId="130" xr:uid="{00000000-0005-0000-0000-000083000000}"/>
    <cellStyle name="Normal 2 2_13mc-323 - Thousand Oaks Office, Salem, Nov-13" xfId="131" xr:uid="{00000000-0005-0000-0000-000084000000}"/>
    <cellStyle name="Normal 2 3" xfId="132" xr:uid="{00000000-0005-0000-0000-000085000000}"/>
    <cellStyle name="Normal 2 3 2" xfId="133" xr:uid="{00000000-0005-0000-0000-000086000000}"/>
    <cellStyle name="Normal 2 4" xfId="134" xr:uid="{00000000-0005-0000-0000-000087000000}"/>
    <cellStyle name="Normal 2 5" xfId="135" xr:uid="{00000000-0005-0000-0000-000088000000}"/>
    <cellStyle name="Normal 20" xfId="136" xr:uid="{00000000-0005-0000-0000-000089000000}"/>
    <cellStyle name="Normal 3" xfId="137" xr:uid="{00000000-0005-0000-0000-00008A000000}"/>
    <cellStyle name="Normal 3 2" xfId="138" xr:uid="{00000000-0005-0000-0000-00008B000000}"/>
    <cellStyle name="Normal 3 2 2" xfId="139" xr:uid="{00000000-0005-0000-0000-00008C000000}"/>
    <cellStyle name="Normal 3 2 3" xfId="140" xr:uid="{00000000-0005-0000-0000-00008D000000}"/>
    <cellStyle name="Normal 3 3" xfId="141" xr:uid="{00000000-0005-0000-0000-00008E000000}"/>
    <cellStyle name="Normal 3 4" xfId="142" xr:uid="{00000000-0005-0000-0000-00008F000000}"/>
    <cellStyle name="Normal 4" xfId="143" xr:uid="{00000000-0005-0000-0000-000090000000}"/>
    <cellStyle name="Normal 4 2" xfId="144" xr:uid="{00000000-0005-0000-0000-000091000000}"/>
    <cellStyle name="Normal 4 3" xfId="145" xr:uid="{00000000-0005-0000-0000-000092000000}"/>
    <cellStyle name="Normal 4 4" xfId="146" xr:uid="{00000000-0005-0000-0000-000093000000}"/>
    <cellStyle name="Normal 4_13mc-323 - Thousand Oaks Office, Salem, Nov-13" xfId="147" xr:uid="{00000000-0005-0000-0000-000094000000}"/>
    <cellStyle name="Normal 5" xfId="148" xr:uid="{00000000-0005-0000-0000-000095000000}"/>
    <cellStyle name="Normal 5 2" xfId="149" xr:uid="{00000000-0005-0000-0000-000096000000}"/>
    <cellStyle name="Normal 5 2 2" xfId="150" xr:uid="{00000000-0005-0000-0000-000097000000}"/>
    <cellStyle name="Normal 5 3" xfId="151" xr:uid="{00000000-0005-0000-0000-000098000000}"/>
    <cellStyle name="Normal 6" xfId="152" xr:uid="{00000000-0005-0000-0000-000099000000}"/>
    <cellStyle name="Normal 6 2" xfId="153" xr:uid="{00000000-0005-0000-0000-00009A000000}"/>
    <cellStyle name="Normal 6 2 2" xfId="154" xr:uid="{00000000-0005-0000-0000-00009B000000}"/>
    <cellStyle name="Normal 7" xfId="155" xr:uid="{00000000-0005-0000-0000-00009C000000}"/>
    <cellStyle name="Normal 7 2" xfId="156" xr:uid="{00000000-0005-0000-0000-00009D000000}"/>
    <cellStyle name="Normal 8" xfId="157" xr:uid="{00000000-0005-0000-0000-00009E000000}"/>
    <cellStyle name="Normal 9" xfId="158" xr:uid="{00000000-0005-0000-0000-00009F000000}"/>
    <cellStyle name="Normal_98MC-120 - DeMarini Warehouse, Hillsboro, Apr-98.xlw" xfId="159" xr:uid="{00000000-0005-0000-0000-0000A4000000}"/>
    <cellStyle name="Normal_98MC-120 - DeMarini Warehouse, Hillsboro, Apr-98.xlw 2" xfId="191" xr:uid="{5A7DB6EC-DF92-4BF8-9F56-845A4DBAFF9B}"/>
    <cellStyle name="Normal_INCOME" xfId="190" xr:uid="{93ADBDBB-F432-419F-A126-5C994424A860}"/>
    <cellStyle name="Note" xfId="160" builtinId="10" customBuiltin="1"/>
    <cellStyle name="Note 2" xfId="161" xr:uid="{00000000-0005-0000-0000-0000B0000000}"/>
    <cellStyle name="Output" xfId="162" builtinId="21" customBuiltin="1"/>
    <cellStyle name="Output 2" xfId="163" xr:uid="{00000000-0005-0000-0000-0000B2000000}"/>
    <cellStyle name="Percent [2]" xfId="164" xr:uid="{00000000-0005-0000-0000-0000B4000000}"/>
    <cellStyle name="Percent 2" xfId="165" xr:uid="{00000000-0005-0000-0000-0000B5000000}"/>
    <cellStyle name="Percent 2 2" xfId="166" xr:uid="{00000000-0005-0000-0000-0000B6000000}"/>
    <cellStyle name="Percent 2 2 2" xfId="167" xr:uid="{00000000-0005-0000-0000-0000B7000000}"/>
    <cellStyle name="Percent 2 3" xfId="168" xr:uid="{00000000-0005-0000-0000-0000B8000000}"/>
    <cellStyle name="Percent 2 4" xfId="169" xr:uid="{00000000-0005-0000-0000-0000B9000000}"/>
    <cellStyle name="Percent 3" xfId="170" xr:uid="{00000000-0005-0000-0000-0000BA000000}"/>
    <cellStyle name="Percent 3 2" xfId="171" xr:uid="{00000000-0005-0000-0000-0000BB000000}"/>
    <cellStyle name="Percent 3 3" xfId="172" xr:uid="{00000000-0005-0000-0000-0000BC000000}"/>
    <cellStyle name="Percent 4" xfId="173" xr:uid="{00000000-0005-0000-0000-0000BD000000}"/>
    <cellStyle name="Percent 4 2" xfId="174" xr:uid="{00000000-0005-0000-0000-0000BE000000}"/>
    <cellStyle name="Percent 5" xfId="175" xr:uid="{00000000-0005-0000-0000-0000BF000000}"/>
    <cellStyle name="Percent 5 2" xfId="176" xr:uid="{00000000-0005-0000-0000-0000C0000000}"/>
    <cellStyle name="Percent 6" xfId="177" xr:uid="{00000000-0005-0000-0000-0000C1000000}"/>
    <cellStyle name="Percent 7" xfId="178" xr:uid="{00000000-0005-0000-0000-0000C2000000}"/>
    <cellStyle name="Percent 8" xfId="179" xr:uid="{00000000-0005-0000-0000-0000C3000000}"/>
    <cellStyle name="s" xfId="180" xr:uid="{00000000-0005-0000-0000-0000C4000000}"/>
    <cellStyle name="s 2" xfId="181" xr:uid="{00000000-0005-0000-0000-0000C5000000}"/>
    <cellStyle name="Spreadsheet" xfId="182" xr:uid="{00000000-0005-0000-0000-0000C6000000}"/>
    <cellStyle name="Title" xfId="183" builtinId="15" customBuiltin="1"/>
    <cellStyle name="Title 2" xfId="184" xr:uid="{00000000-0005-0000-0000-0000C8000000}"/>
    <cellStyle name="Total" xfId="185" builtinId="25" customBuiltin="1"/>
    <cellStyle name="Total 2" xfId="186" xr:uid="{00000000-0005-0000-0000-0000CA000000}"/>
    <cellStyle name="Total Bold" xfId="187" xr:uid="{00000000-0005-0000-0000-0000CB000000}"/>
    <cellStyle name="Warning Text" xfId="188" builtinId="11" customBuiltin="1"/>
    <cellStyle name="Warning Text 2" xfId="189" xr:uid="{00000000-0005-0000-0000-0000CD000000}"/>
  </cellStyles>
  <dxfs count="0"/>
  <tableStyles count="1" defaultTableStyle="TableStyleMedium2" defaultPivotStyle="PivotStyleLight16">
    <tableStyle name="MySqlDefault" pivot="0" table="0" count="0" xr9:uid="{00000000-0011-0000-FFFF-FFFF00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1E4959"/>
      <rgbColor rgb="00CC99FF"/>
      <rgbColor rgb="003FB44F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E4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an\C\My%20Documents%20II%20(Steve)\Fountain%20Village%20Rent%20Ro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-0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N66"/>
  <sheetViews>
    <sheetView showGridLines="0" tabSelected="1" zoomScale="110" zoomScaleNormal="110" workbookViewId="0">
      <selection activeCell="H20" sqref="H20"/>
    </sheetView>
  </sheetViews>
  <sheetFormatPr defaultColWidth="9.109375" defaultRowHeight="13.8"/>
  <cols>
    <col min="1" max="1" width="1.77734375" style="2" customWidth="1"/>
    <col min="2" max="2" width="11.33203125" style="2" customWidth="1"/>
    <col min="3" max="3" width="11.88671875" style="2" customWidth="1"/>
    <col min="4" max="4" width="9.44140625" style="2" customWidth="1"/>
    <col min="5" max="5" width="2" style="2" customWidth="1"/>
    <col min="6" max="6" width="21.88671875" style="2" customWidth="1"/>
    <col min="7" max="7" width="2" style="2" customWidth="1"/>
    <col min="8" max="8" width="12.33203125" style="2" customWidth="1"/>
    <col min="9" max="9" width="23.109375" style="2" customWidth="1"/>
    <col min="10" max="10" width="2.88671875" style="2" customWidth="1"/>
    <col min="11" max="14" width="15.77734375" style="1" customWidth="1"/>
    <col min="15" max="16384" width="9.109375" style="1"/>
  </cols>
  <sheetData>
    <row r="1" spans="1:14" ht="18">
      <c r="A1" s="125" t="s">
        <v>35</v>
      </c>
      <c r="B1" s="126"/>
      <c r="C1" s="126"/>
      <c r="D1" s="126"/>
      <c r="E1" s="126"/>
      <c r="F1" s="126"/>
      <c r="G1" s="126"/>
      <c r="H1" s="126"/>
      <c r="I1" s="126"/>
    </row>
    <row r="2" spans="1:14" ht="18">
      <c r="A2" s="125" t="s">
        <v>62</v>
      </c>
      <c r="B2" s="126"/>
      <c r="C2" s="126"/>
      <c r="D2" s="126"/>
      <c r="E2" s="126"/>
      <c r="F2" s="126"/>
      <c r="G2" s="126"/>
      <c r="H2" s="126"/>
      <c r="I2" s="126"/>
    </row>
    <row r="3" spans="1:14" ht="8.25" customHeight="1" thickBot="1">
      <c r="A3" s="86"/>
      <c r="B3" s="85"/>
      <c r="C3" s="85"/>
      <c r="D3" s="85"/>
      <c r="E3" s="85"/>
      <c r="F3" s="85"/>
      <c r="G3" s="85"/>
      <c r="H3" s="85"/>
      <c r="I3" s="85"/>
    </row>
    <row r="4" spans="1:14" ht="16.5" customHeight="1" thickBot="1">
      <c r="A4" s="84" t="s">
        <v>34</v>
      </c>
      <c r="B4" s="21"/>
      <c r="C4" s="21"/>
      <c r="D4" s="21"/>
      <c r="E4" s="21"/>
      <c r="F4" s="21"/>
      <c r="G4" s="21"/>
      <c r="H4" s="21"/>
      <c r="I4" s="20"/>
    </row>
    <row r="5" spans="1:14" ht="14.4" thickBot="1">
      <c r="A5" s="32"/>
      <c r="B5" s="117" t="s">
        <v>53</v>
      </c>
      <c r="C5" s="80"/>
      <c r="D5" s="83"/>
      <c r="E5" s="15"/>
      <c r="G5" s="15"/>
      <c r="I5" s="119" t="s">
        <v>49</v>
      </c>
    </row>
    <row r="6" spans="1:14">
      <c r="A6" s="32"/>
      <c r="B6" s="117" t="s">
        <v>33</v>
      </c>
      <c r="C6" s="80"/>
      <c r="D6" s="81"/>
      <c r="E6" s="15"/>
      <c r="G6" s="15"/>
      <c r="I6" s="120" t="s">
        <v>43</v>
      </c>
      <c r="K6" s="112" t="s">
        <v>54</v>
      </c>
      <c r="L6" s="112" t="s">
        <v>58</v>
      </c>
      <c r="M6" s="112" t="s">
        <v>58</v>
      </c>
      <c r="N6" s="112"/>
    </row>
    <row r="7" spans="1:14">
      <c r="A7" s="32"/>
      <c r="B7" s="117" t="s">
        <v>32</v>
      </c>
      <c r="C7" s="80"/>
      <c r="D7" s="81"/>
      <c r="E7" s="15"/>
      <c r="G7" s="15"/>
      <c r="I7" s="121" t="s">
        <v>31</v>
      </c>
      <c r="K7" s="113" t="s">
        <v>55</v>
      </c>
      <c r="L7" s="113" t="s">
        <v>56</v>
      </c>
      <c r="M7" s="113" t="s">
        <v>57</v>
      </c>
      <c r="N7" s="113" t="s">
        <v>1</v>
      </c>
    </row>
    <row r="8" spans="1:14">
      <c r="A8" s="32"/>
      <c r="B8" s="118" t="s">
        <v>45</v>
      </c>
      <c r="C8" s="80"/>
      <c r="D8" s="81"/>
      <c r="E8" s="15"/>
      <c r="G8" s="15"/>
      <c r="I8" s="121" t="s">
        <v>0</v>
      </c>
      <c r="K8" s="113" t="s">
        <v>39</v>
      </c>
      <c r="L8" s="113" t="s">
        <v>39</v>
      </c>
      <c r="M8" s="113" t="s">
        <v>39</v>
      </c>
      <c r="N8" s="113" t="s">
        <v>39</v>
      </c>
    </row>
    <row r="9" spans="1:14">
      <c r="A9" s="32"/>
      <c r="B9" s="118" t="s">
        <v>30</v>
      </c>
      <c r="C9" s="80"/>
      <c r="D9" s="81"/>
      <c r="E9" s="15"/>
      <c r="G9" s="15"/>
      <c r="I9" s="122" t="s">
        <v>44</v>
      </c>
      <c r="K9" s="90"/>
      <c r="L9" s="90"/>
      <c r="M9" s="90"/>
      <c r="N9" s="90"/>
    </row>
    <row r="10" spans="1:14" ht="14.4" thickBot="1">
      <c r="A10" s="32"/>
      <c r="B10" s="118" t="s">
        <v>29</v>
      </c>
      <c r="C10" s="80"/>
      <c r="D10" s="82"/>
      <c r="E10" s="15"/>
      <c r="G10" s="15"/>
      <c r="I10" s="123">
        <v>0</v>
      </c>
      <c r="K10" s="116">
        <v>0</v>
      </c>
      <c r="L10" s="115">
        <v>0</v>
      </c>
      <c r="M10" s="115">
        <v>0</v>
      </c>
      <c r="N10" s="91">
        <f>I10</f>
        <v>0</v>
      </c>
    </row>
    <row r="11" spans="1:14">
      <c r="A11" s="32"/>
      <c r="B11" s="118" t="s">
        <v>46</v>
      </c>
      <c r="C11" s="110"/>
      <c r="D11" s="111"/>
      <c r="E11" s="1"/>
      <c r="G11" s="1"/>
      <c r="I11" s="121">
        <v>1</v>
      </c>
    </row>
    <row r="12" spans="1:14">
      <c r="A12" s="32"/>
      <c r="B12" s="118" t="s">
        <v>28</v>
      </c>
      <c r="C12" s="80"/>
      <c r="D12" s="81"/>
      <c r="E12" s="15"/>
      <c r="G12" s="15"/>
      <c r="I12" s="120" t="s">
        <v>52</v>
      </c>
    </row>
    <row r="13" spans="1:14" ht="3" customHeight="1" thickBot="1">
      <c r="A13" s="32"/>
      <c r="B13" s="31"/>
      <c r="C13" s="80"/>
      <c r="D13" s="25"/>
      <c r="E13" s="15"/>
      <c r="F13" s="79"/>
      <c r="G13" s="15"/>
      <c r="I13" s="78"/>
    </row>
    <row r="14" spans="1:14" ht="15.75" customHeight="1" thickBot="1">
      <c r="A14" s="77" t="s">
        <v>27</v>
      </c>
      <c r="B14" s="76"/>
      <c r="C14" s="76"/>
      <c r="D14" s="76"/>
      <c r="E14" s="76"/>
      <c r="F14" s="76"/>
      <c r="G14" s="76"/>
      <c r="H14" s="76"/>
      <c r="I14" s="75"/>
    </row>
    <row r="15" spans="1:14" ht="10.199999999999999" customHeight="1">
      <c r="A15" s="73"/>
      <c r="B15" s="72"/>
      <c r="C15" s="72"/>
      <c r="D15" s="71"/>
      <c r="E15" s="71"/>
      <c r="F15" s="71"/>
      <c r="G15" s="71"/>
      <c r="H15" s="71"/>
      <c r="I15" s="74"/>
    </row>
    <row r="16" spans="1:14">
      <c r="A16" s="70"/>
      <c r="B16" s="87" t="s">
        <v>48</v>
      </c>
      <c r="C16" s="59"/>
      <c r="D16" s="56"/>
      <c r="E16" s="56"/>
      <c r="F16" s="56" t="str">
        <f>I12</f>
        <v>Sec. 15 / P. 17 (11/19)</v>
      </c>
      <c r="G16" s="56"/>
      <c r="H16" s="88">
        <v>0</v>
      </c>
      <c r="I16" s="68"/>
    </row>
    <row r="17" spans="1:9">
      <c r="A17" s="70"/>
      <c r="B17" s="69" t="s">
        <v>47</v>
      </c>
      <c r="C17" s="59"/>
      <c r="D17" s="56"/>
      <c r="E17" s="56"/>
      <c r="F17" s="56"/>
      <c r="G17" s="56"/>
      <c r="H17" s="88">
        <v>0</v>
      </c>
      <c r="I17" s="68"/>
    </row>
    <row r="18" spans="1:9">
      <c r="A18" s="70"/>
      <c r="B18" s="109" t="s">
        <v>59</v>
      </c>
      <c r="C18" s="1"/>
      <c r="D18" s="56"/>
      <c r="E18" s="56"/>
      <c r="F18" s="56"/>
      <c r="G18" s="56"/>
      <c r="H18" s="88">
        <v>0</v>
      </c>
      <c r="I18" s="68"/>
    </row>
    <row r="19" spans="1:9">
      <c r="A19" s="70"/>
      <c r="B19" s="108" t="s">
        <v>60</v>
      </c>
      <c r="C19" s="59"/>
      <c r="D19" s="56"/>
      <c r="E19" s="56"/>
      <c r="F19" s="56"/>
      <c r="G19" s="56"/>
      <c r="H19" s="88">
        <v>0</v>
      </c>
      <c r="I19" s="68"/>
    </row>
    <row r="20" spans="1:9">
      <c r="A20" s="70"/>
      <c r="B20" s="69" t="s">
        <v>26</v>
      </c>
      <c r="C20" s="59"/>
      <c r="D20" s="56"/>
      <c r="E20" s="56"/>
      <c r="F20" s="56"/>
      <c r="G20" s="56"/>
      <c r="H20" s="131">
        <f>SUM(H16:H19)</f>
        <v>0</v>
      </c>
      <c r="I20" s="68"/>
    </row>
    <row r="21" spans="1:9" ht="19.5" customHeight="1">
      <c r="A21" s="32"/>
      <c r="B21" s="1" t="s">
        <v>23</v>
      </c>
      <c r="C21" s="106"/>
      <c r="D21" s="107"/>
      <c r="E21" s="107"/>
      <c r="F21" s="107"/>
      <c r="G21" s="107"/>
      <c r="H21" s="129">
        <v>1</v>
      </c>
      <c r="I21" s="67"/>
    </row>
    <row r="22" spans="1:9">
      <c r="A22" s="32"/>
      <c r="B22" s="1" t="s">
        <v>22</v>
      </c>
      <c r="C22" s="106"/>
      <c r="D22" s="107"/>
      <c r="E22" s="107"/>
      <c r="F22" s="107"/>
      <c r="G22" s="107"/>
      <c r="H22" s="129">
        <v>1</v>
      </c>
      <c r="I22" s="67"/>
    </row>
    <row r="23" spans="1:9">
      <c r="A23" s="60"/>
      <c r="B23" s="109" t="s">
        <v>26</v>
      </c>
      <c r="C23" s="106"/>
      <c r="D23" s="107"/>
      <c r="E23" s="107"/>
      <c r="F23" s="107"/>
      <c r="G23" s="107"/>
      <c r="H23" s="131">
        <f>H20*H21*H22</f>
        <v>0</v>
      </c>
      <c r="I23" s="68"/>
    </row>
    <row r="24" spans="1:9">
      <c r="A24" s="32"/>
      <c r="B24" s="31" t="s">
        <v>25</v>
      </c>
      <c r="C24" s="59"/>
      <c r="D24" s="56"/>
      <c r="E24" s="56"/>
      <c r="F24" s="56"/>
      <c r="G24" s="56"/>
      <c r="H24" s="130">
        <f>I10</f>
        <v>0</v>
      </c>
      <c r="I24" s="29">
        <f>+H24*H23</f>
        <v>0</v>
      </c>
    </row>
    <row r="25" spans="1:9" ht="18" customHeight="1">
      <c r="A25" s="60"/>
      <c r="B25" s="105" t="s">
        <v>50</v>
      </c>
      <c r="C25" s="106"/>
      <c r="D25" s="107"/>
      <c r="E25" s="107"/>
      <c r="F25" s="107" t="s">
        <v>61</v>
      </c>
      <c r="G25" s="107"/>
      <c r="H25" s="132">
        <v>0</v>
      </c>
      <c r="I25" s="68"/>
    </row>
    <row r="26" spans="1:9">
      <c r="A26" s="60"/>
      <c r="B26" s="108" t="s">
        <v>37</v>
      </c>
      <c r="C26" s="106"/>
      <c r="D26" s="107"/>
      <c r="E26" s="107"/>
      <c r="F26" s="107"/>
      <c r="G26" s="107"/>
      <c r="H26" s="61">
        <v>0</v>
      </c>
      <c r="I26" s="68"/>
    </row>
    <row r="27" spans="1:9">
      <c r="A27" s="60"/>
      <c r="B27" s="109" t="s">
        <v>26</v>
      </c>
      <c r="C27" s="106"/>
      <c r="D27" s="107"/>
      <c r="E27" s="107"/>
      <c r="F27" s="107"/>
      <c r="G27" s="107"/>
      <c r="H27" s="131">
        <f>SUM(H25:H26)</f>
        <v>0</v>
      </c>
      <c r="I27" s="68"/>
    </row>
    <row r="28" spans="1:9">
      <c r="A28" s="32"/>
      <c r="B28" s="1" t="s">
        <v>25</v>
      </c>
      <c r="C28" s="106"/>
      <c r="D28" s="107"/>
      <c r="E28" s="107"/>
      <c r="F28" s="107"/>
      <c r="G28" s="107"/>
      <c r="H28" s="130">
        <f>L10</f>
        <v>0</v>
      </c>
      <c r="I28" s="29">
        <f>+H28*H27</f>
        <v>0</v>
      </c>
    </row>
    <row r="29" spans="1:9" ht="21" customHeight="1">
      <c r="A29" s="60"/>
      <c r="B29" s="105" t="s">
        <v>51</v>
      </c>
      <c r="C29" s="106"/>
      <c r="D29" s="107"/>
      <c r="E29" s="107"/>
      <c r="F29" s="107" t="s">
        <v>61</v>
      </c>
      <c r="G29" s="107"/>
      <c r="H29" s="132">
        <v>0</v>
      </c>
      <c r="I29" s="68"/>
    </row>
    <row r="30" spans="1:9">
      <c r="A30" s="60"/>
      <c r="B30" s="108" t="s">
        <v>37</v>
      </c>
      <c r="C30" s="106"/>
      <c r="D30" s="107"/>
      <c r="E30" s="107"/>
      <c r="F30" s="107"/>
      <c r="G30" s="107"/>
      <c r="H30" s="61">
        <v>0</v>
      </c>
      <c r="I30" s="68"/>
    </row>
    <row r="31" spans="1:9">
      <c r="A31" s="60"/>
      <c r="B31" s="109" t="s">
        <v>26</v>
      </c>
      <c r="C31" s="106"/>
      <c r="D31" s="107"/>
      <c r="E31" s="107"/>
      <c r="F31" s="107"/>
      <c r="G31" s="107"/>
      <c r="H31" s="131">
        <f>SUM(H29:H30)</f>
        <v>0</v>
      </c>
      <c r="I31" s="68"/>
    </row>
    <row r="32" spans="1:9">
      <c r="A32" s="32"/>
      <c r="B32" s="1" t="s">
        <v>25</v>
      </c>
      <c r="C32" s="106"/>
      <c r="D32" s="107"/>
      <c r="E32" s="107"/>
      <c r="F32" s="107"/>
      <c r="G32" s="107"/>
      <c r="H32" s="130">
        <f>M10</f>
        <v>0</v>
      </c>
      <c r="I32" s="29">
        <f>+H32*H31</f>
        <v>0</v>
      </c>
    </row>
    <row r="33" spans="1:14">
      <c r="A33" s="32"/>
      <c r="B33" s="1"/>
      <c r="C33" s="106"/>
      <c r="D33" s="107"/>
      <c r="E33" s="107"/>
      <c r="F33" s="107"/>
      <c r="G33" s="107"/>
      <c r="H33" s="133"/>
      <c r="I33" s="134"/>
    </row>
    <row r="34" spans="1:14">
      <c r="A34" s="32"/>
      <c r="B34" s="1" t="s">
        <v>24</v>
      </c>
      <c r="C34" s="106"/>
      <c r="D34" s="107"/>
      <c r="E34" s="107"/>
      <c r="F34" s="107"/>
      <c r="G34" s="107"/>
      <c r="H34" s="1"/>
      <c r="I34" s="29">
        <f>SUM(I24:I32)</f>
        <v>0</v>
      </c>
    </row>
    <row r="35" spans="1:14">
      <c r="A35" s="32"/>
      <c r="B35" s="31" t="s">
        <v>21</v>
      </c>
      <c r="C35" s="66"/>
      <c r="D35" s="65"/>
      <c r="E35" s="65"/>
      <c r="F35" s="65"/>
      <c r="G35" s="65"/>
      <c r="H35" s="1"/>
      <c r="I35" s="67">
        <v>1</v>
      </c>
    </row>
    <row r="36" spans="1:14">
      <c r="A36" s="32"/>
      <c r="B36" s="31" t="s">
        <v>20</v>
      </c>
      <c r="C36" s="66"/>
      <c r="D36" s="65"/>
      <c r="E36" s="65"/>
      <c r="F36" s="65"/>
      <c r="G36" s="65"/>
      <c r="H36" s="1"/>
      <c r="I36" s="64">
        <v>1</v>
      </c>
    </row>
    <row r="37" spans="1:14">
      <c r="A37" s="32"/>
      <c r="B37" s="62"/>
      <c r="C37" s="59"/>
      <c r="D37" s="56"/>
      <c r="E37" s="56"/>
      <c r="F37" s="56"/>
      <c r="G37" s="56"/>
      <c r="H37" s="61"/>
      <c r="I37" s="63"/>
    </row>
    <row r="38" spans="1:14">
      <c r="A38" s="60" t="s">
        <v>19</v>
      </c>
      <c r="B38" s="31"/>
      <c r="C38" s="59"/>
      <c r="D38" s="58">
        <f>+N10</f>
        <v>0</v>
      </c>
      <c r="E38" s="57" t="s">
        <v>18</v>
      </c>
      <c r="F38" s="56"/>
      <c r="G38" s="56"/>
      <c r="H38" s="124" t="e">
        <f>I38/$N$10</f>
        <v>#DIV/0!</v>
      </c>
      <c r="I38" s="63">
        <f>MROUND((I34)*I35*I36,5000)</f>
        <v>0</v>
      </c>
    </row>
    <row r="39" spans="1:14" ht="7.5" hidden="1" customHeight="1" thickBot="1">
      <c r="A39" s="41"/>
      <c r="B39" s="25"/>
      <c r="C39" s="25"/>
      <c r="D39" s="25"/>
      <c r="E39" s="25"/>
      <c r="F39" s="25"/>
      <c r="G39" s="25"/>
      <c r="H39" s="25"/>
      <c r="I39" s="40"/>
    </row>
    <row r="40" spans="1:14" ht="16.5" hidden="1" customHeight="1" thickBot="1">
      <c r="A40" s="39" t="s">
        <v>13</v>
      </c>
      <c r="B40" s="38"/>
      <c r="C40" s="38"/>
      <c r="D40" s="38"/>
      <c r="E40" s="38"/>
      <c r="F40" s="38"/>
      <c r="G40" s="38"/>
      <c r="H40" s="38"/>
      <c r="I40" s="37"/>
      <c r="L40" s="101" t="s">
        <v>40</v>
      </c>
      <c r="M40" s="102" t="s">
        <v>41</v>
      </c>
    </row>
    <row r="41" spans="1:14" hidden="1">
      <c r="A41" s="18"/>
      <c r="B41" s="31" t="s">
        <v>12</v>
      </c>
      <c r="C41" s="31"/>
      <c r="D41" s="31"/>
      <c r="E41" s="31"/>
      <c r="F41" s="31"/>
      <c r="G41" s="31"/>
      <c r="H41" s="19">
        <v>0</v>
      </c>
      <c r="I41" s="35"/>
      <c r="L41" s="103" t="s">
        <v>36</v>
      </c>
      <c r="M41" s="104" t="s">
        <v>42</v>
      </c>
    </row>
    <row r="42" spans="1:14" hidden="1">
      <c r="A42" s="18"/>
      <c r="B42" s="31" t="s">
        <v>11</v>
      </c>
      <c r="C42" s="31"/>
      <c r="D42" s="31"/>
      <c r="E42" s="31"/>
      <c r="F42" s="31"/>
      <c r="G42" s="31"/>
      <c r="H42" s="36">
        <f>ROUND(M43*1.03/12*L43,-2)</f>
        <v>0</v>
      </c>
      <c r="I42" s="35"/>
      <c r="L42" s="95"/>
      <c r="M42" s="96"/>
    </row>
    <row r="43" spans="1:14" hidden="1">
      <c r="A43" s="18"/>
      <c r="B43" s="31" t="s">
        <v>10</v>
      </c>
      <c r="C43" s="31"/>
      <c r="D43" s="31"/>
      <c r="E43" s="31"/>
      <c r="F43" s="31"/>
      <c r="G43" s="31"/>
      <c r="H43" s="19">
        <f>ROUND(SUM(H41:H42)*0.2,-2)</f>
        <v>0</v>
      </c>
      <c r="I43" s="35"/>
      <c r="L43" s="97">
        <v>0</v>
      </c>
      <c r="M43" s="98">
        <v>0</v>
      </c>
    </row>
    <row r="44" spans="1:14" ht="14.4" hidden="1" thickBot="1">
      <c r="A44" s="32"/>
      <c r="B44" s="31" t="s">
        <v>38</v>
      </c>
      <c r="C44" s="31"/>
      <c r="D44" s="31"/>
      <c r="E44" s="31"/>
      <c r="F44" s="31"/>
      <c r="G44" s="31"/>
      <c r="H44" s="34">
        <v>0</v>
      </c>
      <c r="I44" s="33"/>
      <c r="L44" s="99"/>
      <c r="M44" s="100"/>
    </row>
    <row r="45" spans="1:14" hidden="1">
      <c r="A45" s="32"/>
      <c r="B45" s="31" t="s">
        <v>9</v>
      </c>
      <c r="C45" s="30"/>
      <c r="D45" s="30"/>
      <c r="E45" s="30"/>
      <c r="F45" s="31" t="s">
        <v>8</v>
      </c>
      <c r="G45" s="30"/>
      <c r="H45" s="15"/>
      <c r="I45" s="55">
        <f>MROUND(SUM(H41:H44),1000)</f>
        <v>0</v>
      </c>
      <c r="N45" s="10"/>
    </row>
    <row r="46" spans="1:14" ht="7.5" hidden="1" customHeight="1" thickBot="1">
      <c r="A46" s="41"/>
      <c r="B46" s="25"/>
      <c r="C46" s="25"/>
      <c r="D46" s="25"/>
      <c r="E46" s="25"/>
      <c r="F46" s="25"/>
      <c r="G46" s="25"/>
      <c r="H46" s="25"/>
      <c r="I46" s="40"/>
    </row>
    <row r="47" spans="1:14" ht="16.5" hidden="1" customHeight="1" thickBot="1">
      <c r="A47" s="23" t="s">
        <v>15</v>
      </c>
      <c r="B47" s="45"/>
      <c r="C47" s="45"/>
      <c r="D47" s="45"/>
      <c r="E47" s="45"/>
      <c r="F47" s="45"/>
      <c r="G47" s="45"/>
      <c r="H47" s="45"/>
      <c r="I47" s="44"/>
    </row>
    <row r="48" spans="1:14" hidden="1">
      <c r="A48" s="18"/>
      <c r="B48" s="31" t="s">
        <v>14</v>
      </c>
      <c r="C48" s="114">
        <v>0</v>
      </c>
      <c r="D48" s="89">
        <v>0</v>
      </c>
      <c r="E48" s="30"/>
      <c r="F48" s="30"/>
      <c r="G48" s="30"/>
      <c r="H48" s="30"/>
      <c r="I48" s="55">
        <f>ROUND(C48*D48,-3)</f>
        <v>0</v>
      </c>
    </row>
    <row r="49" spans="1:14" ht="6" hidden="1" customHeight="1" thickBot="1">
      <c r="A49" s="54"/>
      <c r="B49" s="53"/>
      <c r="C49" s="53"/>
      <c r="D49" s="52"/>
      <c r="E49" s="52"/>
      <c r="F49" s="52"/>
      <c r="G49" s="52"/>
      <c r="H49" s="52"/>
      <c r="I49" s="51"/>
    </row>
    <row r="50" spans="1:14" ht="16.5" hidden="1" customHeight="1" thickBot="1">
      <c r="A50" s="23" t="s">
        <v>17</v>
      </c>
      <c r="B50" s="50"/>
      <c r="C50" s="50"/>
      <c r="D50" s="49"/>
      <c r="E50" s="49"/>
      <c r="F50" s="49"/>
      <c r="G50" s="49"/>
      <c r="H50" s="49"/>
      <c r="I50" s="48"/>
    </row>
    <row r="51" spans="1:14" ht="17.399999999999999" hidden="1" customHeight="1">
      <c r="A51" s="18"/>
      <c r="B51" s="31" t="s">
        <v>16</v>
      </c>
      <c r="C51" s="43"/>
      <c r="D51" s="47"/>
      <c r="E51" s="42"/>
      <c r="F51" s="42"/>
      <c r="G51" s="42"/>
      <c r="H51" s="46"/>
      <c r="I51" s="29">
        <f>SUM(H50:H50)</f>
        <v>0</v>
      </c>
    </row>
    <row r="52" spans="1:14" ht="4.5" hidden="1" customHeight="1" thickBot="1">
      <c r="A52" s="28"/>
      <c r="B52" s="27"/>
      <c r="C52" s="26"/>
      <c r="D52" s="26"/>
      <c r="E52" s="26"/>
      <c r="F52" s="26"/>
      <c r="G52" s="26"/>
      <c r="H52" s="25"/>
      <c r="I52" s="24"/>
      <c r="L52" s="92"/>
      <c r="M52" s="92"/>
    </row>
    <row r="53" spans="1:14" ht="14.4" hidden="1" thickBot="1">
      <c r="A53" s="23" t="s">
        <v>7</v>
      </c>
      <c r="B53" s="22"/>
      <c r="C53" s="21"/>
      <c r="D53" s="22"/>
      <c r="E53" s="22"/>
      <c r="F53" s="22"/>
      <c r="G53" s="22"/>
      <c r="H53" s="21"/>
      <c r="I53" s="20"/>
      <c r="L53" s="93"/>
      <c r="M53" s="94"/>
    </row>
    <row r="54" spans="1:14" hidden="1">
      <c r="A54" s="18"/>
      <c r="B54" s="15" t="s">
        <v>6</v>
      </c>
      <c r="C54" s="17"/>
      <c r="D54" s="19"/>
      <c r="E54" s="19"/>
      <c r="F54" s="19"/>
      <c r="G54" s="19"/>
      <c r="H54" s="15"/>
      <c r="I54" s="14">
        <f>SUM(I38)</f>
        <v>0</v>
      </c>
    </row>
    <row r="55" spans="1:14" hidden="1">
      <c r="A55" s="18"/>
      <c r="B55" s="15" t="str">
        <f>+A40</f>
        <v>ADDITIONAL SOFT COSTS:</v>
      </c>
      <c r="C55" s="17"/>
      <c r="D55" s="16"/>
      <c r="E55" s="16"/>
      <c r="F55" s="16"/>
      <c r="G55" s="16"/>
      <c r="H55" s="15"/>
      <c r="I55" s="14">
        <f>+I45</f>
        <v>0</v>
      </c>
    </row>
    <row r="56" spans="1:14" hidden="1">
      <c r="A56" s="18"/>
      <c r="B56" s="15" t="str">
        <f>+A47</f>
        <v>SITE IMPROVEMENTS:</v>
      </c>
      <c r="C56" s="17"/>
      <c r="D56" s="19"/>
      <c r="E56" s="19"/>
      <c r="F56" s="19"/>
      <c r="G56" s="19"/>
      <c r="H56" s="15"/>
      <c r="I56" s="14">
        <f>+I48</f>
        <v>0</v>
      </c>
      <c r="N56" s="10"/>
    </row>
    <row r="57" spans="1:14" hidden="1">
      <c r="A57" s="18"/>
      <c r="B57" s="15" t="s">
        <v>5</v>
      </c>
      <c r="C57" s="17"/>
      <c r="D57" s="19"/>
      <c r="E57" s="19"/>
      <c r="F57" s="19"/>
      <c r="G57" s="19"/>
      <c r="H57" s="15"/>
      <c r="I57" s="14">
        <f>I51</f>
        <v>0</v>
      </c>
    </row>
    <row r="58" spans="1:14" ht="6.75" customHeight="1" thickBot="1">
      <c r="A58" s="18"/>
      <c r="B58" s="15"/>
      <c r="C58" s="17"/>
      <c r="D58" s="16"/>
      <c r="E58" s="16"/>
      <c r="F58" s="16"/>
      <c r="G58" s="16"/>
      <c r="H58" s="15"/>
      <c r="I58" s="14"/>
    </row>
    <row r="59" spans="1:14" ht="21.75" customHeight="1" thickTop="1">
      <c r="A59" s="127" t="s">
        <v>63</v>
      </c>
      <c r="B59" s="128"/>
      <c r="C59" s="128"/>
      <c r="D59" s="128"/>
      <c r="E59" s="13"/>
      <c r="F59" s="13"/>
      <c r="G59" s="13"/>
      <c r="H59" s="12" t="s">
        <v>4</v>
      </c>
      <c r="I59" s="11">
        <f>MROUND(SUM(I54:I58),1000)</f>
        <v>0</v>
      </c>
      <c r="N59" s="10">
        <f>SUM(N35:N56)</f>
        <v>0</v>
      </c>
    </row>
    <row r="60" spans="1:14" ht="14.4" thickBot="1">
      <c r="A60" s="9"/>
      <c r="B60" s="8"/>
      <c r="C60" s="8"/>
      <c r="D60" s="7"/>
      <c r="E60" s="7"/>
      <c r="F60" s="7"/>
      <c r="G60" s="7"/>
      <c r="H60" s="6" t="s">
        <v>3</v>
      </c>
      <c r="I60" s="5" t="e">
        <f>I59/N10</f>
        <v>#DIV/0!</v>
      </c>
    </row>
    <row r="61" spans="1:14" ht="5.25" customHeight="1" thickTop="1">
      <c r="H61" s="2" t="s">
        <v>2</v>
      </c>
    </row>
    <row r="63" spans="1:14">
      <c r="F63" s="3"/>
      <c r="H63" s="3"/>
      <c r="I63" s="3"/>
      <c r="M63" s="3"/>
    </row>
    <row r="65" spans="4:13">
      <c r="D65" s="4"/>
      <c r="F65" s="3"/>
      <c r="H65" s="3"/>
      <c r="I65" s="3"/>
      <c r="M65" s="3"/>
    </row>
    <row r="66" spans="4:13">
      <c r="D66" s="4"/>
      <c r="F66" s="3"/>
      <c r="H66" s="3"/>
      <c r="I66" s="3"/>
      <c r="M66" s="3"/>
    </row>
  </sheetData>
  <mergeCells count="3">
    <mergeCell ref="A2:I2"/>
    <mergeCell ref="A1:I1"/>
    <mergeCell ref="A59:D59"/>
  </mergeCells>
  <dataValidations count="13">
    <dataValidation type="list" allowBlank="1" showInputMessage="1" sqref="I7" xr:uid="{9C7BA3FB-0BB5-459C-A82A-41427B7529C4}">
      <formula1>"""A"", ""B"", ""C"", ""D"", ""S"""</formula1>
    </dataValidation>
    <dataValidation type="list" allowBlank="1" showInputMessage="1" showErrorMessage="1" sqref="B25" xr:uid="{D30D2A0D-0657-4B44-B187-3D39B8CAE770}">
      <formula1>"Basement Office Base Cost / SF:, Basement Parking Base Cost / SF:, Basement Storage Base Cost / SF:"</formula1>
    </dataValidation>
    <dataValidation type="list" allowBlank="1" showInputMessage="1" showErrorMessage="1" sqref="B29" xr:uid="{2C33049F-F1F4-40E3-97B1-FF7BEECD4D46}">
      <formula1>"Mezzanine Office Base Cost / SF:, Mezzanine Open Base Cost / SF:, Mezzanine Storage Base Cost / SF:"</formula1>
    </dataValidation>
    <dataValidation type="list" allowBlank="1" showInputMessage="1" showErrorMessage="1" sqref="L6" xr:uid="{6AD1BE2F-2950-447A-A4D6-E9722874E34B}">
      <formula1>"Storage, Office, Parking"</formula1>
    </dataValidation>
    <dataValidation type="list" allowBlank="1" showInputMessage="1" showErrorMessage="1" sqref="M6" xr:uid="{0B6F1355-5E54-43EA-B1F4-8CADAD1FC08A}">
      <formula1>"Office, Open Semi-Finish, Storage"</formula1>
    </dataValidation>
    <dataValidation type="list" allowBlank="1" showInputMessage="1" showErrorMessage="1" sqref="B26 B30" xr:uid="{13133A25-4738-4BE5-9CE9-8587DBEA7FB8}">
      <formula1>"Add:  N / A, Add:  Fire Sprinklers"</formula1>
    </dataValidation>
    <dataValidation type="list" allowBlank="1" showInputMessage="1" showErrorMessage="1" sqref="A2:I2" xr:uid="{05FA651B-6E9B-412C-91F9-AA17F3B0BBFE}">
      <formula1>"Insurable Replacement Cost New, Insurable Value"</formula1>
    </dataValidation>
    <dataValidation type="list" allowBlank="1" showInputMessage="1" showErrorMessage="1" sqref="A59" xr:uid="{A1B68CA4-4BF7-462B-AE24-27F67ACEB1EB}">
      <formula1>"MVS INSURABLE REPLACEMENT COST NEW, MVS INSURABLE VALUE"</formula1>
    </dataValidation>
    <dataValidation type="list" allowBlank="1" showInputMessage="1" sqref="I9" xr:uid="{25EB8AE3-F30F-43D4-8AF8-9E8F1A0D9172}">
      <formula1>"Wood, Wood / Brick, Wood / Stone, Wood / EIFS, Steel / Glass, CTU / Glass, CMU / EIFS / Glass"</formula1>
    </dataValidation>
    <dataValidation type="list" allowBlank="1" showInputMessage="1" sqref="I11" xr:uid="{D945B6B9-2DE5-4925-ADB3-D76539E91BEC}">
      <formula1>"1, 2, 3, 4, 1 + Bsmt., 2 + Bsmt., 3 + Bsmt., 4 + Bsmt."</formula1>
    </dataValidation>
    <dataValidation type="list" allowBlank="1" showInputMessage="1" sqref="I12" xr:uid="{6B4A087A-4931-4666-B4A3-42B3E56E0D60}">
      <formula1>"Sec. 15 / P. 17 (11/19), Sec. 15 / P. 21 (11/19), Sec. 15 / P. 22 (11/19), Sec. 15 / P. 23 (11/19)"</formula1>
    </dataValidation>
    <dataValidation type="list" allowBlank="1" showInputMessage="1" sqref="I6" xr:uid="{373B5267-4D4B-4387-865D-D645A72E74F1}">
      <formula1>"Office Building (344), Medical Office (341), Dental Clinic (444), Bank Branch (304)"</formula1>
    </dataValidation>
    <dataValidation type="list" allowBlank="1" showInputMessage="1" sqref="I8" xr:uid="{A8E68977-A61F-4DD9-8173-DCDA35D7377F}">
      <formula1>"Low Cost, Average, Good, Excellent"</formula1>
    </dataValidation>
  </dataValidations>
  <printOptions horizontalCentered="1" verticalCentered="1"/>
  <pageMargins left="0.25" right="0.25" top="0" bottom="0" header="0.26" footer="0.27"/>
  <pageSetup scale="88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529CFA-83B5-4E81-8E1D-40D46171DC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622CB6-2F5A-4A3F-BF34-D2BD6E9EA6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3CD3BE2-58D5-470E-A773-38F756B6DE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MVS Insurable RCN</vt:lpstr>
      <vt:lpstr>'MVS Insurable RCN'!Print_Area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kmuel</cp:lastModifiedBy>
  <cp:lastPrinted>2018-07-27T22:12:02Z</cp:lastPrinted>
  <dcterms:created xsi:type="dcterms:W3CDTF">2008-09-27T04:08:08Z</dcterms:created>
  <dcterms:modified xsi:type="dcterms:W3CDTF">2020-11-16T01:22:19Z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51e4dc0c68bf44c7a302fa366482f503">
    <vt:lpwstr>k3e362469b3d14282bf2_F_20</vt:lpwstr>
  </property>
  <property fmtid="{D5CDD505-2E9C-101B-9397-08002B2CF9AE}" pid="1194" name="g3ec9fe2fc58e42cc815f491e5bbe8284">
    <vt:lpwstr>k07b7d0a756a84ee8806_X_k6424e3c3ce5745ea9ba_A_1</vt:lpwstr>
  </property>
  <property fmtid="{D5CDD505-2E9C-101B-9397-08002B2CF9AE}" pid="1195" name="g98f3e56c6765493e95330356bd78f3c5">
    <vt:lpwstr>k07b7d0a756a84ee8806_X_k6424e3c3ce5745ea9ba_A_2</vt:lpwstr>
  </property>
  <property fmtid="{D5CDD505-2E9C-101B-9397-08002B2CF9AE}" pid="1196" name="g18df6d1559fd47389bdd1790b69347d9">
    <vt:lpwstr>k07b7d0a756a84ee8806_X_k6424e3c3ce5745ea9ba_A_3</vt:lpwstr>
  </property>
  <property fmtid="{D5CDD505-2E9C-101B-9397-08002B2CF9AE}" pid="1197" name="g824ecf7a31734b3e974161ba74c4969d">
    <vt:lpwstr>k07b7d0a756a84ee8806_X_k6424e3c3ce5745ea9ba_A_4</vt:lpwstr>
  </property>
  <property fmtid="{D5CDD505-2E9C-101B-9397-08002B2CF9AE}" pid="1198" name="g052eaa1842be46e7a31a92816f726409">
    <vt:lpwstr>k07b7d0a756a84ee8806_X_k6424e3c3ce5745ea9ba_A_5</vt:lpwstr>
  </property>
  <property fmtid="{D5CDD505-2E9C-101B-9397-08002B2CF9AE}" pid="1199" name="g4514b84601e0423b95b3565eda0bc18a">
    <vt:lpwstr>k07b7d0a756a84ee8806_X_k6424e3c3ce5745ea9ba_A_6</vt:lpwstr>
  </property>
  <property fmtid="{D5CDD505-2E9C-101B-9397-08002B2CF9AE}" pid="1200" name="g7178bbb111bd4e0b953edfb5116e71d1">
    <vt:lpwstr>k07b7d0a756a84ee8806_X_k6424e3c3ce5745ea9ba_A_7</vt:lpwstr>
  </property>
  <property fmtid="{D5CDD505-2E9C-101B-9397-08002B2CF9AE}" pid="1201" name="g6d708e2e03db409d9044c54bfe16494d">
    <vt:lpwstr>k07b7d0a756a84ee8806_X_k6424e3c3ce5745ea9ba_A_8</vt:lpwstr>
  </property>
  <property fmtid="{D5CDD505-2E9C-101B-9397-08002B2CF9AE}" pid="1202" name="g52f7aad0758f4126bf2be6919eab750b">
    <vt:lpwstr>k07b7d0a756a84ee8806_X_k6424e3c3ce5745ea9ba_A_9</vt:lpwstr>
  </property>
  <property fmtid="{D5CDD505-2E9C-101B-9397-08002B2CF9AE}" pid="1203" name="g534f6a92876b4745bff1f4e191e5952b">
    <vt:lpwstr>k07b7d0a756a84ee8806_X_k6424e3c3ce5745ea9ba_A_10</vt:lpwstr>
  </property>
  <property fmtid="{D5CDD505-2E9C-101B-9397-08002B2CF9AE}" pid="1204" name="g2eb148eee82f400ab89b6f39b14a151b">
    <vt:lpwstr>k07b7d0a756a84ee8806_X_k2e749b699a1f494d981_A_1</vt:lpwstr>
  </property>
  <property fmtid="{D5CDD505-2E9C-101B-9397-08002B2CF9AE}" pid="1205" name="gc8b15e3b469f428e996cc56ddd1eb283">
    <vt:lpwstr>k07b7d0a756a84ee8806_X_k2e749b699a1f494d981_A_2</vt:lpwstr>
  </property>
  <property fmtid="{D5CDD505-2E9C-101B-9397-08002B2CF9AE}" pid="1206" name="g7937831a85474ea287afc57d1ae1235c">
    <vt:lpwstr>k07b7d0a756a84ee8806_X_k2e749b699a1f494d981_A_3</vt:lpwstr>
  </property>
  <property fmtid="{D5CDD505-2E9C-101B-9397-08002B2CF9AE}" pid="1207" name="g931f10065d144abb8cdcdcd813acd6aa">
    <vt:lpwstr>k07b7d0a756a84ee8806_X_k2e749b699a1f494d981_A_4</vt:lpwstr>
  </property>
  <property fmtid="{D5CDD505-2E9C-101B-9397-08002B2CF9AE}" pid="1208" name="g770ee57680ce41059d839c8186e3af30">
    <vt:lpwstr>k07b7d0a756a84ee8806_X_k2e749b699a1f494d981_A_5</vt:lpwstr>
  </property>
  <property fmtid="{D5CDD505-2E9C-101B-9397-08002B2CF9AE}" pid="1209" name="gb19e3f25f58f491ea670744a581026cf">
    <vt:lpwstr>k07b7d0a756a84ee8806_X_k2e749b699a1f494d981_A_6</vt:lpwstr>
  </property>
  <property fmtid="{D5CDD505-2E9C-101B-9397-08002B2CF9AE}" pid="1210" name="gc5f1c1da0b2a4fb7af5897f41cbb9826">
    <vt:lpwstr>k07b7d0a756a84ee8806_X_k2e749b699a1f494d981_A_7</vt:lpwstr>
  </property>
  <property fmtid="{D5CDD505-2E9C-101B-9397-08002B2CF9AE}" pid="1211" name="gfeb8563126a54bb18eea2a3dfefbe8f2">
    <vt:lpwstr>k07b7d0a756a84ee8806_X_k2e749b699a1f494d981_A_8</vt:lpwstr>
  </property>
  <property fmtid="{D5CDD505-2E9C-101B-9397-08002B2CF9AE}" pid="1212" name="gab04620932e04eb698e86d4f299479a4">
    <vt:lpwstr>k07b7d0a756a84ee8806_X_k2e749b699a1f494d981_A_9</vt:lpwstr>
  </property>
  <property fmtid="{D5CDD505-2E9C-101B-9397-08002B2CF9AE}" pid="1213" name="g6b61497f891e4695bbdfce4760a11668">
    <vt:lpwstr>k07b7d0a756a84ee8806_X_k2e749b699a1f494d981_A_10</vt:lpwstr>
  </property>
  <property fmtid="{D5CDD505-2E9C-101B-9397-08002B2CF9AE}" pid="1214" name="g0605e2db338a4c0bb06caa156bdab1b5">
    <vt:lpwstr>k07b7d0a756a84ee8806_X_ka2c0bd96310e44f6957_A_10_F_0</vt:lpwstr>
  </property>
  <property fmtid="{D5CDD505-2E9C-101B-9397-08002B2CF9AE}" pid="1215" name="g56be5076b18a41ddb0ef6caa92a8cf06">
    <vt:lpwstr>k07b7d0a756a84ee8806_X_ka2c0bd96310e44f6957_A_9_F_0</vt:lpwstr>
  </property>
  <property fmtid="{D5CDD505-2E9C-101B-9397-08002B2CF9AE}" pid="1216" name="gc22dff26155940ec9e3d925eae9f774c">
    <vt:lpwstr>k07b7d0a756a84ee8806_X_ka2c0bd96310e44f6957_A_8_F_0</vt:lpwstr>
  </property>
  <property fmtid="{D5CDD505-2E9C-101B-9397-08002B2CF9AE}" pid="1217" name="g040593d452b44589a93233df42c22aef">
    <vt:lpwstr>k07b7d0a756a84ee8806_X_ka2c0bd96310e44f6957_A_7_F_0</vt:lpwstr>
  </property>
  <property fmtid="{D5CDD505-2E9C-101B-9397-08002B2CF9AE}" pid="1218" name="ga3ba77b9ed8b4ea79d14efc2fcb227f3">
    <vt:lpwstr>k07b7d0a756a84ee8806_X_ka2c0bd96310e44f6957_A_6_F_0</vt:lpwstr>
  </property>
  <property fmtid="{D5CDD505-2E9C-101B-9397-08002B2CF9AE}" pid="1219" name="g7f484d98a02f4ff6833360a642cd9325">
    <vt:lpwstr>k07b7d0a756a84ee8806_X_ka2c0bd96310e44f6957_A_5_F_0</vt:lpwstr>
  </property>
  <property fmtid="{D5CDD505-2E9C-101B-9397-08002B2CF9AE}" pid="1220" name="gb6d2203c9cec47e2800ce7f7f82b7f3a">
    <vt:lpwstr>k07b7d0a756a84ee8806_X_ka2c0bd96310e44f6957_A_4_F_0</vt:lpwstr>
  </property>
  <property fmtid="{D5CDD505-2E9C-101B-9397-08002B2CF9AE}" pid="1221" name="g543678e648cd4686a9c830c0124bf7b2">
    <vt:lpwstr>k07b7d0a756a84ee8806_X_ka2c0bd96310e44f6957_A_3_F_0</vt:lpwstr>
  </property>
  <property fmtid="{D5CDD505-2E9C-101B-9397-08002B2CF9AE}" pid="1222" name="g44c6473a903b4e60b073d7be103d8193">
    <vt:lpwstr>k07b7d0a756a84ee8806_X_ka2c0bd96310e44f6957_A_2_F_0</vt:lpwstr>
  </property>
  <property fmtid="{D5CDD505-2E9C-101B-9397-08002B2CF9AE}" pid="1223" name="ge477b0d63f614892b28a4bb51e434814">
    <vt:lpwstr>k07b7d0a756a84ee8806_X_ka2c0bd96310e44f6957_A_1_F_0</vt:lpwstr>
  </property>
  <property fmtid="{D5CDD505-2E9C-101B-9397-08002B2CF9AE}" pid="1224" name="g28a70fd0acc546cdb771920e0da9feac">
    <vt:lpwstr>k07b7d0a756a84ee8806_X_k1be57c43b7db4027ac6_A_1</vt:lpwstr>
  </property>
  <property fmtid="{D5CDD505-2E9C-101B-9397-08002B2CF9AE}" pid="1225" name="gd7f059e9534d448282c27d23f99b3654">
    <vt:lpwstr>k07b7d0a756a84ee8806_X_k1be57c43b7db4027ac6_A_2</vt:lpwstr>
  </property>
  <property fmtid="{D5CDD505-2E9C-101B-9397-08002B2CF9AE}" pid="1226" name="gb6a3be739bd947d4bf5c9ae01663c9dd">
    <vt:lpwstr>k07b7d0a756a84ee8806_X_k1be57c43b7db4027ac6_A_3</vt:lpwstr>
  </property>
  <property fmtid="{D5CDD505-2E9C-101B-9397-08002B2CF9AE}" pid="1227" name="g65a19ca4e09e47bfbd32677a1b9a7403">
    <vt:lpwstr>k07b7d0a756a84ee8806_X_k1be57c43b7db4027ac6_A_4</vt:lpwstr>
  </property>
  <property fmtid="{D5CDD505-2E9C-101B-9397-08002B2CF9AE}" pid="1228" name="gd110f4901da74836aa0eb8a45a0e882d">
    <vt:lpwstr>k07b7d0a756a84ee8806_X_k1be57c43b7db4027ac6_A_5</vt:lpwstr>
  </property>
  <property fmtid="{D5CDD505-2E9C-101B-9397-08002B2CF9AE}" pid="1229" name="g84431c695af34d9d98fdfa430344f85e">
    <vt:lpwstr>k07b7d0a756a84ee8806_X_k1be57c43b7db4027ac6_A_6</vt:lpwstr>
  </property>
  <property fmtid="{D5CDD505-2E9C-101B-9397-08002B2CF9AE}" pid="1230" name="g00d09c885717470c91b56312d3a30a1c">
    <vt:lpwstr>k07b7d0a756a84ee8806_X_k1be57c43b7db4027ac6_A_7</vt:lpwstr>
  </property>
  <property fmtid="{D5CDD505-2E9C-101B-9397-08002B2CF9AE}" pid="1231" name="geb88f82977984fbe9b19b905260b9812">
    <vt:lpwstr>k07b7d0a756a84ee8806_X_k1be57c43b7db4027ac6_A_8</vt:lpwstr>
  </property>
  <property fmtid="{D5CDD505-2E9C-101B-9397-08002B2CF9AE}" pid="1232" name="gb787b653358b488180ce2f36ec09440c">
    <vt:lpwstr>k07b7d0a756a84ee8806_X_k1be57c43b7db4027ac6_A_9</vt:lpwstr>
  </property>
  <property fmtid="{D5CDD505-2E9C-101B-9397-08002B2CF9AE}" pid="1233" name="g7ba90628f61249edaa0d8f86b62da133">
    <vt:lpwstr>k07b7d0a756a84ee8806_X_k1be57c43b7db4027ac6_A_10</vt:lpwstr>
  </property>
  <property fmtid="{D5CDD505-2E9C-101B-9397-08002B2CF9AE}" pid="1234" name="gde767443f627499ea5a8d0e93faa2050">
    <vt:lpwstr>kefe4e906e27a457c829</vt:lpwstr>
  </property>
  <property fmtid="{D5CDD505-2E9C-101B-9397-08002B2CF9AE}" pid="1235" name="ga2d5a82de32e43898fefc5cbb56febc6">
    <vt:lpwstr>kf644da2e3f614666822</vt:lpwstr>
  </property>
  <property fmtid="{D5CDD505-2E9C-101B-9397-08002B2CF9AE}" pid="1236" name="WorkbookGuid">
    <vt:lpwstr>489d028c-0067-415c-9e38-0a3754d3736e</vt:lpwstr>
  </property>
  <property fmtid="{D5CDD505-2E9C-101B-9397-08002B2CF9AE}" pid="1237" name="ContentTypeId">
    <vt:lpwstr>0x010100CF5F8BD6FB4F524198FB3326D5055444</vt:lpwstr>
  </property>
</Properties>
</file>