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impexcel/"/>
    </mc:Choice>
  </mc:AlternateContent>
  <xr:revisionPtr revIDLastSave="119" documentId="8_{E9DC01A1-DAAE-4074-A4CF-0D5F0E1AA0E3}" xr6:coauthVersionLast="47" xr6:coauthVersionMax="47" xr10:uidLastSave="{00F556F7-57CC-4739-A241-02331679BEB9}"/>
  <bookViews>
    <workbookView xWindow="28680" yWindow="-120" windowWidth="29040" windowHeight="16440" xr2:uid="{00000000-000D-0000-FFFF-FFFF00000000}"/>
  </bookViews>
  <sheets>
    <sheet name="Improved Sales" sheetId="1" r:id="rId1"/>
  </sheets>
  <definedNames>
    <definedName name="_xlnm.Print_Area" localSheetId="0">'Improved Sales'!$C$1:$Q$143</definedName>
    <definedName name="Z_091FE7BB_A7A6_4FE6_BBF6_2807EC0649D9_.wvu.Cols" localSheetId="0" hidden="1">'Improved Sales'!$A:$B</definedName>
    <definedName name="Z_091FE7BB_A7A6_4FE6_BBF6_2807EC0649D9_.wvu.PrintArea" localSheetId="0" hidden="1">'Improved Sales'!$C$1:$Q$143</definedName>
    <definedName name="Z_091FE7BB_A7A6_4FE6_BBF6_2807EC0649D9_.wvu.Rows" localSheetId="0" hidden="1">'Improved Sales'!$16:$20,'Improved Sales'!$23:$23,'Improved Sales'!$30:$36,'Improved Sales'!$38:$53,'Improved Sales'!$57:$59,'Improved Sales'!$61:$68,'Improved Sales'!$70:$71,'Improved Sales'!$75:$75,'Improved Sales'!$77:$88,'Improved Sales'!$90:$99,'Improved Sales'!$102:$105,'Improved Sales'!$107:$107,'Improved Sales'!$109:$112,'Improved Sales'!$115:$115,'Improved Sales'!$121:$126,'Improved Sales'!$128:$142</definedName>
    <definedName name="Z_52B671BD_09B6_425E_9748_EC9BFFDE0D48_.wvu.Cols" localSheetId="0" hidden="1">'Improved Sales'!$A:$B</definedName>
    <definedName name="Z_52B671BD_09B6_425E_9748_EC9BFFDE0D48_.wvu.PrintArea" localSheetId="0" hidden="1">'Improved Sales'!$C$1:$Q$143</definedName>
    <definedName name="Z_52B671BD_09B6_425E_9748_EC9BFFDE0D48_.wvu.Rows" localSheetId="0" hidden="1">'Improved Sales'!$16:$20,'Improved Sales'!$23:$23,'Improved Sales'!$30:$36,'Improved Sales'!$38:$53,'Improved Sales'!$57:$59,'Improved Sales'!$61:$68,'Improved Sales'!$70:$71,'Improved Sales'!$75:$75,'Improved Sales'!$77:$88,'Improved Sales'!$90:$99,'Improved Sales'!$102:$105,'Improved Sales'!$107:$107,'Improved Sales'!$109:$112,'Improved Sales'!$115:$115,'Improved Sales'!$121:$126,'Improved Sales'!$128:$142</definedName>
    <definedName name="Z_532E490A_6CC6_4637_9257_E11FA5186577_.wvu.Cols" localSheetId="0" hidden="1">'Improved Sales'!$A:$B</definedName>
    <definedName name="Z_532E490A_6CC6_4637_9257_E11FA5186577_.wvu.PrintArea" localSheetId="0" hidden="1">'Improved Sales'!$C$1:$Q$143</definedName>
    <definedName name="Z_532E490A_6CC6_4637_9257_E11FA5186577_.wvu.Rows" localSheetId="0" hidden="1">'Improved Sales'!$16:$20,'Improved Sales'!$23:$23,'Improved Sales'!$30:$36,'Improved Sales'!$38:$53,'Improved Sales'!$57:$59,'Improved Sales'!$61:$68,'Improved Sales'!$70:$71,'Improved Sales'!$75:$75,'Improved Sales'!$77:$88,'Improved Sales'!$90:$99,'Improved Sales'!$102:$105,'Improved Sales'!$107:$107,'Improved Sales'!$109:$112,'Improved Sales'!$115:$115,'Improved Sales'!$121:$126,'Improved Sales'!$128:$142</definedName>
    <definedName name="Z_63506D70_FE4D_4EEE_B9FF_ADFB586186A1_.wvu.Cols" localSheetId="0" hidden="1">'Improved Sales'!$A:$B</definedName>
    <definedName name="Z_63506D70_FE4D_4EEE_B9FF_ADFB586186A1_.wvu.PrintArea" localSheetId="0" hidden="1">'Improved Sales'!$C$1:$Q$143</definedName>
    <definedName name="Z_63506D70_FE4D_4EEE_B9FF_ADFB586186A1_.wvu.Rows" localSheetId="0" hidden="1">'Improved Sales'!$16:$20,'Improved Sales'!$23:$23,'Improved Sales'!$30:$36,'Improved Sales'!$38:$53,'Improved Sales'!$57:$59,'Improved Sales'!$61:$68,'Improved Sales'!$70:$71,'Improved Sales'!$75:$75,'Improved Sales'!$77:$88,'Improved Sales'!$90:$99,'Improved Sales'!$102:$105,'Improved Sales'!$107:$107,'Improved Sales'!$109:$112,'Improved Sales'!$115:$115,'Improved Sales'!$121:$126,'Improved Sales'!$128:$142</definedName>
    <definedName name="Z_824563B6_FB0A_4E14_8B77_D32E3BA08AD6_.wvu.Cols" localSheetId="0" hidden="1">'Improved Sales'!$A:$B</definedName>
    <definedName name="Z_824563B6_FB0A_4E14_8B77_D32E3BA08AD6_.wvu.PrintArea" localSheetId="0" hidden="1">'Improved Sales'!$C$1:$Q$143</definedName>
    <definedName name="Z_824563B6_FB0A_4E14_8B77_D32E3BA08AD6_.wvu.Rows" localSheetId="0" hidden="1">'Improved Sales'!$16:$20,'Improved Sales'!$23:$23,'Improved Sales'!$30:$36,'Improved Sales'!$38:$53,'Improved Sales'!$57:$59,'Improved Sales'!$61:$68,'Improved Sales'!$70:$71,'Improved Sales'!$75:$75,'Improved Sales'!$77:$88,'Improved Sales'!$90:$99,'Improved Sales'!$102:$105,'Improved Sales'!$107:$107,'Improved Sales'!$109:$112,'Improved Sales'!$115:$115,'Improved Sales'!$121:$126,'Improved Sales'!$128:$142</definedName>
    <definedName name="Z_A00685F8_103E_4B41_B20A_8FA105191486_.wvu.Cols" localSheetId="0" hidden="1">'Improved Sales'!$A:$B</definedName>
    <definedName name="Z_A00685F8_103E_4B41_B20A_8FA105191486_.wvu.PrintArea" localSheetId="0" hidden="1">'Improved Sales'!$C$1:$Q$143</definedName>
    <definedName name="Z_A00685F8_103E_4B41_B20A_8FA105191486_.wvu.Rows" localSheetId="0" hidden="1">'Improved Sales'!$16:$20,'Improved Sales'!$23:$23,'Improved Sales'!$30:$36,'Improved Sales'!$38:$53,'Improved Sales'!$57:$59,'Improved Sales'!$61:$68,'Improved Sales'!$75:$75,'Improved Sales'!$77:$88,'Improved Sales'!$90:$99,'Improved Sales'!$102:$105,'Improved Sales'!$107:$107,'Improved Sales'!$109:$112,'Improved Sales'!$115:$115,'Improved Sales'!$121:$126,'Improved Sales'!$128:$142</definedName>
  </definedNames>
  <calcPr calcId="191029"/>
  <customWorkbookViews>
    <customWorkbookView name="Ben Blake - Personal View" guid="{532E490A-6CC6-4637-9257-E11FA5186577}" mergeInterval="0" personalView="1" maximized="1" windowWidth="1596" windowHeight="739" activeSheetId="1"/>
    <customWorkbookView name="Dane L. Rivers - Personal View" guid="{52B671BD-09B6-425E-9748-EC9BFFDE0D48}" mergeInterval="0" personalView="1" maximized="1" windowWidth="1600" windowHeight="646" activeSheetId="1"/>
    <customWorkbookView name="Kurt M. Mueller, MAI - Personal View" guid="{824563B6-FB0A-4E14-8B77-D32E3BA08AD6}" mergeInterval="0" personalView="1" maximized="1" windowWidth="1050" windowHeight="715" activeSheetId="1"/>
    <customWorkbookView name="User - Personal View" guid="{091FE7BB-A7A6-4FE6-BBF6-2807EC0649D9}" mergeInterval="0" personalView="1" maximized="1" windowWidth="1020" windowHeight="596" activeSheetId="1"/>
    <customWorkbookView name="Kurt - Personal View" guid="{63506D70-FE4D-4EEE-B9FF-ADFB586186A1}" mergeInterval="0" personalView="1" maximized="1" windowWidth="1020" windowHeight="561" activeSheetId="1"/>
    <customWorkbookView name="Kurt M. Mueller - Personal View" guid="{A00685F8-103E-4B41-B20A-8FA105191486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5" i="1" l="1"/>
  <c r="J185" i="1"/>
  <c r="K185" i="1"/>
  <c r="L185" i="1"/>
  <c r="M185" i="1"/>
  <c r="N185" i="1"/>
  <c r="O185" i="1"/>
  <c r="P185" i="1"/>
  <c r="E240" i="1" l="1"/>
  <c r="E239" i="1"/>
  <c r="E238" i="1"/>
  <c r="E237" i="1"/>
  <c r="E236" i="1"/>
  <c r="E235" i="1"/>
  <c r="E230" i="1"/>
  <c r="E228" i="1"/>
  <c r="E226" i="1"/>
  <c r="I223" i="1"/>
  <c r="J223" i="1"/>
  <c r="K223" i="1"/>
  <c r="L223" i="1"/>
  <c r="M223" i="1"/>
  <c r="N223" i="1"/>
  <c r="O223" i="1"/>
  <c r="P223" i="1"/>
  <c r="I224" i="1"/>
  <c r="J224" i="1"/>
  <c r="K224" i="1"/>
  <c r="L224" i="1"/>
  <c r="M224" i="1"/>
  <c r="N224" i="1"/>
  <c r="O224" i="1"/>
  <c r="P224" i="1"/>
  <c r="I226" i="1"/>
  <c r="J226" i="1"/>
  <c r="K226" i="1"/>
  <c r="L226" i="1"/>
  <c r="L227" i="1" s="1"/>
  <c r="L229" i="1" s="1"/>
  <c r="L231" i="1" s="1"/>
  <c r="L233" i="1" s="1"/>
  <c r="M226" i="1"/>
  <c r="M227" i="1" s="1"/>
  <c r="M229" i="1" s="1"/>
  <c r="M231" i="1" s="1"/>
  <c r="M233" i="1" s="1"/>
  <c r="M242" i="1" s="1"/>
  <c r="N226" i="1"/>
  <c r="O226" i="1"/>
  <c r="P226" i="1"/>
  <c r="I227" i="1"/>
  <c r="J227" i="1"/>
  <c r="J229" i="1" s="1"/>
  <c r="K227" i="1"/>
  <c r="N227" i="1"/>
  <c r="O227" i="1"/>
  <c r="O229" i="1" s="1"/>
  <c r="O231" i="1" s="1"/>
  <c r="O233" i="1" s="1"/>
  <c r="O242" i="1" s="1"/>
  <c r="I228" i="1"/>
  <c r="J228" i="1"/>
  <c r="K228" i="1"/>
  <c r="L228" i="1"/>
  <c r="M228" i="1"/>
  <c r="N228" i="1"/>
  <c r="O228" i="1"/>
  <c r="P228" i="1"/>
  <c r="K229" i="1"/>
  <c r="I230" i="1"/>
  <c r="J230" i="1"/>
  <c r="K230" i="1"/>
  <c r="L230" i="1"/>
  <c r="M230" i="1"/>
  <c r="N230" i="1"/>
  <c r="O230" i="1"/>
  <c r="P230" i="1"/>
  <c r="K231" i="1"/>
  <c r="I232" i="1"/>
  <c r="J232" i="1"/>
  <c r="K232" i="1"/>
  <c r="L232" i="1"/>
  <c r="M232" i="1"/>
  <c r="N232" i="1"/>
  <c r="O232" i="1"/>
  <c r="P232" i="1"/>
  <c r="K233" i="1"/>
  <c r="K242" i="1" s="1"/>
  <c r="I235" i="1"/>
  <c r="J235" i="1"/>
  <c r="K235" i="1"/>
  <c r="L235" i="1"/>
  <c r="M235" i="1"/>
  <c r="N235" i="1"/>
  <c r="O235" i="1"/>
  <c r="P235" i="1"/>
  <c r="I236" i="1"/>
  <c r="J236" i="1"/>
  <c r="K236" i="1"/>
  <c r="L236" i="1"/>
  <c r="M236" i="1"/>
  <c r="N236" i="1"/>
  <c r="O236" i="1"/>
  <c r="P236" i="1"/>
  <c r="I237" i="1"/>
  <c r="J237" i="1"/>
  <c r="K237" i="1"/>
  <c r="L237" i="1"/>
  <c r="M237" i="1"/>
  <c r="N237" i="1"/>
  <c r="O237" i="1"/>
  <c r="P237" i="1"/>
  <c r="I238" i="1"/>
  <c r="J238" i="1"/>
  <c r="K238" i="1"/>
  <c r="L238" i="1"/>
  <c r="M238" i="1"/>
  <c r="N238" i="1"/>
  <c r="O238" i="1"/>
  <c r="P238" i="1"/>
  <c r="I239" i="1"/>
  <c r="J239" i="1"/>
  <c r="K239" i="1"/>
  <c r="L239" i="1"/>
  <c r="M239" i="1"/>
  <c r="N239" i="1"/>
  <c r="O239" i="1"/>
  <c r="P239" i="1"/>
  <c r="I240" i="1"/>
  <c r="J240" i="1"/>
  <c r="K240" i="1"/>
  <c r="L240" i="1"/>
  <c r="L241" i="1" s="1"/>
  <c r="M240" i="1"/>
  <c r="N240" i="1"/>
  <c r="O240" i="1"/>
  <c r="P240" i="1"/>
  <c r="I241" i="1"/>
  <c r="J241" i="1"/>
  <c r="K241" i="1"/>
  <c r="M241" i="1"/>
  <c r="N241" i="1"/>
  <c r="O241" i="1"/>
  <c r="I187" i="1"/>
  <c r="J187" i="1"/>
  <c r="K187" i="1"/>
  <c r="L187" i="1"/>
  <c r="M187" i="1"/>
  <c r="N187" i="1"/>
  <c r="O187" i="1"/>
  <c r="P187" i="1"/>
  <c r="I188" i="1"/>
  <c r="J188" i="1"/>
  <c r="K188" i="1"/>
  <c r="L188" i="1"/>
  <c r="M188" i="1"/>
  <c r="N188" i="1"/>
  <c r="O188" i="1"/>
  <c r="P188" i="1"/>
  <c r="I189" i="1"/>
  <c r="J189" i="1"/>
  <c r="K189" i="1"/>
  <c r="L189" i="1"/>
  <c r="M189" i="1"/>
  <c r="N189" i="1"/>
  <c r="O189" i="1"/>
  <c r="P189" i="1"/>
  <c r="I193" i="1"/>
  <c r="J193" i="1"/>
  <c r="K193" i="1"/>
  <c r="L193" i="1"/>
  <c r="M193" i="1"/>
  <c r="N193" i="1"/>
  <c r="O193" i="1"/>
  <c r="P193" i="1"/>
  <c r="I194" i="1"/>
  <c r="J194" i="1"/>
  <c r="K194" i="1"/>
  <c r="L194" i="1"/>
  <c r="M194" i="1"/>
  <c r="N194" i="1"/>
  <c r="O194" i="1"/>
  <c r="P194" i="1"/>
  <c r="I200" i="1"/>
  <c r="J200" i="1"/>
  <c r="K200" i="1"/>
  <c r="L200" i="1"/>
  <c r="M200" i="1"/>
  <c r="N200" i="1"/>
  <c r="O200" i="1"/>
  <c r="P200" i="1"/>
  <c r="N229" i="1" l="1"/>
  <c r="N231" i="1" s="1"/>
  <c r="N233" i="1" s="1"/>
  <c r="N242" i="1" s="1"/>
  <c r="J231" i="1"/>
  <c r="J233" i="1" s="1"/>
  <c r="J242" i="1" s="1"/>
  <c r="I229" i="1"/>
  <c r="I231" i="1" s="1"/>
  <c r="I233" i="1" s="1"/>
  <c r="I242" i="1" s="1"/>
  <c r="L242" i="1"/>
  <c r="P241" i="1"/>
  <c r="P227" i="1"/>
  <c r="P229" i="1" s="1"/>
  <c r="P231" i="1" s="1"/>
  <c r="P233" i="1" s="1"/>
  <c r="P242" i="1" s="1"/>
  <c r="D242" i="1" l="1"/>
  <c r="D233" i="1"/>
  <c r="D224" i="1"/>
  <c r="D212" i="1"/>
  <c r="D201" i="1"/>
  <c r="H194" i="1"/>
  <c r="G194" i="1"/>
  <c r="E194" i="1"/>
  <c r="H240" i="1"/>
  <c r="G240" i="1"/>
  <c r="H239" i="1"/>
  <c r="G239" i="1"/>
  <c r="H238" i="1"/>
  <c r="G238" i="1"/>
  <c r="H237" i="1"/>
  <c r="G237" i="1"/>
  <c r="H236" i="1"/>
  <c r="G236" i="1"/>
  <c r="H235" i="1"/>
  <c r="H241" i="1" s="1"/>
  <c r="H211" i="1" s="1"/>
  <c r="G235" i="1"/>
  <c r="G241" i="1" s="1"/>
  <c r="G211" i="1" s="1"/>
  <c r="H230" i="1"/>
  <c r="G230" i="1"/>
  <c r="H228" i="1"/>
  <c r="G228" i="1"/>
  <c r="H226" i="1"/>
  <c r="G226" i="1"/>
  <c r="W239" i="1"/>
  <c r="W238" i="1"/>
  <c r="W237" i="1"/>
  <c r="W236" i="1"/>
  <c r="W235" i="1"/>
  <c r="W234" i="1"/>
  <c r="W233" i="1"/>
  <c r="H150" i="1"/>
  <c r="I150" i="1"/>
  <c r="J150" i="1"/>
  <c r="K150" i="1"/>
  <c r="L150" i="1"/>
  <c r="M150" i="1"/>
  <c r="N150" i="1"/>
  <c r="O150" i="1"/>
  <c r="P150" i="1"/>
  <c r="G150" i="1"/>
  <c r="E207" i="1" l="1"/>
  <c r="E206" i="1"/>
  <c r="E205" i="1"/>
  <c r="E198" i="1"/>
  <c r="E197" i="1"/>
  <c r="H193" i="1"/>
  <c r="G193" i="1"/>
  <c r="E193" i="1"/>
  <c r="H188" i="1"/>
  <c r="G188" i="1"/>
  <c r="E188" i="1"/>
  <c r="H187" i="1"/>
  <c r="G187" i="1"/>
  <c r="E187" i="1"/>
  <c r="H185" i="1"/>
  <c r="G185" i="1"/>
  <c r="J211" i="1" l="1"/>
  <c r="I211" i="1"/>
  <c r="K211" i="1"/>
  <c r="M211" i="1"/>
  <c r="L211" i="1"/>
  <c r="E200" i="1"/>
  <c r="E223" i="1"/>
  <c r="E232" i="1" s="1"/>
  <c r="N211" i="1"/>
  <c r="G200" i="1"/>
  <c r="G223" i="1"/>
  <c r="G232" i="1" s="1"/>
  <c r="O211" i="1"/>
  <c r="H200" i="1"/>
  <c r="H223" i="1"/>
  <c r="H232" i="1" s="1"/>
  <c r="P211" i="1"/>
  <c r="E15" i="1"/>
  <c r="E72" i="1" l="1"/>
  <c r="E63" i="1" l="1"/>
  <c r="G63" i="1"/>
  <c r="E43" i="1"/>
  <c r="G43" i="1"/>
  <c r="E41" i="1"/>
  <c r="G41" i="1"/>
  <c r="E39" i="1"/>
  <c r="G39" i="1"/>
  <c r="E28" i="1" l="1"/>
  <c r="G28" i="1" l="1"/>
  <c r="I28" i="1" l="1"/>
  <c r="J28" i="1"/>
  <c r="K28" i="1"/>
  <c r="L28" i="1"/>
  <c r="M28" i="1"/>
  <c r="N28" i="1"/>
  <c r="O28" i="1"/>
  <c r="P28" i="1"/>
  <c r="H28" i="1"/>
  <c r="E169" i="1" l="1"/>
  <c r="E8" i="1" l="1"/>
  <c r="E189" i="1" s="1"/>
  <c r="G8" i="1"/>
  <c r="G189" i="1" s="1"/>
  <c r="H8" i="1"/>
  <c r="H189" i="1" s="1"/>
  <c r="I8" i="1"/>
  <c r="J8" i="1"/>
  <c r="K8" i="1"/>
  <c r="L8" i="1"/>
  <c r="M8" i="1"/>
  <c r="N8" i="1"/>
  <c r="O8" i="1"/>
  <c r="P8" i="1"/>
  <c r="G16" i="1"/>
  <c r="G18" i="1" s="1"/>
  <c r="H16" i="1"/>
  <c r="H18" i="1" s="1"/>
  <c r="I16" i="1"/>
  <c r="I18" i="1" s="1"/>
  <c r="I138" i="1" s="1"/>
  <c r="I122" i="1" s="1"/>
  <c r="J16" i="1"/>
  <c r="J18" i="1" s="1"/>
  <c r="J137" i="1" s="1"/>
  <c r="J121" i="1" s="1"/>
  <c r="K16" i="1"/>
  <c r="K18" i="1" s="1"/>
  <c r="L16" i="1"/>
  <c r="L18" i="1" s="1"/>
  <c r="M16" i="1"/>
  <c r="M18" i="1" s="1"/>
  <c r="M137" i="1" s="1"/>
  <c r="M121" i="1" s="1"/>
  <c r="N16" i="1"/>
  <c r="N18" i="1" s="1"/>
  <c r="O16" i="1"/>
  <c r="O18" i="1" s="1"/>
  <c r="P16" i="1"/>
  <c r="P18" i="1" s="1"/>
  <c r="P137" i="1" s="1"/>
  <c r="P121" i="1" s="1"/>
  <c r="G32" i="1"/>
  <c r="H32" i="1"/>
  <c r="I32" i="1"/>
  <c r="J32" i="1"/>
  <c r="K32" i="1"/>
  <c r="L32" i="1"/>
  <c r="M32" i="1"/>
  <c r="N32" i="1"/>
  <c r="O32" i="1"/>
  <c r="P32" i="1"/>
  <c r="G33" i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H39" i="1"/>
  <c r="I39" i="1"/>
  <c r="J39" i="1"/>
  <c r="K39" i="1"/>
  <c r="L39" i="1"/>
  <c r="M39" i="1"/>
  <c r="N39" i="1"/>
  <c r="O39" i="1"/>
  <c r="P39" i="1"/>
  <c r="H41" i="1"/>
  <c r="I41" i="1"/>
  <c r="J41" i="1"/>
  <c r="K41" i="1"/>
  <c r="L41" i="1"/>
  <c r="M41" i="1"/>
  <c r="N41" i="1"/>
  <c r="O41" i="1"/>
  <c r="P41" i="1"/>
  <c r="H43" i="1"/>
  <c r="I43" i="1"/>
  <c r="J43" i="1"/>
  <c r="K43" i="1"/>
  <c r="L43" i="1"/>
  <c r="M43" i="1"/>
  <c r="N43" i="1"/>
  <c r="O43" i="1"/>
  <c r="P43" i="1"/>
  <c r="E46" i="1"/>
  <c r="G46" i="1"/>
  <c r="H46" i="1"/>
  <c r="I46" i="1"/>
  <c r="J46" i="1"/>
  <c r="K46" i="1"/>
  <c r="L46" i="1"/>
  <c r="M46" i="1"/>
  <c r="N46" i="1"/>
  <c r="O46" i="1"/>
  <c r="P46" i="1"/>
  <c r="E48" i="1"/>
  <c r="G48" i="1"/>
  <c r="H48" i="1"/>
  <c r="I48" i="1"/>
  <c r="J48" i="1"/>
  <c r="K48" i="1"/>
  <c r="L48" i="1"/>
  <c r="M48" i="1"/>
  <c r="N48" i="1"/>
  <c r="O48" i="1"/>
  <c r="P48" i="1"/>
  <c r="H63" i="1"/>
  <c r="I63" i="1"/>
  <c r="J63" i="1"/>
  <c r="K63" i="1"/>
  <c r="L63" i="1"/>
  <c r="M63" i="1"/>
  <c r="N63" i="1"/>
  <c r="O63" i="1"/>
  <c r="P63" i="1"/>
  <c r="E70" i="1"/>
  <c r="E74" i="1" s="1"/>
  <c r="G70" i="1"/>
  <c r="G74" i="1" s="1"/>
  <c r="H70" i="1"/>
  <c r="H75" i="1" s="1"/>
  <c r="I70" i="1"/>
  <c r="I75" i="1" s="1"/>
  <c r="J70" i="1"/>
  <c r="J75" i="1" s="1"/>
  <c r="K70" i="1"/>
  <c r="K74" i="1" s="1"/>
  <c r="L70" i="1"/>
  <c r="L74" i="1" s="1"/>
  <c r="M70" i="1"/>
  <c r="M75" i="1" s="1"/>
  <c r="N70" i="1"/>
  <c r="N74" i="1" s="1"/>
  <c r="O70" i="1"/>
  <c r="O74" i="1" s="1"/>
  <c r="P70" i="1"/>
  <c r="P75" i="1" s="1"/>
  <c r="G72" i="1"/>
  <c r="H72" i="1"/>
  <c r="I72" i="1"/>
  <c r="J72" i="1"/>
  <c r="K72" i="1"/>
  <c r="L72" i="1"/>
  <c r="M72" i="1"/>
  <c r="N72" i="1"/>
  <c r="O72" i="1"/>
  <c r="P72" i="1"/>
  <c r="E77" i="1"/>
  <c r="G77" i="1"/>
  <c r="H77" i="1"/>
  <c r="I77" i="1"/>
  <c r="J77" i="1"/>
  <c r="K77" i="1"/>
  <c r="L77" i="1"/>
  <c r="M77" i="1"/>
  <c r="N77" i="1"/>
  <c r="O77" i="1"/>
  <c r="P77" i="1"/>
  <c r="E78" i="1"/>
  <c r="G78" i="1"/>
  <c r="H78" i="1"/>
  <c r="I78" i="1"/>
  <c r="J78" i="1"/>
  <c r="K78" i="1"/>
  <c r="L78" i="1"/>
  <c r="M78" i="1"/>
  <c r="N78" i="1"/>
  <c r="O78" i="1"/>
  <c r="P78" i="1"/>
  <c r="G92" i="1"/>
  <c r="G95" i="1" s="1"/>
  <c r="H92" i="1"/>
  <c r="H95" i="1" s="1"/>
  <c r="I92" i="1"/>
  <c r="J92" i="1"/>
  <c r="J95" i="1" s="1"/>
  <c r="J104" i="1" s="1"/>
  <c r="K92" i="1"/>
  <c r="K95" i="1" s="1"/>
  <c r="L92" i="1"/>
  <c r="L95" i="1" s="1"/>
  <c r="M92" i="1"/>
  <c r="M95" i="1" s="1"/>
  <c r="N92" i="1"/>
  <c r="N95" i="1" s="1"/>
  <c r="O92" i="1"/>
  <c r="O95" i="1" s="1"/>
  <c r="P92" i="1"/>
  <c r="P95" i="1" s="1"/>
  <c r="I95" i="1"/>
  <c r="I104" i="1" s="1"/>
  <c r="G96" i="1"/>
  <c r="H96" i="1"/>
  <c r="I96" i="1"/>
  <c r="J96" i="1"/>
  <c r="K96" i="1"/>
  <c r="L96" i="1"/>
  <c r="M96" i="1"/>
  <c r="N96" i="1"/>
  <c r="O96" i="1"/>
  <c r="P96" i="1"/>
  <c r="G102" i="1"/>
  <c r="H102" i="1"/>
  <c r="I102" i="1"/>
  <c r="J102" i="1"/>
  <c r="K102" i="1"/>
  <c r="L102" i="1"/>
  <c r="M102" i="1"/>
  <c r="N102" i="1"/>
  <c r="O102" i="1"/>
  <c r="P102" i="1"/>
  <c r="G106" i="1"/>
  <c r="H106" i="1"/>
  <c r="I106" i="1"/>
  <c r="J106" i="1"/>
  <c r="K106" i="1"/>
  <c r="L106" i="1"/>
  <c r="M106" i="1"/>
  <c r="N106" i="1"/>
  <c r="O106" i="1"/>
  <c r="P106" i="1"/>
  <c r="G107" i="1"/>
  <c r="H107" i="1"/>
  <c r="I107" i="1"/>
  <c r="J107" i="1"/>
  <c r="K107" i="1"/>
  <c r="L107" i="1"/>
  <c r="M107" i="1"/>
  <c r="N107" i="1"/>
  <c r="O107" i="1"/>
  <c r="P107" i="1"/>
  <c r="G108" i="1"/>
  <c r="H108" i="1"/>
  <c r="I108" i="1"/>
  <c r="J108" i="1"/>
  <c r="K108" i="1"/>
  <c r="L108" i="1"/>
  <c r="M108" i="1"/>
  <c r="N108" i="1"/>
  <c r="O108" i="1"/>
  <c r="P108" i="1"/>
  <c r="G109" i="1"/>
  <c r="H109" i="1"/>
  <c r="I109" i="1"/>
  <c r="J109" i="1"/>
  <c r="K109" i="1"/>
  <c r="L109" i="1"/>
  <c r="M109" i="1"/>
  <c r="N109" i="1"/>
  <c r="O109" i="1"/>
  <c r="P109" i="1"/>
  <c r="G114" i="1"/>
  <c r="H114" i="1"/>
  <c r="I114" i="1"/>
  <c r="J114" i="1"/>
  <c r="K114" i="1"/>
  <c r="L114" i="1"/>
  <c r="M114" i="1"/>
  <c r="N114" i="1"/>
  <c r="O114" i="1"/>
  <c r="P114" i="1"/>
  <c r="G115" i="1"/>
  <c r="H115" i="1"/>
  <c r="I115" i="1"/>
  <c r="J115" i="1"/>
  <c r="K115" i="1"/>
  <c r="L115" i="1"/>
  <c r="M115" i="1"/>
  <c r="N115" i="1"/>
  <c r="O115" i="1"/>
  <c r="P115" i="1"/>
  <c r="G116" i="1"/>
  <c r="H116" i="1"/>
  <c r="I116" i="1"/>
  <c r="J116" i="1"/>
  <c r="K116" i="1"/>
  <c r="L116" i="1"/>
  <c r="M116" i="1"/>
  <c r="N116" i="1"/>
  <c r="O116" i="1"/>
  <c r="P116" i="1"/>
  <c r="G118" i="1"/>
  <c r="H118" i="1"/>
  <c r="I118" i="1"/>
  <c r="J118" i="1"/>
  <c r="K118" i="1"/>
  <c r="L118" i="1"/>
  <c r="M118" i="1"/>
  <c r="N118" i="1"/>
  <c r="O118" i="1"/>
  <c r="P118" i="1"/>
  <c r="E119" i="1"/>
  <c r="G119" i="1"/>
  <c r="G224" i="1" s="1"/>
  <c r="G227" i="1" s="1"/>
  <c r="G229" i="1" s="1"/>
  <c r="G231" i="1" s="1"/>
  <c r="H119" i="1"/>
  <c r="H224" i="1" s="1"/>
  <c r="I119" i="1"/>
  <c r="J119" i="1"/>
  <c r="K119" i="1"/>
  <c r="L119" i="1"/>
  <c r="M119" i="1"/>
  <c r="N119" i="1"/>
  <c r="O119" i="1"/>
  <c r="P119" i="1"/>
  <c r="E120" i="1"/>
  <c r="G125" i="1"/>
  <c r="H125" i="1"/>
  <c r="I125" i="1"/>
  <c r="J125" i="1"/>
  <c r="K125" i="1"/>
  <c r="L125" i="1"/>
  <c r="M125" i="1"/>
  <c r="N125" i="1"/>
  <c r="O125" i="1"/>
  <c r="P125" i="1"/>
  <c r="G134" i="1"/>
  <c r="G112" i="1" s="1"/>
  <c r="H134" i="1"/>
  <c r="H112" i="1" s="1"/>
  <c r="I134" i="1"/>
  <c r="I112" i="1" s="1"/>
  <c r="J134" i="1"/>
  <c r="J112" i="1" s="1"/>
  <c r="K134" i="1"/>
  <c r="K112" i="1" s="1"/>
  <c r="L134" i="1"/>
  <c r="L112" i="1" s="1"/>
  <c r="M134" i="1"/>
  <c r="M112" i="1" s="1"/>
  <c r="N134" i="1"/>
  <c r="N112" i="1" s="1"/>
  <c r="O134" i="1"/>
  <c r="O112" i="1" s="1"/>
  <c r="P134" i="1"/>
  <c r="P112" i="1" s="1"/>
  <c r="G135" i="1"/>
  <c r="G111" i="1" s="1"/>
  <c r="H135" i="1"/>
  <c r="H111" i="1" s="1"/>
  <c r="I135" i="1"/>
  <c r="I111" i="1" s="1"/>
  <c r="J135" i="1"/>
  <c r="J111" i="1" s="1"/>
  <c r="K135" i="1"/>
  <c r="K111" i="1" s="1"/>
  <c r="L135" i="1"/>
  <c r="L111" i="1" s="1"/>
  <c r="M135" i="1"/>
  <c r="M111" i="1" s="1"/>
  <c r="N135" i="1"/>
  <c r="N111" i="1" s="1"/>
  <c r="O135" i="1"/>
  <c r="O111" i="1" s="1"/>
  <c r="P135" i="1"/>
  <c r="P111" i="1" s="1"/>
  <c r="G136" i="1"/>
  <c r="G120" i="1" s="1"/>
  <c r="H136" i="1"/>
  <c r="H120" i="1" s="1"/>
  <c r="I136" i="1"/>
  <c r="I120" i="1" s="1"/>
  <c r="J136" i="1"/>
  <c r="J120" i="1" s="1"/>
  <c r="K136" i="1"/>
  <c r="K120" i="1" s="1"/>
  <c r="L136" i="1"/>
  <c r="L120" i="1" s="1"/>
  <c r="M136" i="1"/>
  <c r="M120" i="1" s="1"/>
  <c r="N136" i="1"/>
  <c r="N120" i="1" s="1"/>
  <c r="O136" i="1"/>
  <c r="O120" i="1" s="1"/>
  <c r="P136" i="1"/>
  <c r="P120" i="1" s="1"/>
  <c r="E156" i="1"/>
  <c r="E157" i="1"/>
  <c r="G161" i="1"/>
  <c r="H161" i="1"/>
  <c r="I161" i="1"/>
  <c r="J161" i="1"/>
  <c r="K161" i="1"/>
  <c r="L161" i="1"/>
  <c r="M161" i="1"/>
  <c r="N161" i="1"/>
  <c r="O161" i="1"/>
  <c r="P161" i="1"/>
  <c r="E170" i="1"/>
  <c r="G172" i="1"/>
  <c r="H172" i="1"/>
  <c r="I172" i="1"/>
  <c r="J172" i="1"/>
  <c r="K172" i="1"/>
  <c r="L172" i="1"/>
  <c r="M172" i="1"/>
  <c r="N172" i="1"/>
  <c r="O172" i="1"/>
  <c r="P172" i="1"/>
  <c r="L201" i="1" l="1"/>
  <c r="K201" i="1"/>
  <c r="J201" i="1"/>
  <c r="I201" i="1"/>
  <c r="P201" i="1"/>
  <c r="H227" i="1"/>
  <c r="H229" i="1" s="1"/>
  <c r="H231" i="1" s="1"/>
  <c r="H233" i="1" s="1"/>
  <c r="O201" i="1"/>
  <c r="N201" i="1"/>
  <c r="M201" i="1"/>
  <c r="G246" i="1"/>
  <c r="G216" i="1" s="1"/>
  <c r="G247" i="1"/>
  <c r="G217" i="1" s="1"/>
  <c r="G245" i="1"/>
  <c r="G215" i="1" s="1"/>
  <c r="G248" i="1"/>
  <c r="G218" i="1" s="1"/>
  <c r="G233" i="1"/>
  <c r="E224" i="1"/>
  <c r="E233" i="1" s="1"/>
  <c r="E242" i="1" s="1"/>
  <c r="E201" i="1"/>
  <c r="E212" i="1" s="1"/>
  <c r="I74" i="1"/>
  <c r="O75" i="1"/>
  <c r="G75" i="1"/>
  <c r="E158" i="1"/>
  <c r="M162" i="1" s="1"/>
  <c r="M163" i="1" s="1"/>
  <c r="M164" i="1" s="1"/>
  <c r="M123" i="1" s="1"/>
  <c r="I137" i="1"/>
  <c r="I121" i="1" s="1"/>
  <c r="M74" i="1"/>
  <c r="H138" i="1"/>
  <c r="H122" i="1" s="1"/>
  <c r="H137" i="1"/>
  <c r="H121" i="1" s="1"/>
  <c r="M138" i="1"/>
  <c r="M122" i="1" s="1"/>
  <c r="J74" i="1"/>
  <c r="O137" i="1"/>
  <c r="O121" i="1" s="1"/>
  <c r="O138" i="1"/>
  <c r="O122" i="1" s="1"/>
  <c r="G138" i="1"/>
  <c r="G122" i="1" s="1"/>
  <c r="G137" i="1"/>
  <c r="G121" i="1" s="1"/>
  <c r="N137" i="1"/>
  <c r="N121" i="1" s="1"/>
  <c r="N138" i="1"/>
  <c r="N122" i="1" s="1"/>
  <c r="K137" i="1"/>
  <c r="K121" i="1" s="1"/>
  <c r="K138" i="1"/>
  <c r="K122" i="1" s="1"/>
  <c r="L138" i="1"/>
  <c r="L122" i="1" s="1"/>
  <c r="L137" i="1"/>
  <c r="L121" i="1" s="1"/>
  <c r="P74" i="1"/>
  <c r="P138" i="1"/>
  <c r="P122" i="1" s="1"/>
  <c r="K75" i="1"/>
  <c r="H74" i="1"/>
  <c r="N75" i="1"/>
  <c r="L75" i="1"/>
  <c r="E75" i="1"/>
  <c r="N104" i="1"/>
  <c r="N113" i="1"/>
  <c r="N105" i="1"/>
  <c r="N117" i="1" s="1"/>
  <c r="M104" i="1"/>
  <c r="M113" i="1"/>
  <c r="M105" i="1"/>
  <c r="M117" i="1" s="1"/>
  <c r="J113" i="1"/>
  <c r="I113" i="1"/>
  <c r="J105" i="1"/>
  <c r="J117" i="1" s="1"/>
  <c r="I105" i="1"/>
  <c r="I117" i="1" s="1"/>
  <c r="J138" i="1"/>
  <c r="J122" i="1" s="1"/>
  <c r="P105" i="1"/>
  <c r="P117" i="1" s="1"/>
  <c r="P104" i="1"/>
  <c r="P113" i="1"/>
  <c r="L105" i="1"/>
  <c r="L117" i="1" s="1"/>
  <c r="L104" i="1"/>
  <c r="L113" i="1"/>
  <c r="H105" i="1"/>
  <c r="H117" i="1" s="1"/>
  <c r="H104" i="1"/>
  <c r="H113" i="1"/>
  <c r="O105" i="1"/>
  <c r="O117" i="1" s="1"/>
  <c r="O104" i="1"/>
  <c r="O113" i="1"/>
  <c r="K105" i="1"/>
  <c r="K117" i="1" s="1"/>
  <c r="K104" i="1"/>
  <c r="K113" i="1"/>
  <c r="G105" i="1"/>
  <c r="G117" i="1" s="1"/>
  <c r="G104" i="1"/>
  <c r="G113" i="1"/>
  <c r="G175" i="1"/>
  <c r="G176" i="1" s="1"/>
  <c r="K175" i="1"/>
  <c r="K176" i="1" s="1"/>
  <c r="O175" i="1"/>
  <c r="O176" i="1" s="1"/>
  <c r="N175" i="1"/>
  <c r="N176" i="1" s="1"/>
  <c r="H175" i="1"/>
  <c r="H176" i="1" s="1"/>
  <c r="L175" i="1"/>
  <c r="L176" i="1" s="1"/>
  <c r="P175" i="1"/>
  <c r="P176" i="1" s="1"/>
  <c r="I175" i="1"/>
  <c r="I176" i="1" s="1"/>
  <c r="M175" i="1"/>
  <c r="M176" i="1" s="1"/>
  <c r="J175" i="1"/>
  <c r="J176" i="1" s="1"/>
  <c r="O162" i="1"/>
  <c r="O163" i="1" s="1"/>
  <c r="O164" i="1" s="1"/>
  <c r="O123" i="1" s="1"/>
  <c r="J162" i="1"/>
  <c r="J163" i="1" s="1"/>
  <c r="J164" i="1" s="1"/>
  <c r="J123" i="1" s="1"/>
  <c r="N212" i="1" l="1"/>
  <c r="O212" i="1"/>
  <c r="H201" i="1"/>
  <c r="H242" i="1"/>
  <c r="H212" i="1" s="1"/>
  <c r="P212" i="1"/>
  <c r="I212" i="1"/>
  <c r="J212" i="1"/>
  <c r="K212" i="1"/>
  <c r="M212" i="1"/>
  <c r="L212" i="1"/>
  <c r="I162" i="1"/>
  <c r="I163" i="1" s="1"/>
  <c r="I164" i="1" s="1"/>
  <c r="I123" i="1" s="1"/>
  <c r="L162" i="1"/>
  <c r="L163" i="1" s="1"/>
  <c r="L164" i="1" s="1"/>
  <c r="L123" i="1" s="1"/>
  <c r="G242" i="1"/>
  <c r="G212" i="1" s="1"/>
  <c r="G201" i="1"/>
  <c r="G162" i="1"/>
  <c r="G163" i="1" s="1"/>
  <c r="G164" i="1" s="1"/>
  <c r="G123" i="1" s="1"/>
  <c r="P162" i="1"/>
  <c r="P163" i="1" s="1"/>
  <c r="P164" i="1" s="1"/>
  <c r="P123" i="1" s="1"/>
  <c r="N162" i="1"/>
  <c r="N163" i="1" s="1"/>
  <c r="N164" i="1" s="1"/>
  <c r="N123" i="1" s="1"/>
  <c r="K162" i="1"/>
  <c r="K163" i="1" s="1"/>
  <c r="K164" i="1" s="1"/>
  <c r="K123" i="1" s="1"/>
  <c r="H162" i="1"/>
  <c r="H163" i="1" s="1"/>
  <c r="H164" i="1" s="1"/>
  <c r="H123" i="1" s="1"/>
  <c r="I19" i="1"/>
  <c r="I177" i="1"/>
  <c r="N177" i="1"/>
  <c r="N19" i="1"/>
  <c r="P19" i="1"/>
  <c r="P177" i="1"/>
  <c r="O177" i="1"/>
  <c r="O19" i="1"/>
  <c r="J19" i="1"/>
  <c r="J177" i="1"/>
  <c r="L19" i="1"/>
  <c r="L177" i="1"/>
  <c r="K177" i="1"/>
  <c r="K19" i="1"/>
  <c r="M19" i="1"/>
  <c r="M177" i="1"/>
  <c r="H19" i="1"/>
  <c r="H177" i="1"/>
  <c r="G177" i="1"/>
  <c r="G19" i="1"/>
  <c r="H247" i="1" l="1"/>
  <c r="H246" i="1"/>
  <c r="H245" i="1"/>
  <c r="H248" i="1"/>
  <c r="M20" i="1"/>
  <c r="M110" i="1" s="1"/>
  <c r="M178" i="1"/>
  <c r="M124" i="1" s="1"/>
  <c r="L20" i="1"/>
  <c r="L110" i="1" s="1"/>
  <c r="L178" i="1"/>
  <c r="L124" i="1" s="1"/>
  <c r="G20" i="1"/>
  <c r="G110" i="1" s="1"/>
  <c r="G178" i="1"/>
  <c r="G124" i="1" s="1"/>
  <c r="O178" i="1"/>
  <c r="O124" i="1" s="1"/>
  <c r="O20" i="1"/>
  <c r="O110" i="1" s="1"/>
  <c r="N20" i="1"/>
  <c r="N110" i="1" s="1"/>
  <c r="N178" i="1"/>
  <c r="N124" i="1" s="1"/>
  <c r="H20" i="1"/>
  <c r="H110" i="1" s="1"/>
  <c r="H178" i="1"/>
  <c r="H124" i="1" s="1"/>
  <c r="J20" i="1"/>
  <c r="J110" i="1" s="1"/>
  <c r="J178" i="1"/>
  <c r="J124" i="1" s="1"/>
  <c r="P20" i="1"/>
  <c r="P110" i="1" s="1"/>
  <c r="P178" i="1"/>
  <c r="P124" i="1" s="1"/>
  <c r="I178" i="1"/>
  <c r="I124" i="1" s="1"/>
  <c r="I20" i="1"/>
  <c r="I110" i="1" s="1"/>
  <c r="K20" i="1"/>
  <c r="K110" i="1" s="1"/>
  <c r="K178" i="1"/>
  <c r="K124" i="1" s="1"/>
  <c r="I248" i="1" l="1"/>
  <c r="I218" i="1" s="1"/>
  <c r="H218" i="1"/>
  <c r="I245" i="1"/>
  <c r="I215" i="1" s="1"/>
  <c r="H215" i="1"/>
  <c r="I246" i="1"/>
  <c r="I216" i="1" s="1"/>
  <c r="H216" i="1"/>
  <c r="I247" i="1"/>
  <c r="I217" i="1" s="1"/>
  <c r="H217" i="1"/>
</calcChain>
</file>

<file path=xl/sharedStrings.xml><?xml version="1.0" encoding="utf-8"?>
<sst xmlns="http://schemas.openxmlformats.org/spreadsheetml/2006/main" count="394" uniqueCount="170">
  <si>
    <t>ADJUSTMENT FOR TI / OFFICE BUILD-OUT %:</t>
  </si>
  <si>
    <t>Subject Shell Area (SF)</t>
  </si>
  <si>
    <t>Subject Office Build-out (SF)</t>
  </si>
  <si>
    <t>Type of Basement</t>
  </si>
  <si>
    <t>Subject Office %</t>
  </si>
  <si>
    <t>Finished Bsmt. NRA (SF)</t>
  </si>
  <si>
    <t>TI Cost Adjust / SF</t>
  </si>
  <si>
    <t>Storage Bsmt. (SF, Not in NRA)</t>
  </si>
  <si>
    <t>Adjusted Imprv. $ / SF GLA</t>
  </si>
  <si>
    <t>Initial Adjust Sale Price</t>
  </si>
  <si>
    <t>Less:  Allocated Land Value</t>
  </si>
  <si>
    <t>TI Cost Difference</t>
  </si>
  <si>
    <t>TI Adjust Sale Price</t>
  </si>
  <si>
    <t>Vacancy %</t>
  </si>
  <si>
    <t>TI Adjust $ / SF GLA</t>
  </si>
  <si>
    <t>Expense Ratio %</t>
  </si>
  <si>
    <t>EGIM</t>
  </si>
  <si>
    <t>ADJUSTMENT FOR SITE COVERAGE RATIO:</t>
  </si>
  <si>
    <t>Adjusted Imprv. $ / SF GBA</t>
  </si>
  <si>
    <t>Total Basement GBA (SF)</t>
  </si>
  <si>
    <t>Subject Bldg Footprint (SF)</t>
  </si>
  <si>
    <t>Subject Site Area (SF)</t>
  </si>
  <si>
    <t>Basement (% of Total GBA)</t>
  </si>
  <si>
    <t>Site Cover. Ratio %</t>
  </si>
  <si>
    <t>Finished Bsmt. (% of Total NRA)</t>
  </si>
  <si>
    <t>Land Value / SF</t>
  </si>
  <si>
    <t>Land Area Difference in SCRs</t>
  </si>
  <si>
    <t>Less: Land Area Price Difference</t>
  </si>
  <si>
    <t>SCR Adjust Sale Price</t>
  </si>
  <si>
    <t>SCR Adjust $ / SF GLA</t>
  </si>
  <si>
    <t>Overall Capitalization Rate</t>
  </si>
  <si>
    <t>Adjusted Price / SF GBA</t>
  </si>
  <si>
    <t>Rail Served</t>
  </si>
  <si>
    <t>Fire Sprinklers</t>
  </si>
  <si>
    <t>Truck Doors</t>
  </si>
  <si>
    <t>Clear Height</t>
  </si>
  <si>
    <t>Other Major Tenants</t>
  </si>
  <si>
    <t>Anchor Tenants</t>
  </si>
  <si>
    <t>% In-Line of Total GLA</t>
  </si>
  <si>
    <t>In-Line Retail GLA (SF)</t>
  </si>
  <si>
    <t>Elevator</t>
  </si>
  <si>
    <t>Building Class</t>
  </si>
  <si>
    <t>Showroom / Office (% of GBA)</t>
  </si>
  <si>
    <t>Showroom / Office (SF)</t>
  </si>
  <si>
    <t>Site Coverage Ratio</t>
  </si>
  <si>
    <t>Property Use</t>
  </si>
  <si>
    <t>Zoning</t>
  </si>
  <si>
    <t>Land-to-Bldg. Ratio</t>
  </si>
  <si>
    <t>Other Special Features</t>
  </si>
  <si>
    <t>Condition of Improvements</t>
  </si>
  <si>
    <t>Building Quality</t>
  </si>
  <si>
    <t>Construction Type</t>
  </si>
  <si>
    <t>Gross Building Area (SF)</t>
  </si>
  <si>
    <t>Year Built (Renovated)</t>
  </si>
  <si>
    <t>Marketing Time</t>
  </si>
  <si>
    <t>Property Rights</t>
  </si>
  <si>
    <t>Allocated Improv. Value</t>
  </si>
  <si>
    <t>Adjusted Sale Price</t>
  </si>
  <si>
    <t>Sale Price</t>
  </si>
  <si>
    <t>Date of Sale</t>
  </si>
  <si>
    <t>Location</t>
  </si>
  <si>
    <t>Address</t>
  </si>
  <si>
    <t>Property Name</t>
  </si>
  <si>
    <t>Zoning Code</t>
  </si>
  <si>
    <t>Sub Property Type</t>
  </si>
  <si>
    <t>Occupancy Type</t>
  </si>
  <si>
    <t>Anchor Tenant Names</t>
  </si>
  <si>
    <t>SUBJECT</t>
  </si>
  <si>
    <t>SALE DATA</t>
  </si>
  <si>
    <t>PROPERTY DATA</t>
  </si>
  <si>
    <t>UNITS OF COMPARISON</t>
  </si>
  <si>
    <t>Parking Ratio (Stalls / 1,000 SF)</t>
  </si>
  <si>
    <t>Overall Building Footprint (SF)</t>
  </si>
  <si>
    <t>No. of Buildings</t>
  </si>
  <si>
    <t>Property Sub-Type</t>
  </si>
  <si>
    <t>Terms of Sale</t>
  </si>
  <si>
    <t>No. of Units</t>
  </si>
  <si>
    <t>Average Unit Size (SF)</t>
  </si>
  <si>
    <t>Bedroom Ratio (BR / Units)</t>
  </si>
  <si>
    <t>Density (Units / Acre)</t>
  </si>
  <si>
    <t>Parking Ratio (Stalls / Unit)</t>
  </si>
  <si>
    <t>INCOME AND EXPENSE DATA</t>
  </si>
  <si>
    <t>Gross Potential Income</t>
  </si>
  <si>
    <t>Effective Gross Income</t>
  </si>
  <si>
    <t>Expenses</t>
  </si>
  <si>
    <t>Net Operating Income</t>
  </si>
  <si>
    <t>NOI per Unit</t>
  </si>
  <si>
    <t>Expenses / Unit</t>
  </si>
  <si>
    <t>Expenses / SF</t>
  </si>
  <si>
    <t>Less:  Vacancy &amp; Credit Loss</t>
  </si>
  <si>
    <t>Add:  Other Income</t>
  </si>
  <si>
    <t>No. of Spaces</t>
  </si>
  <si>
    <t>Density (Spaces / Acre)</t>
  </si>
  <si>
    <t>Expenses / Space</t>
  </si>
  <si>
    <t>NOI per Space</t>
  </si>
  <si>
    <t>Park Quality</t>
  </si>
  <si>
    <t>Park Condition</t>
  </si>
  <si>
    <t>Adjusted Price per Space</t>
  </si>
  <si>
    <t>Adjusted Price / Unit</t>
  </si>
  <si>
    <t>Canopy Description</t>
  </si>
  <si>
    <t>No. of Fuel Dispensers</t>
  </si>
  <si>
    <t>Daily Traffic Count</t>
  </si>
  <si>
    <t>Monthly Fuel Sales (Gallons)</t>
  </si>
  <si>
    <t>Monthly Convenience Store Sales</t>
  </si>
  <si>
    <t>Fuel Sales Multiplier</t>
  </si>
  <si>
    <t>Convenience Store Sales Multiplier</t>
  </si>
  <si>
    <t>Traffic Count</t>
  </si>
  <si>
    <t>Average Monthly Gallonage</t>
  </si>
  <si>
    <t>Monthly C-Store Sales</t>
  </si>
  <si>
    <t>Net Rentable Area (SF)</t>
  </si>
  <si>
    <t>No. of Tunnels / Service Bays</t>
  </si>
  <si>
    <t>No. of Stories</t>
  </si>
  <si>
    <t>Primary Land Area (Acres)</t>
  </si>
  <si>
    <t>Primary Land Area (SF)</t>
  </si>
  <si>
    <t>NOI per SF NRA</t>
  </si>
  <si>
    <t>Adjusted Price / Tunnel / Service Bay</t>
  </si>
  <si>
    <t>Adjusted Price / SF NRA</t>
  </si>
  <si>
    <t>IMPROVED SALE TRANSACTIONS</t>
  </si>
  <si>
    <t>Office Space (SF)</t>
  </si>
  <si>
    <t>Office Build-Out (% of GLA)</t>
  </si>
  <si>
    <t>---</t>
  </si>
  <si>
    <t>DATA CATEGORIES</t>
  </si>
  <si>
    <t>L3 Valuation</t>
  </si>
  <si>
    <t>IMPROVED SALE ADJUSTMENT GRID</t>
  </si>
  <si>
    <t>Market Conditions Adjustment</t>
  </si>
  <si>
    <t>ADJUSTMENT CATEGORIES</t>
  </si>
  <si>
    <t>Date of Value (Input)</t>
  </si>
  <si>
    <t>Rate of Change / Yr. (Input)</t>
  </si>
  <si>
    <t>ECONOMIC ADJUSTMENTS</t>
  </si>
  <si>
    <t>Conditions of Sale</t>
  </si>
  <si>
    <t>Financing</t>
  </si>
  <si>
    <t>Market Conditions</t>
  </si>
  <si>
    <t>PROPERTY SPECIFIC ADJUST.</t>
  </si>
  <si>
    <t>Location / Neighborhood</t>
  </si>
  <si>
    <t>Age / Condition</t>
  </si>
  <si>
    <t>Quality</t>
  </si>
  <si>
    <t>ADJUSTMENT RESULTS</t>
  </si>
  <si>
    <t>Summary</t>
  </si>
  <si>
    <t>Unadjusted</t>
  </si>
  <si>
    <t>Adjusted</t>
  </si>
  <si>
    <t>Variance</t>
  </si>
  <si>
    <t>Low</t>
  </si>
  <si>
    <t>High</t>
  </si>
  <si>
    <t>Average</t>
  </si>
  <si>
    <t>Median</t>
  </si>
  <si>
    <t>Price per Unit</t>
  </si>
  <si>
    <t xml:space="preserve"> - Adjusted Price</t>
  </si>
  <si>
    <t xml:space="preserve"> - Total Net Property Adjustment</t>
  </si>
  <si>
    <t>Fee Simple</t>
  </si>
  <si>
    <t>Equal</t>
  </si>
  <si>
    <t>Similar</t>
  </si>
  <si>
    <t>Strong Upward</t>
  </si>
  <si>
    <t>ECONOMIC</t>
  </si>
  <si>
    <t>Upward</t>
  </si>
  <si>
    <t>Slightly Upward</t>
  </si>
  <si>
    <t>Slightly Downward</t>
  </si>
  <si>
    <t>Downward</t>
  </si>
  <si>
    <t>Strong Downward</t>
  </si>
  <si>
    <t>Much Superior</t>
  </si>
  <si>
    <t>PHYSICAL</t>
  </si>
  <si>
    <t>Superior</t>
  </si>
  <si>
    <t>Slightly Superior</t>
  </si>
  <si>
    <t>Slightly Inferior</t>
  </si>
  <si>
    <t>Inferior</t>
  </si>
  <si>
    <t>Much Inferior</t>
  </si>
  <si>
    <t>Price per SF NRA</t>
  </si>
  <si>
    <t>Individual</t>
  </si>
  <si>
    <t>Total</t>
  </si>
  <si>
    <t xml:space="preserve">Magnitude of Total Adjust.: </t>
  </si>
  <si>
    <t>ADJUSTMENT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</si>
</sst>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$&quot;#,##0_);[Red]\(&quot;$&quot;#,##0\)"/>
    <numFmt numFmtId="164" formatCode="#,##0\ ;\(#,##0\)"/>
    <numFmt numFmtId="165" formatCode="[$-409]mmm\-yy;@"/>
    <numFmt numFmtId="166" formatCode="&quot;$&quot;#,##0"/>
    <numFmt numFmtId="167" formatCode="#,##0.0"/>
    <numFmt numFmtId="168" formatCode="0.0%"/>
    <numFmt numFmtId="169" formatCode="&quot;$&quot;#,##0.00"/>
    <numFmt numFmtId="170" formatCode="0.000%"/>
    <numFmt numFmtId="171" formatCode="0.0\ \x"/>
    <numFmt numFmtId="172" formatCode="0.00\ \x"/>
    <numFmt numFmtId="173" formatCode="0.0\ \t\o\ \1"/>
    <numFmt numFmtId="174" formatCode="m/d/yy;@"/>
    <numFmt numFmtId="175" formatCode="[$-409]d\-mmm\-yy;@"/>
    <numFmt numFmtId="176" formatCode="0.0"/>
  </numFmts>
  <fonts count="48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11"/>
      <color indexed="60"/>
      <name val="Calibri"/>
      <family val="2"/>
    </font>
    <font>
      <sz val="8"/>
      <name val="Tms Rmn"/>
    </font>
    <font>
      <sz val="10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sz val="11"/>
      <color indexed="44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44"/>
      <name val="Calibri"/>
      <family val="2"/>
      <scheme val="minor"/>
    </font>
    <font>
      <sz val="7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18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u/>
      <sz val="11"/>
      <color indexed="8"/>
      <name val="Calibri"/>
      <family val="2"/>
      <scheme val="minor"/>
    </font>
    <font>
      <sz val="1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41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1E4959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1E495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</fills>
  <borders count="8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</borders>
  <cellStyleXfs count="4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7">
      <alignment horizontal="right"/>
    </xf>
    <xf numFmtId="0" fontId="14" fillId="23" borderId="0" applyNumberFormat="0" applyBorder="0" applyAlignment="0" applyProtection="0"/>
    <xf numFmtId="0" fontId="15" fillId="0" borderId="0"/>
    <xf numFmtId="0" fontId="16" fillId="0" borderId="0"/>
    <xf numFmtId="0" fontId="1" fillId="24" borderId="8" applyNumberFormat="0" applyFont="0" applyAlignment="0" applyProtection="0"/>
    <xf numFmtId="0" fontId="17" fillId="20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99">
    <xf numFmtId="0" fontId="0" fillId="0" borderId="0" xfId="0"/>
    <xf numFmtId="0" fontId="22" fillId="28" borderId="0" xfId="0" applyFont="1" applyFill="1" applyAlignment="1">
      <alignment horizontal="right" vertical="center" wrapText="1"/>
    </xf>
    <xf numFmtId="0" fontId="23" fillId="28" borderId="0" xfId="0" applyFont="1" applyFill="1" applyAlignment="1">
      <alignment horizontal="right" vertical="center"/>
    </xf>
    <xf numFmtId="0" fontId="23" fillId="28" borderId="0" xfId="0" applyFont="1" applyFill="1" applyAlignment="1">
      <alignment horizontal="right" vertical="center" wrapText="1"/>
    </xf>
    <xf numFmtId="0" fontId="22" fillId="28" borderId="11" xfId="0" applyFont="1" applyFill="1" applyBorder="1" applyAlignment="1">
      <alignment horizontal="right" vertical="center" wrapText="1"/>
    </xf>
    <xf numFmtId="0" fontId="25" fillId="29" borderId="12" xfId="0" applyFont="1" applyFill="1" applyBorder="1" applyAlignment="1">
      <alignment horizontal="left" vertical="center" wrapText="1"/>
    </xf>
    <xf numFmtId="0" fontId="25" fillId="29" borderId="13" xfId="0" applyFont="1" applyFill="1" applyBorder="1" applyAlignment="1">
      <alignment horizontal="right" vertical="center"/>
    </xf>
    <xf numFmtId="0" fontId="25" fillId="29" borderId="12" xfId="0" applyFont="1" applyFill="1" applyBorder="1" applyAlignment="1">
      <alignment horizontal="left" vertical="center"/>
    </xf>
    <xf numFmtId="0" fontId="25" fillId="29" borderId="14" xfId="0" applyFont="1" applyFill="1" applyBorder="1" applyAlignment="1">
      <alignment horizontal="right" vertical="center" wrapText="1"/>
    </xf>
    <xf numFmtId="0" fontId="25" fillId="29" borderId="15" xfId="0" applyFont="1" applyFill="1" applyBorder="1" applyAlignment="1">
      <alignment horizontal="right" vertical="center" wrapText="1"/>
    </xf>
    <xf numFmtId="0" fontId="25" fillId="29" borderId="16" xfId="0" applyFont="1" applyFill="1" applyBorder="1" applyAlignment="1">
      <alignment horizontal="right" vertical="center" wrapText="1"/>
    </xf>
    <xf numFmtId="0" fontId="22" fillId="28" borderId="17" xfId="0" applyFont="1" applyFill="1" applyBorder="1" applyAlignment="1">
      <alignment horizontal="right" vertical="center" wrapText="1"/>
    </xf>
    <xf numFmtId="0" fontId="25" fillId="29" borderId="18" xfId="0" applyFont="1" applyFill="1" applyBorder="1" applyAlignment="1">
      <alignment horizontal="right" vertical="center" wrapText="1"/>
    </xf>
    <xf numFmtId="0" fontId="22" fillId="22" borderId="19" xfId="0" applyFont="1" applyFill="1" applyBorder="1" applyAlignment="1">
      <alignment horizontal="right" vertical="center" wrapText="1"/>
    </xf>
    <xf numFmtId="0" fontId="26" fillId="25" borderId="20" xfId="0" applyFont="1" applyFill="1" applyBorder="1" applyAlignment="1">
      <alignment horizontal="left" vertical="center" wrapText="1"/>
    </xf>
    <xf numFmtId="0" fontId="26" fillId="25" borderId="0" xfId="0" applyFont="1" applyFill="1" applyBorder="1" applyAlignment="1">
      <alignment horizontal="right" vertical="center"/>
    </xf>
    <xf numFmtId="0" fontId="26" fillId="25" borderId="20" xfId="0" applyFont="1" applyFill="1" applyBorder="1" applyAlignment="1">
      <alignment horizontal="left" vertical="center"/>
    </xf>
    <xf numFmtId="0" fontId="26" fillId="25" borderId="21" xfId="0" applyFont="1" applyFill="1" applyBorder="1" applyAlignment="1">
      <alignment horizontal="right" vertical="center" wrapText="1"/>
    </xf>
    <xf numFmtId="0" fontId="26" fillId="25" borderId="22" xfId="0" applyFont="1" applyFill="1" applyBorder="1" applyAlignment="1">
      <alignment horizontal="right" vertical="center" wrapText="1"/>
    </xf>
    <xf numFmtId="0" fontId="25" fillId="25" borderId="23" xfId="0" applyFont="1" applyFill="1" applyBorder="1" applyAlignment="1">
      <alignment horizontal="right" vertical="center" wrapText="1"/>
    </xf>
    <xf numFmtId="0" fontId="27" fillId="22" borderId="20" xfId="0" applyFont="1" applyFill="1" applyBorder="1" applyAlignment="1">
      <alignment horizontal="right" vertical="top" wrapText="1"/>
    </xf>
    <xf numFmtId="0" fontId="22" fillId="28" borderId="24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 wrapText="1"/>
    </xf>
    <xf numFmtId="0" fontId="22" fillId="22" borderId="30" xfId="0" applyFont="1" applyFill="1" applyBorder="1" applyAlignment="1">
      <alignment horizontal="right" vertical="center" wrapText="1"/>
    </xf>
    <xf numFmtId="0" fontId="23" fillId="22" borderId="30" xfId="0" applyFont="1" applyFill="1" applyBorder="1" applyAlignment="1">
      <alignment horizontal="right" vertical="center" wrapText="1"/>
    </xf>
    <xf numFmtId="0" fontId="23" fillId="22" borderId="34" xfId="0" applyFont="1" applyFill="1" applyBorder="1" applyAlignment="1">
      <alignment horizontal="right" vertical="center" wrapText="1"/>
    </xf>
    <xf numFmtId="0" fontId="23" fillId="22" borderId="19" xfId="0" applyFont="1" applyFill="1" applyBorder="1" applyAlignment="1">
      <alignment horizontal="right" vertical="center" wrapText="1"/>
    </xf>
    <xf numFmtId="0" fontId="23" fillId="22" borderId="23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/>
    </xf>
    <xf numFmtId="168" fontId="27" fillId="22" borderId="20" xfId="0" applyNumberFormat="1" applyFont="1" applyFill="1" applyBorder="1" applyAlignment="1">
      <alignment horizontal="right" vertical="top" wrapText="1"/>
    </xf>
    <xf numFmtId="3" fontId="27" fillId="22" borderId="20" xfId="0" applyNumberFormat="1" applyFont="1" applyFill="1" applyBorder="1" applyAlignment="1">
      <alignment horizontal="right" vertical="top" wrapText="1"/>
    </xf>
    <xf numFmtId="49" fontId="27" fillId="22" borderId="20" xfId="0" applyNumberFormat="1" applyFont="1" applyFill="1" applyBorder="1" applyAlignment="1">
      <alignment horizontal="right" vertical="top" wrapText="1"/>
    </xf>
    <xf numFmtId="0" fontId="22" fillId="22" borderId="24" xfId="0" applyFont="1" applyFill="1" applyBorder="1" applyAlignment="1">
      <alignment horizontal="right" vertical="center" wrapText="1"/>
    </xf>
    <xf numFmtId="0" fontId="27" fillId="22" borderId="26" xfId="0" applyFont="1" applyFill="1" applyBorder="1" applyAlignment="1">
      <alignment horizontal="right" vertical="top" wrapText="1"/>
    </xf>
    <xf numFmtId="173" fontId="27" fillId="22" borderId="20" xfId="0" applyNumberFormat="1" applyFont="1" applyFill="1" applyBorder="1" applyAlignment="1">
      <alignment horizontal="right" vertical="top" wrapText="1"/>
    </xf>
    <xf numFmtId="166" fontId="27" fillId="22" borderId="20" xfId="0" applyNumberFormat="1" applyFont="1" applyFill="1" applyBorder="1" applyAlignment="1">
      <alignment horizontal="right" vertical="top" wrapText="1"/>
    </xf>
    <xf numFmtId="0" fontId="22" fillId="28" borderId="35" xfId="0" applyFont="1" applyFill="1" applyBorder="1" applyAlignment="1">
      <alignment horizontal="right" vertical="center" wrapText="1"/>
    </xf>
    <xf numFmtId="0" fontId="27" fillId="22" borderId="37" xfId="0" applyFont="1" applyFill="1" applyBorder="1" applyAlignment="1">
      <alignment horizontal="right" vertical="top" wrapText="1"/>
    </xf>
    <xf numFmtId="0" fontId="27" fillId="22" borderId="42" xfId="0" applyFont="1" applyFill="1" applyBorder="1" applyAlignment="1">
      <alignment horizontal="right" vertical="top" wrapText="1"/>
    </xf>
    <xf numFmtId="169" fontId="27" fillId="22" borderId="20" xfId="0" applyNumberFormat="1" applyFont="1" applyFill="1" applyBorder="1" applyAlignment="1">
      <alignment horizontal="right" vertical="top" wrapText="1"/>
    </xf>
    <xf numFmtId="0" fontId="23" fillId="22" borderId="44" xfId="0" applyFont="1" applyFill="1" applyBorder="1" applyAlignment="1">
      <alignment horizontal="right" vertical="center" wrapText="1"/>
    </xf>
    <xf numFmtId="0" fontId="23" fillId="22" borderId="48" xfId="0" applyFont="1" applyFill="1" applyBorder="1" applyAlignment="1">
      <alignment horizontal="right" vertical="center" wrapText="1"/>
    </xf>
    <xf numFmtId="0" fontId="22" fillId="22" borderId="49" xfId="0" applyFont="1" applyFill="1" applyBorder="1" applyAlignment="1">
      <alignment horizontal="right" vertical="center" wrapText="1"/>
    </xf>
    <xf numFmtId="0" fontId="27" fillId="22" borderId="49" xfId="0" applyFont="1" applyFill="1" applyBorder="1" applyAlignment="1">
      <alignment horizontal="right" vertical="center" wrapText="1"/>
    </xf>
    <xf numFmtId="0" fontId="22" fillId="22" borderId="0" xfId="0" applyFont="1" applyFill="1" applyBorder="1" applyAlignment="1">
      <alignment horizontal="right" vertical="center" wrapText="1"/>
    </xf>
    <xf numFmtId="0" fontId="27" fillId="22" borderId="0" xfId="0" applyFont="1" applyFill="1" applyBorder="1" applyAlignment="1">
      <alignment horizontal="right" vertical="center" wrapText="1"/>
    </xf>
    <xf numFmtId="49" fontId="27" fillId="22" borderId="0" xfId="0" applyNumberFormat="1" applyFont="1" applyFill="1" applyBorder="1" applyAlignment="1">
      <alignment horizontal="right" vertical="center" wrapText="1"/>
    </xf>
    <xf numFmtId="2" fontId="23" fillId="22" borderId="0" xfId="0" applyNumberFormat="1" applyFont="1" applyFill="1" applyAlignment="1">
      <alignment horizontal="right" vertical="center"/>
    </xf>
    <xf numFmtId="0" fontId="23" fillId="22" borderId="0" xfId="0" applyFont="1" applyFill="1" applyBorder="1" applyAlignment="1">
      <alignment horizontal="left" vertical="center"/>
    </xf>
    <xf numFmtId="3" fontId="27" fillId="22" borderId="0" xfId="0" applyNumberFormat="1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top"/>
    </xf>
    <xf numFmtId="0" fontId="27" fillId="28" borderId="0" xfId="0" applyFont="1" applyFill="1" applyBorder="1" applyAlignment="1">
      <alignment horizontal="right" vertical="center" wrapText="1"/>
    </xf>
    <xf numFmtId="0" fontId="29" fillId="28" borderId="0" xfId="0" applyFont="1" applyFill="1" applyBorder="1" applyAlignment="1">
      <alignment horizontal="right" vertical="center" wrapText="1"/>
    </xf>
    <xf numFmtId="3" fontId="27" fillId="28" borderId="0" xfId="0" applyNumberFormat="1" applyFont="1" applyFill="1" applyBorder="1" applyAlignment="1">
      <alignment horizontal="right" vertical="center" wrapText="1"/>
    </xf>
    <xf numFmtId="3" fontId="27" fillId="28" borderId="0" xfId="0" applyNumberFormat="1" applyFont="1" applyFill="1" applyAlignment="1">
      <alignment horizontal="right" vertical="center" wrapText="1"/>
    </xf>
    <xf numFmtId="0" fontId="30" fillId="28" borderId="0" xfId="0" applyFont="1" applyFill="1" applyBorder="1" applyAlignment="1">
      <alignment horizontal="right" vertical="center" wrapText="1"/>
    </xf>
    <xf numFmtId="3" fontId="31" fillId="28" borderId="0" xfId="0" applyNumberFormat="1" applyFont="1" applyFill="1" applyBorder="1" applyAlignment="1">
      <alignment horizontal="left" vertical="top" wrapText="1"/>
    </xf>
    <xf numFmtId="3" fontId="31" fillId="28" borderId="0" xfId="0" applyNumberFormat="1" applyFont="1" applyFill="1" applyAlignment="1">
      <alignment horizontal="left" vertical="top" wrapText="1"/>
    </xf>
    <xf numFmtId="164" fontId="32" fillId="26" borderId="0" xfId="38" applyNumberFormat="1" applyFont="1" applyFill="1" applyBorder="1"/>
    <xf numFmtId="164" fontId="33" fillId="28" borderId="0" xfId="38" applyNumberFormat="1" applyFont="1" applyFill="1" applyBorder="1"/>
    <xf numFmtId="0" fontId="23" fillId="28" borderId="0" xfId="0" applyFont="1" applyFill="1" applyBorder="1"/>
    <xf numFmtId="0" fontId="23" fillId="28" borderId="0" xfId="0" applyFont="1" applyFill="1" applyBorder="1" applyAlignment="1">
      <alignment horizontal="right" vertical="center" wrapText="1"/>
    </xf>
    <xf numFmtId="0" fontId="34" fillId="29" borderId="50" xfId="0" applyFont="1" applyFill="1" applyBorder="1" applyAlignment="1">
      <alignment horizontal="left" vertical="center" wrapText="1"/>
    </xf>
    <xf numFmtId="0" fontId="34" fillId="29" borderId="51" xfId="0" applyFont="1" applyFill="1" applyBorder="1" applyAlignment="1">
      <alignment horizontal="right" vertical="center"/>
    </xf>
    <xf numFmtId="0" fontId="34" fillId="29" borderId="50" xfId="0" applyFont="1" applyFill="1" applyBorder="1" applyAlignment="1">
      <alignment horizontal="left" vertical="center"/>
    </xf>
    <xf numFmtId="0" fontId="34" fillId="29" borderId="52" xfId="0" applyFont="1" applyFill="1" applyBorder="1" applyAlignment="1">
      <alignment horizontal="right" vertical="center" wrapText="1"/>
    </xf>
    <xf numFmtId="0" fontId="34" fillId="29" borderId="53" xfId="0" applyFont="1" applyFill="1" applyBorder="1" applyAlignment="1">
      <alignment horizontal="right" vertical="center" wrapText="1"/>
    </xf>
    <xf numFmtId="0" fontId="34" fillId="28" borderId="26" xfId="0" applyFont="1" applyFill="1" applyBorder="1" applyAlignment="1">
      <alignment horizontal="left" vertical="center" wrapText="1"/>
    </xf>
    <xf numFmtId="0" fontId="34" fillId="28" borderId="26" xfId="0" applyFont="1" applyFill="1" applyBorder="1" applyAlignment="1">
      <alignment horizontal="left" vertical="center"/>
    </xf>
    <xf numFmtId="0" fontId="34" fillId="28" borderId="54" xfId="0" applyFont="1" applyFill="1" applyBorder="1" applyAlignment="1">
      <alignment horizontal="left" vertical="center"/>
    </xf>
    <xf numFmtId="164" fontId="35" fillId="28" borderId="54" xfId="38" applyNumberFormat="1" applyFont="1" applyFill="1" applyBorder="1" applyAlignment="1">
      <alignment horizontal="left" vertical="center" wrapText="1"/>
    </xf>
    <xf numFmtId="0" fontId="23" fillId="30" borderId="0" xfId="0" applyFont="1" applyFill="1" applyAlignment="1">
      <alignment horizontal="right" vertical="center"/>
    </xf>
    <xf numFmtId="0" fontId="26" fillId="22" borderId="20" xfId="0" applyFont="1" applyFill="1" applyBorder="1" applyAlignment="1">
      <alignment horizontal="left" vertical="top" wrapText="1"/>
    </xf>
    <xf numFmtId="0" fontId="28" fillId="22" borderId="0" xfId="0" applyFont="1" applyFill="1" applyBorder="1" applyAlignment="1">
      <alignment horizontal="right" vertical="top" wrapText="1"/>
    </xf>
    <xf numFmtId="0" fontId="28" fillId="22" borderId="20" xfId="0" applyFont="1" applyFill="1" applyBorder="1" applyAlignment="1">
      <alignment horizontal="right" vertical="top" wrapText="1"/>
    </xf>
    <xf numFmtId="0" fontId="28" fillId="22" borderId="21" xfId="0" applyFont="1" applyFill="1" applyBorder="1" applyAlignment="1">
      <alignment horizontal="right" vertical="top" wrapText="1"/>
    </xf>
    <xf numFmtId="0" fontId="28" fillId="22" borderId="22" xfId="0" applyFont="1" applyFill="1" applyBorder="1" applyAlignment="1">
      <alignment horizontal="right" vertical="top" wrapText="1"/>
    </xf>
    <xf numFmtId="165" fontId="28" fillId="22" borderId="0" xfId="0" quotePrefix="1" applyNumberFormat="1" applyFont="1" applyFill="1" applyBorder="1" applyAlignment="1">
      <alignment horizontal="right" vertical="top" wrapText="1"/>
    </xf>
    <xf numFmtId="165" fontId="28" fillId="22" borderId="21" xfId="0" applyNumberFormat="1" applyFont="1" applyFill="1" applyBorder="1" applyAlignment="1">
      <alignment horizontal="right" vertical="top" wrapText="1"/>
    </xf>
    <xf numFmtId="165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quotePrefix="1" applyNumberFormat="1" applyFont="1" applyFill="1" applyBorder="1" applyAlignment="1">
      <alignment horizontal="right" vertical="top" wrapText="1"/>
    </xf>
    <xf numFmtId="166" fontId="28" fillId="22" borderId="21" xfId="0" applyNumberFormat="1" applyFont="1" applyFill="1" applyBorder="1" applyAlignment="1">
      <alignment horizontal="right" vertical="top" wrapText="1"/>
    </xf>
    <xf numFmtId="166" fontId="28" fillId="22" borderId="22" xfId="0" applyNumberFormat="1" applyFont="1" applyFill="1" applyBorder="1" applyAlignment="1">
      <alignment horizontal="right" vertical="top" wrapText="1"/>
    </xf>
    <xf numFmtId="0" fontId="26" fillId="22" borderId="42" xfId="0" applyFont="1" applyFill="1" applyBorder="1" applyAlignment="1">
      <alignment horizontal="left" vertical="top" wrapText="1"/>
    </xf>
    <xf numFmtId="38" fontId="28" fillId="22" borderId="31" xfId="0" applyNumberFormat="1" applyFont="1" applyFill="1" applyBorder="1" applyAlignment="1">
      <alignment horizontal="right" vertical="top" wrapText="1"/>
    </xf>
    <xf numFmtId="38" fontId="28" fillId="22" borderId="42" xfId="0" applyNumberFormat="1" applyFont="1" applyFill="1" applyBorder="1" applyAlignment="1">
      <alignment horizontal="right" vertical="top" wrapText="1"/>
    </xf>
    <xf numFmtId="38" fontId="28" fillId="22" borderId="32" xfId="0" applyNumberFormat="1" applyFont="1" applyFill="1" applyBorder="1" applyAlignment="1">
      <alignment horizontal="right" vertical="top" wrapText="1"/>
    </xf>
    <xf numFmtId="38" fontId="28" fillId="22" borderId="33" xfId="0" applyNumberFormat="1" applyFont="1" applyFill="1" applyBorder="1" applyAlignment="1">
      <alignment horizontal="right" vertical="top" wrapText="1"/>
    </xf>
    <xf numFmtId="3" fontId="28" fillId="22" borderId="0" xfId="0" applyNumberFormat="1" applyFont="1" applyFill="1" applyBorder="1" applyAlignment="1">
      <alignment horizontal="right" vertical="top" wrapText="1"/>
    </xf>
    <xf numFmtId="164" fontId="36" fillId="22" borderId="31" xfId="38" applyNumberFormat="1" applyFont="1" applyFill="1" applyBorder="1"/>
    <xf numFmtId="3" fontId="37" fillId="22" borderId="32" xfId="38" applyNumberFormat="1" applyFont="1" applyFill="1" applyBorder="1"/>
    <xf numFmtId="164" fontId="37" fillId="22" borderId="42" xfId="38" applyNumberFormat="1" applyFont="1" applyFill="1" applyBorder="1"/>
    <xf numFmtId="6" fontId="37" fillId="22" borderId="32" xfId="38" applyNumberFormat="1" applyFont="1" applyFill="1" applyBorder="1" applyAlignment="1">
      <alignment horizontal="right"/>
    </xf>
    <xf numFmtId="6" fontId="37" fillId="22" borderId="33" xfId="38" applyNumberFormat="1" applyFont="1" applyFill="1" applyBorder="1" applyAlignment="1">
      <alignment horizontal="right"/>
    </xf>
    <xf numFmtId="164" fontId="36" fillId="22" borderId="0" xfId="38" applyNumberFormat="1" applyFont="1" applyFill="1" applyBorder="1"/>
    <xf numFmtId="3" fontId="37" fillId="22" borderId="21" xfId="38" applyNumberFormat="1" applyFont="1" applyFill="1" applyBorder="1"/>
    <xf numFmtId="164" fontId="37" fillId="22" borderId="20" xfId="38" applyNumberFormat="1" applyFont="1" applyFill="1" applyBorder="1"/>
    <xf numFmtId="166" fontId="37" fillId="22" borderId="21" xfId="38" applyNumberFormat="1" applyFont="1" applyFill="1" applyBorder="1" applyAlignment="1">
      <alignment horizontal="right"/>
    </xf>
    <xf numFmtId="166" fontId="37" fillId="22" borderId="22" xfId="38" applyNumberFormat="1" applyFont="1" applyFill="1" applyBorder="1" applyAlignment="1">
      <alignment horizontal="right"/>
    </xf>
    <xf numFmtId="0" fontId="28" fillId="22" borderId="0" xfId="0" quotePrefix="1" applyFont="1" applyFill="1" applyBorder="1" applyAlignment="1">
      <alignment horizontal="right" vertical="top" wrapText="1"/>
    </xf>
    <xf numFmtId="0" fontId="36" fillId="22" borderId="20" xfId="38" applyNumberFormat="1" applyFont="1" applyFill="1" applyBorder="1" applyAlignment="1">
      <alignment horizontal="left" vertical="top" wrapText="1"/>
    </xf>
    <xf numFmtId="0" fontId="37" fillId="22" borderId="21" xfId="38" applyNumberFormat="1" applyFont="1" applyFill="1" applyBorder="1" applyAlignment="1">
      <alignment horizontal="right" vertical="top" wrapText="1"/>
    </xf>
    <xf numFmtId="3" fontId="28" fillId="22" borderId="21" xfId="0" applyNumberFormat="1" applyFont="1" applyFill="1" applyBorder="1" applyAlignment="1">
      <alignment horizontal="right" vertical="top" wrapText="1"/>
    </xf>
    <xf numFmtId="3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applyNumberFormat="1" applyFont="1" applyFill="1" applyBorder="1" applyAlignment="1">
      <alignment horizontal="right" vertical="top" wrapText="1"/>
    </xf>
    <xf numFmtId="168" fontId="28" fillId="22" borderId="21" xfId="0" applyNumberFormat="1" applyFont="1" applyFill="1" applyBorder="1" applyAlignment="1">
      <alignment horizontal="right" vertical="top" wrapText="1"/>
    </xf>
    <xf numFmtId="168" fontId="28" fillId="22" borderId="22" xfId="0" applyNumberFormat="1" applyFont="1" applyFill="1" applyBorder="1" applyAlignment="1">
      <alignment horizontal="right" vertical="top" wrapText="1"/>
    </xf>
    <xf numFmtId="168" fontId="28" fillId="22" borderId="20" xfId="0" applyNumberFormat="1" applyFont="1" applyFill="1" applyBorder="1" applyAlignment="1">
      <alignment horizontal="right" vertical="top" wrapText="1"/>
    </xf>
    <xf numFmtId="3" fontId="28" fillId="22" borderId="20" xfId="0" applyNumberFormat="1" applyFont="1" applyFill="1" applyBorder="1" applyAlignment="1">
      <alignment horizontal="right" vertical="top" wrapText="1"/>
    </xf>
    <xf numFmtId="49" fontId="28" fillId="22" borderId="0" xfId="0" applyNumberFormat="1" applyFont="1" applyFill="1" applyBorder="1" applyAlignment="1">
      <alignment horizontal="right" vertical="top" wrapText="1"/>
    </xf>
    <xf numFmtId="49" fontId="28" fillId="22" borderId="20" xfId="0" applyNumberFormat="1" applyFont="1" applyFill="1" applyBorder="1" applyAlignment="1">
      <alignment horizontal="right" vertical="top" wrapText="1"/>
    </xf>
    <xf numFmtId="49" fontId="28" fillId="22" borderId="21" xfId="0" applyNumberFormat="1" applyFont="1" applyFill="1" applyBorder="1" applyAlignment="1">
      <alignment horizontal="right" vertical="top" wrapText="1"/>
    </xf>
    <xf numFmtId="49" fontId="28" fillId="22" borderId="22" xfId="0" applyNumberFormat="1" applyFont="1" applyFill="1" applyBorder="1" applyAlignment="1">
      <alignment horizontal="right" vertical="top" wrapText="1"/>
    </xf>
    <xf numFmtId="164" fontId="36" fillId="22" borderId="20" xfId="38" applyNumberFormat="1" applyFont="1" applyFill="1" applyBorder="1" applyAlignment="1">
      <alignment horizontal="left" vertical="top" wrapText="1"/>
    </xf>
    <xf numFmtId="0" fontId="26" fillId="22" borderId="26" xfId="0" applyFont="1" applyFill="1" applyBorder="1" applyAlignment="1">
      <alignment horizontal="left" vertical="top" wrapText="1"/>
    </xf>
    <xf numFmtId="0" fontId="28" fillId="22" borderId="25" xfId="0" applyFont="1" applyFill="1" applyBorder="1" applyAlignment="1">
      <alignment horizontal="right" vertical="top" wrapText="1"/>
    </xf>
    <xf numFmtId="0" fontId="28" fillId="22" borderId="26" xfId="0" applyFont="1" applyFill="1" applyBorder="1" applyAlignment="1">
      <alignment horizontal="right" vertical="top" wrapText="1"/>
    </xf>
    <xf numFmtId="0" fontId="28" fillId="22" borderId="27" xfId="0" applyFont="1" applyFill="1" applyBorder="1" applyAlignment="1">
      <alignment horizontal="right" vertical="top" wrapText="1"/>
    </xf>
    <xf numFmtId="0" fontId="28" fillId="22" borderId="28" xfId="0" applyFont="1" applyFill="1" applyBorder="1" applyAlignment="1">
      <alignment horizontal="right" vertical="top" wrapText="1"/>
    </xf>
    <xf numFmtId="4" fontId="28" fillId="22" borderId="0" xfId="0" applyNumberFormat="1" applyFont="1" applyFill="1" applyBorder="1" applyAlignment="1">
      <alignment horizontal="right" vertical="top" wrapText="1"/>
    </xf>
    <xf numFmtId="4" fontId="28" fillId="22" borderId="21" xfId="0" applyNumberFormat="1" applyFont="1" applyFill="1" applyBorder="1" applyAlignment="1">
      <alignment horizontal="right" vertical="top" wrapText="1"/>
    </xf>
    <xf numFmtId="4" fontId="28" fillId="22" borderId="22" xfId="0" applyNumberFormat="1" applyFont="1" applyFill="1" applyBorder="1" applyAlignment="1">
      <alignment horizontal="right" vertical="top" wrapText="1"/>
    </xf>
    <xf numFmtId="2" fontId="28" fillId="22" borderId="21" xfId="0" applyNumberFormat="1" applyFont="1" applyFill="1" applyBorder="1" applyAlignment="1">
      <alignment horizontal="right" vertical="top" wrapText="1"/>
    </xf>
    <xf numFmtId="2" fontId="28" fillId="22" borderId="22" xfId="0" applyNumberFormat="1" applyFont="1" applyFill="1" applyBorder="1" applyAlignment="1">
      <alignment horizontal="right" vertical="top" wrapText="1"/>
    </xf>
    <xf numFmtId="6" fontId="28" fillId="22" borderId="0" xfId="0" quotePrefix="1" applyNumberFormat="1" applyFont="1" applyFill="1" applyBorder="1" applyAlignment="1">
      <alignment horizontal="right" vertical="top" wrapText="1"/>
    </xf>
    <xf numFmtId="6" fontId="28" fillId="22" borderId="20" xfId="0" applyNumberFormat="1" applyFont="1" applyFill="1" applyBorder="1" applyAlignment="1">
      <alignment horizontal="right" vertical="top" wrapText="1"/>
    </xf>
    <xf numFmtId="6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top" wrapText="1"/>
    </xf>
    <xf numFmtId="169" fontId="28" fillId="22" borderId="0" xfId="0" quotePrefix="1" applyNumberFormat="1" applyFont="1" applyFill="1" applyBorder="1" applyAlignment="1">
      <alignment horizontal="right" vertical="top" wrapText="1"/>
    </xf>
    <xf numFmtId="169" fontId="28" fillId="22" borderId="20" xfId="0" applyNumberFormat="1" applyFont="1" applyFill="1" applyBorder="1" applyAlignment="1">
      <alignment horizontal="right" vertical="top" wrapText="1"/>
    </xf>
    <xf numFmtId="169" fontId="28" fillId="22" borderId="21" xfId="0" applyNumberFormat="1" applyFont="1" applyFill="1" applyBorder="1" applyAlignment="1">
      <alignment horizontal="right" vertical="top" wrapText="1"/>
    </xf>
    <xf numFmtId="169" fontId="28" fillId="22" borderId="22" xfId="0" applyNumberFormat="1" applyFont="1" applyFill="1" applyBorder="1" applyAlignment="1">
      <alignment horizontal="right" vertical="top" wrapText="1"/>
    </xf>
    <xf numFmtId="10" fontId="28" fillId="22" borderId="0" xfId="0" applyNumberFormat="1" applyFont="1" applyFill="1" applyBorder="1" applyAlignment="1">
      <alignment horizontal="right" vertical="top" wrapText="1"/>
    </xf>
    <xf numFmtId="10" fontId="28" fillId="22" borderId="21" xfId="0" applyNumberFormat="1" applyFont="1" applyFill="1" applyBorder="1" applyAlignment="1">
      <alignment horizontal="right" vertical="top" wrapText="1"/>
    </xf>
    <xf numFmtId="10" fontId="28" fillId="22" borderId="22" xfId="0" applyNumberFormat="1" applyFont="1" applyFill="1" applyBorder="1" applyAlignment="1">
      <alignment horizontal="right" vertical="top" wrapText="1"/>
    </xf>
    <xf numFmtId="169" fontId="28" fillId="22" borderId="0" xfId="0" applyNumberFormat="1" applyFont="1" applyFill="1" applyBorder="1" applyAlignment="1">
      <alignment horizontal="right" vertical="top" wrapText="1"/>
    </xf>
    <xf numFmtId="168" fontId="28" fillId="22" borderId="0" xfId="0" quotePrefix="1" applyNumberFormat="1" applyFont="1" applyFill="1" applyBorder="1" applyAlignment="1">
      <alignment horizontal="right" vertical="top" wrapText="1"/>
    </xf>
    <xf numFmtId="172" fontId="28" fillId="22" borderId="0" xfId="0" quotePrefix="1" applyNumberFormat="1" applyFont="1" applyFill="1" applyBorder="1" applyAlignment="1">
      <alignment horizontal="right" vertical="top" wrapText="1"/>
    </xf>
    <xf numFmtId="172" fontId="28" fillId="22" borderId="21" xfId="0" applyNumberFormat="1" applyFont="1" applyFill="1" applyBorder="1" applyAlignment="1">
      <alignment horizontal="right" vertical="top" wrapText="1"/>
    </xf>
    <xf numFmtId="172" fontId="28" fillId="22" borderId="22" xfId="0" applyNumberFormat="1" applyFont="1" applyFill="1" applyBorder="1" applyAlignment="1">
      <alignment horizontal="right" vertical="top" wrapText="1"/>
    </xf>
    <xf numFmtId="10" fontId="28" fillId="22" borderId="0" xfId="0" quotePrefix="1" applyNumberFormat="1" applyFont="1" applyFill="1" applyBorder="1" applyAlignment="1">
      <alignment horizontal="right" vertical="top" wrapText="1"/>
    </xf>
    <xf numFmtId="10" fontId="28" fillId="22" borderId="20" xfId="0" applyNumberFormat="1" applyFont="1" applyFill="1" applyBorder="1" applyAlignment="1">
      <alignment horizontal="right" vertical="top" wrapText="1"/>
    </xf>
    <xf numFmtId="3" fontId="38" fillId="22" borderId="0" xfId="0" applyNumberFormat="1" applyFont="1" applyFill="1" applyBorder="1" applyAlignment="1">
      <alignment horizontal="right" vertical="center" wrapText="1"/>
    </xf>
    <xf numFmtId="3" fontId="38" fillId="22" borderId="0" xfId="0" applyNumberFormat="1" applyFont="1" applyFill="1" applyAlignment="1">
      <alignment horizontal="right" vertical="center" wrapText="1"/>
    </xf>
    <xf numFmtId="3" fontId="38" fillId="22" borderId="55" xfId="0" applyNumberFormat="1" applyFont="1" applyFill="1" applyBorder="1" applyAlignment="1">
      <alignment horizontal="right" vertical="center" wrapText="1"/>
    </xf>
    <xf numFmtId="174" fontId="38" fillId="22" borderId="0" xfId="0" applyNumberFormat="1" applyFont="1" applyFill="1" applyBorder="1" applyAlignment="1">
      <alignment horizontal="right" vertical="center" wrapText="1"/>
    </xf>
    <xf numFmtId="3" fontId="28" fillId="28" borderId="0" xfId="0" applyNumberFormat="1" applyFont="1" applyFill="1" applyBorder="1" applyAlignment="1">
      <alignment horizontal="right" vertical="center" wrapText="1"/>
    </xf>
    <xf numFmtId="3" fontId="28" fillId="28" borderId="0" xfId="0" applyNumberFormat="1" applyFont="1" applyFill="1" applyAlignment="1">
      <alignment horizontal="right" vertical="center" wrapText="1"/>
    </xf>
    <xf numFmtId="0" fontId="36" fillId="22" borderId="0" xfId="38" applyNumberFormat="1" applyFont="1" applyFill="1" applyBorder="1" applyAlignment="1">
      <alignment horizontal="left" vertical="top" wrapText="1"/>
    </xf>
    <xf numFmtId="3" fontId="37" fillId="22" borderId="21" xfId="38" applyNumberFormat="1" applyFont="1" applyFill="1" applyBorder="1" applyAlignment="1">
      <alignment horizontal="left"/>
    </xf>
    <xf numFmtId="3" fontId="37" fillId="22" borderId="20" xfId="38" applyNumberFormat="1" applyFont="1" applyFill="1" applyBorder="1" applyAlignment="1">
      <alignment horizontal="left"/>
    </xf>
    <xf numFmtId="164" fontId="37" fillId="28" borderId="0" xfId="38" applyNumberFormat="1" applyFont="1" applyFill="1" applyBorder="1" applyAlignment="1">
      <alignment horizontal="center"/>
    </xf>
    <xf numFmtId="164" fontId="37" fillId="28" borderId="0" xfId="38" applyNumberFormat="1" applyFont="1" applyFill="1" applyBorder="1"/>
    <xf numFmtId="164" fontId="37" fillId="28" borderId="0" xfId="39" applyNumberFormat="1" applyFont="1" applyFill="1" applyBorder="1" applyAlignment="1">
      <alignment horizontal="center"/>
    </xf>
    <xf numFmtId="168" fontId="37" fillId="22" borderId="21" xfId="38" applyNumberFormat="1" applyFont="1" applyFill="1" applyBorder="1" applyAlignment="1">
      <alignment horizontal="left"/>
    </xf>
    <xf numFmtId="168" fontId="37" fillId="22" borderId="20" xfId="38" applyNumberFormat="1" applyFont="1" applyFill="1" applyBorder="1" applyAlignment="1">
      <alignment horizontal="left"/>
    </xf>
    <xf numFmtId="0" fontId="36" fillId="22" borderId="0" xfId="38" applyNumberFormat="1" applyFont="1" applyFill="1" applyBorder="1"/>
    <xf numFmtId="169" fontId="37" fillId="27" borderId="21" xfId="38" applyNumberFormat="1" applyFont="1" applyFill="1" applyBorder="1" applyAlignment="1">
      <alignment horizontal="left"/>
    </xf>
    <xf numFmtId="169" fontId="37" fillId="27" borderId="20" xfId="38" applyNumberFormat="1" applyFont="1" applyFill="1" applyBorder="1" applyAlignment="1">
      <alignment horizontal="left"/>
    </xf>
    <xf numFmtId="1" fontId="36" fillId="28" borderId="0" xfId="38" applyNumberFormat="1" applyFont="1" applyFill="1" applyBorder="1" applyAlignment="1">
      <alignment horizontal="right"/>
    </xf>
    <xf numFmtId="1" fontId="36" fillId="28" borderId="0" xfId="39" applyNumberFormat="1" applyFont="1" applyFill="1" applyBorder="1" applyAlignment="1">
      <alignment horizontal="right"/>
    </xf>
    <xf numFmtId="164" fontId="37" fillId="22" borderId="21" xfId="38" applyNumberFormat="1" applyFont="1" applyFill="1" applyBorder="1"/>
    <xf numFmtId="166" fontId="37" fillId="22" borderId="0" xfId="38" applyNumberFormat="1" applyFont="1" applyFill="1" applyBorder="1" applyAlignment="1">
      <alignment horizontal="right"/>
    </xf>
    <xf numFmtId="6" fontId="37" fillId="22" borderId="0" xfId="38" applyNumberFormat="1" applyFont="1" applyFill="1" applyBorder="1" applyAlignment="1">
      <alignment horizontal="right"/>
    </xf>
    <xf numFmtId="6" fontId="37" fillId="22" borderId="21" xfId="38" applyNumberFormat="1" applyFont="1" applyFill="1" applyBorder="1"/>
    <xf numFmtId="6" fontId="37" fillId="22" borderId="20" xfId="38" applyNumberFormat="1" applyFont="1" applyFill="1" applyBorder="1"/>
    <xf numFmtId="169" fontId="37" fillId="22" borderId="0" xfId="38" applyNumberFormat="1" applyFont="1" applyFill="1" applyBorder="1" applyAlignment="1">
      <alignment horizontal="right"/>
    </xf>
    <xf numFmtId="171" fontId="36" fillId="28" borderId="0" xfId="38" applyNumberFormat="1" applyFont="1" applyFill="1" applyBorder="1" applyAlignment="1">
      <alignment horizontal="right"/>
    </xf>
    <xf numFmtId="172" fontId="36" fillId="28" borderId="0" xfId="38" applyNumberFormat="1" applyFont="1" applyFill="1" applyBorder="1" applyAlignment="1">
      <alignment horizontal="right"/>
    </xf>
    <xf numFmtId="172" fontId="36" fillId="28" borderId="0" xfId="39" applyNumberFormat="1" applyFont="1" applyFill="1" applyBorder="1" applyAlignment="1">
      <alignment horizontal="right"/>
    </xf>
    <xf numFmtId="0" fontId="36" fillId="22" borderId="0" xfId="38" applyNumberFormat="1" applyFont="1" applyFill="1" applyBorder="1" applyAlignment="1">
      <alignment horizontal="left"/>
    </xf>
    <xf numFmtId="169" fontId="37" fillId="22" borderId="0" xfId="39" applyNumberFormat="1" applyFont="1" applyFill="1" applyBorder="1" applyAlignment="1">
      <alignment horizontal="right"/>
    </xf>
    <xf numFmtId="3" fontId="37" fillId="22" borderId="0" xfId="38" applyNumberFormat="1" applyFont="1" applyFill="1" applyBorder="1" applyAlignment="1">
      <alignment horizontal="right"/>
    </xf>
    <xf numFmtId="3" fontId="37" fillId="22" borderId="0" xfId="39" applyNumberFormat="1" applyFont="1" applyFill="1" applyBorder="1" applyAlignment="1">
      <alignment horizontal="right"/>
    </xf>
    <xf numFmtId="38" fontId="37" fillId="22" borderId="21" xfId="38" applyNumberFormat="1" applyFont="1" applyFill="1" applyBorder="1"/>
    <xf numFmtId="38" fontId="37" fillId="22" borderId="20" xfId="38" applyNumberFormat="1" applyFont="1" applyFill="1" applyBorder="1"/>
    <xf numFmtId="38" fontId="37" fillId="22" borderId="0" xfId="38" applyNumberFormat="1" applyFont="1" applyFill="1" applyBorder="1" applyAlignment="1">
      <alignment horizontal="right"/>
    </xf>
    <xf numFmtId="169" fontId="36" fillId="22" borderId="0" xfId="38" applyNumberFormat="1" applyFont="1" applyFill="1" applyBorder="1" applyAlignment="1">
      <alignment horizontal="right"/>
    </xf>
    <xf numFmtId="0" fontId="23" fillId="30" borderId="0" xfId="0" applyFont="1" applyFill="1" applyAlignment="1">
      <alignment horizontal="right" vertical="center" wrapText="1"/>
    </xf>
    <xf numFmtId="0" fontId="23" fillId="30" borderId="0" xfId="0" applyFont="1" applyFill="1" applyBorder="1" applyAlignment="1">
      <alignment horizontal="right" vertical="center" wrapText="1"/>
    </xf>
    <xf numFmtId="0" fontId="34" fillId="29" borderId="11" xfId="0" applyFont="1" applyFill="1" applyBorder="1" applyAlignment="1" applyProtection="1">
      <alignment horizontal="left" vertical="center" wrapText="1"/>
      <protection locked="0"/>
    </xf>
    <xf numFmtId="0" fontId="24" fillId="31" borderId="55" xfId="0" applyFont="1" applyFill="1" applyBorder="1" applyAlignment="1">
      <alignment horizontal="left" vertical="center"/>
    </xf>
    <xf numFmtId="0" fontId="23" fillId="31" borderId="55" xfId="0" applyFont="1" applyFill="1" applyBorder="1" applyAlignment="1">
      <alignment horizontal="right" vertical="center"/>
    </xf>
    <xf numFmtId="0" fontId="34" fillId="29" borderId="17" xfId="0" applyFont="1" applyFill="1" applyBorder="1" applyAlignment="1" applyProtection="1">
      <alignment horizontal="left" vertical="center" wrapText="1"/>
      <protection locked="0"/>
    </xf>
    <xf numFmtId="0" fontId="24" fillId="30" borderId="0" xfId="0" applyFont="1" applyFill="1" applyAlignment="1">
      <alignment horizontal="left" vertical="center"/>
    </xf>
    <xf numFmtId="175" fontId="23" fillId="30" borderId="0" xfId="0" applyNumberFormat="1" applyFont="1" applyFill="1" applyAlignment="1">
      <alignment horizontal="right" vertical="center"/>
    </xf>
    <xf numFmtId="175" fontId="24" fillId="32" borderId="0" xfId="0" applyNumberFormat="1" applyFont="1" applyFill="1" applyAlignment="1">
      <alignment horizontal="right" vertical="center"/>
    </xf>
    <xf numFmtId="0" fontId="26" fillId="25" borderId="19" xfId="0" applyFont="1" applyFill="1" applyBorder="1" applyAlignment="1">
      <alignment horizontal="right" vertical="center"/>
    </xf>
    <xf numFmtId="0" fontId="24" fillId="32" borderId="0" xfId="0" applyFont="1" applyFill="1" applyAlignment="1">
      <alignment horizontal="right" vertical="center"/>
    </xf>
    <xf numFmtId="10" fontId="24" fillId="32" borderId="0" xfId="0" applyNumberFormat="1" applyFont="1" applyFill="1" applyAlignment="1">
      <alignment horizontal="right" vertical="center"/>
    </xf>
    <xf numFmtId="0" fontId="34" fillId="28" borderId="24" xfId="0" applyFont="1" applyFill="1" applyBorder="1" applyAlignment="1">
      <alignment horizontal="left" vertical="center" wrapText="1"/>
    </xf>
    <xf numFmtId="0" fontId="34" fillId="30" borderId="25" xfId="0" applyFont="1" applyFill="1" applyBorder="1" applyAlignment="1">
      <alignment horizontal="left" vertical="center" wrapText="1"/>
    </xf>
    <xf numFmtId="0" fontId="28" fillId="22" borderId="58" xfId="0" applyFont="1" applyFill="1" applyBorder="1" applyAlignment="1">
      <alignment horizontal="right" vertical="top" wrapText="1"/>
    </xf>
    <xf numFmtId="168" fontId="28" fillId="22" borderId="59" xfId="0" applyNumberFormat="1" applyFont="1" applyFill="1" applyBorder="1" applyAlignment="1">
      <alignment horizontal="right" vertical="top" wrapText="1"/>
    </xf>
    <xf numFmtId="168" fontId="28" fillId="22" borderId="60" xfId="0" applyNumberFormat="1" applyFont="1" applyFill="1" applyBorder="1" applyAlignment="1">
      <alignment horizontal="right" vertical="top" wrapText="1"/>
    </xf>
    <xf numFmtId="0" fontId="28" fillId="22" borderId="42" xfId="0" applyFont="1" applyFill="1" applyBorder="1" applyAlignment="1">
      <alignment horizontal="right" vertical="top" wrapText="1"/>
    </xf>
    <xf numFmtId="168" fontId="28" fillId="22" borderId="33" xfId="0" applyNumberFormat="1" applyFont="1" applyFill="1" applyBorder="1" applyAlignment="1">
      <alignment horizontal="right" vertical="top" wrapText="1"/>
    </xf>
    <xf numFmtId="0" fontId="28" fillId="22" borderId="62" xfId="0" applyFont="1" applyFill="1" applyBorder="1" applyAlignment="1">
      <alignment horizontal="right" vertical="center" wrapText="1"/>
    </xf>
    <xf numFmtId="168" fontId="28" fillId="22" borderId="64" xfId="0" applyNumberFormat="1" applyFont="1" applyFill="1" applyBorder="1" applyAlignment="1">
      <alignment horizontal="right" vertical="center" wrapText="1"/>
    </xf>
    <xf numFmtId="0" fontId="34" fillId="28" borderId="19" xfId="0" applyFont="1" applyFill="1" applyBorder="1" applyAlignment="1">
      <alignment horizontal="left" vertical="center" wrapText="1"/>
    </xf>
    <xf numFmtId="0" fontId="34" fillId="28" borderId="20" xfId="0" applyFont="1" applyFill="1" applyBorder="1" applyAlignment="1">
      <alignment horizontal="left" vertical="center" wrapText="1"/>
    </xf>
    <xf numFmtId="0" fontId="34" fillId="28" borderId="68" xfId="0" applyFont="1" applyFill="1" applyBorder="1" applyAlignment="1">
      <alignment horizontal="center" vertical="center" wrapText="1"/>
    </xf>
    <xf numFmtId="168" fontId="28" fillId="22" borderId="68" xfId="0" applyNumberFormat="1" applyFont="1" applyFill="1" applyBorder="1" applyAlignment="1">
      <alignment horizontal="center" vertical="top" wrapText="1"/>
    </xf>
    <xf numFmtId="0" fontId="28" fillId="22" borderId="70" xfId="0" applyFont="1" applyFill="1" applyBorder="1" applyAlignment="1">
      <alignment horizontal="right" vertical="top" wrapText="1"/>
    </xf>
    <xf numFmtId="168" fontId="28" fillId="22" borderId="71" xfId="0" applyNumberFormat="1" applyFont="1" applyFill="1" applyBorder="1" applyAlignment="1">
      <alignment horizontal="center" vertical="top" wrapText="1"/>
    </xf>
    <xf numFmtId="0" fontId="23" fillId="30" borderId="72" xfId="0" applyFont="1" applyFill="1" applyBorder="1" applyAlignment="1">
      <alignment horizontal="right" vertical="center" wrapText="1"/>
    </xf>
    <xf numFmtId="166" fontId="26" fillId="30" borderId="0" xfId="0" applyNumberFormat="1" applyFont="1" applyFill="1" applyAlignment="1">
      <alignment horizontal="center" vertical="center" wrapText="1"/>
    </xf>
    <xf numFmtId="166" fontId="26" fillId="30" borderId="72" xfId="0" applyNumberFormat="1" applyFont="1" applyFill="1" applyBorder="1" applyAlignment="1">
      <alignment horizontal="center" vertical="center" wrapText="1"/>
    </xf>
    <xf numFmtId="166" fontId="26" fillId="22" borderId="22" xfId="0" applyNumberFormat="1" applyFont="1" applyFill="1" applyBorder="1" applyAlignment="1">
      <alignment horizontal="right" vertical="center" wrapText="1"/>
    </xf>
    <xf numFmtId="166" fontId="28" fillId="22" borderId="20" xfId="0" applyNumberFormat="1" applyFont="1" applyFill="1" applyBorder="1" applyAlignment="1">
      <alignment horizontal="right" vertical="center" wrapText="1"/>
    </xf>
    <xf numFmtId="166" fontId="26" fillId="22" borderId="21" xfId="0" applyNumberFormat="1" applyFont="1" applyFill="1" applyBorder="1" applyAlignment="1">
      <alignment horizontal="right" vertical="center" wrapText="1"/>
    </xf>
    <xf numFmtId="0" fontId="34" fillId="29" borderId="13" xfId="0" applyFont="1" applyFill="1" applyBorder="1" applyAlignment="1" applyProtection="1">
      <alignment horizontal="left" vertical="center" wrapText="1"/>
      <protection locked="0"/>
    </xf>
    <xf numFmtId="0" fontId="34" fillId="29" borderId="51" xfId="0" applyFont="1" applyFill="1" applyBorder="1" applyAlignment="1" applyProtection="1">
      <alignment horizontal="left" vertical="center" wrapText="1"/>
      <protection locked="0"/>
    </xf>
    <xf numFmtId="0" fontId="34" fillId="28" borderId="25" xfId="0" applyFont="1" applyFill="1" applyBorder="1" applyAlignment="1">
      <alignment horizontal="left" vertical="center" wrapText="1"/>
    </xf>
    <xf numFmtId="0" fontId="26" fillId="22" borderId="55" xfId="0" applyFont="1" applyFill="1" applyBorder="1" applyAlignment="1">
      <alignment horizontal="left" vertical="top" wrapText="1"/>
    </xf>
    <xf numFmtId="0" fontId="26" fillId="22" borderId="31" xfId="0" applyFont="1" applyFill="1" applyBorder="1" applyAlignment="1">
      <alignment horizontal="left" vertical="top" wrapText="1"/>
    </xf>
    <xf numFmtId="0" fontId="26" fillId="22" borderId="77" xfId="0" applyFont="1" applyFill="1" applyBorder="1" applyAlignment="1">
      <alignment horizontal="left" vertical="center" wrapText="1"/>
    </xf>
    <xf numFmtId="0" fontId="26" fillId="22" borderId="78" xfId="0" applyFont="1" applyFill="1" applyBorder="1" applyAlignment="1">
      <alignment horizontal="left" vertical="center" wrapText="1"/>
    </xf>
    <xf numFmtId="0" fontId="34" fillId="29" borderId="14" xfId="0" applyFont="1" applyFill="1" applyBorder="1" applyAlignment="1" applyProtection="1">
      <alignment horizontal="center" vertical="center" wrapText="1"/>
      <protection locked="0"/>
    </xf>
    <xf numFmtId="0" fontId="34" fillId="29" borderId="52" xfId="0" applyFont="1" applyFill="1" applyBorder="1" applyAlignment="1" applyProtection="1">
      <alignment horizontal="right" vertical="center" wrapText="1"/>
      <protection locked="0"/>
    </xf>
    <xf numFmtId="0" fontId="26" fillId="25" borderId="21" xfId="0" applyFont="1" applyFill="1" applyBorder="1" applyAlignment="1">
      <alignment horizontal="right" vertical="center"/>
    </xf>
    <xf numFmtId="0" fontId="39" fillId="30" borderId="27" xfId="0" applyFont="1" applyFill="1" applyBorder="1" applyAlignment="1">
      <alignment horizontal="right" vertical="center" wrapText="1"/>
    </xf>
    <xf numFmtId="0" fontId="39" fillId="30" borderId="21" xfId="0" applyFont="1" applyFill="1" applyBorder="1" applyAlignment="1">
      <alignment horizontal="right" vertical="center" wrapText="1"/>
    </xf>
    <xf numFmtId="0" fontId="28" fillId="22" borderId="32" xfId="0" applyFont="1" applyFill="1" applyBorder="1" applyAlignment="1">
      <alignment horizontal="right" vertical="top" wrapText="1"/>
    </xf>
    <xf numFmtId="0" fontId="28" fillId="22" borderId="63" xfId="0" applyFont="1" applyFill="1" applyBorder="1" applyAlignment="1">
      <alignment horizontal="right" vertical="center" wrapText="1"/>
    </xf>
    <xf numFmtId="0" fontId="34" fillId="28" borderId="21" xfId="0" applyFont="1" applyFill="1" applyBorder="1" applyAlignment="1">
      <alignment horizontal="center" vertical="center" wrapText="1"/>
    </xf>
    <xf numFmtId="0" fontId="26" fillId="22" borderId="21" xfId="0" applyFont="1" applyFill="1" applyBorder="1" applyAlignment="1">
      <alignment horizontal="center" vertical="top" wrapText="1"/>
    </xf>
    <xf numFmtId="0" fontId="26" fillId="22" borderId="79" xfId="0" applyFont="1" applyFill="1" applyBorder="1" applyAlignment="1">
      <alignment horizontal="center" vertical="top" wrapText="1"/>
    </xf>
    <xf numFmtId="0" fontId="28" fillId="22" borderId="31" xfId="0" applyFont="1" applyFill="1" applyBorder="1" applyAlignment="1">
      <alignment horizontal="left" vertical="top" wrapText="1"/>
    </xf>
    <xf numFmtId="166" fontId="26" fillId="22" borderId="21" xfId="0" applyNumberFormat="1" applyFont="1" applyFill="1" applyBorder="1" applyAlignment="1">
      <alignment horizontal="right" vertical="top" wrapText="1"/>
    </xf>
    <xf numFmtId="166" fontId="26" fillId="22" borderId="32" xfId="0" applyNumberFormat="1" applyFont="1" applyFill="1" applyBorder="1" applyAlignment="1">
      <alignment horizontal="right" vertical="top" wrapText="1"/>
    </xf>
    <xf numFmtId="166" fontId="26" fillId="22" borderId="33" xfId="0" applyNumberFormat="1" applyFont="1" applyFill="1" applyBorder="1" applyAlignment="1">
      <alignment horizontal="right" vertical="top" wrapText="1"/>
    </xf>
    <xf numFmtId="0" fontId="34" fillId="28" borderId="39" xfId="0" applyFont="1" applyFill="1" applyBorder="1" applyAlignment="1">
      <alignment horizontal="center" vertical="center" wrapText="1"/>
    </xf>
    <xf numFmtId="166" fontId="26" fillId="22" borderId="68" xfId="0" applyNumberFormat="1" applyFont="1" applyFill="1" applyBorder="1" applyAlignment="1">
      <alignment horizontal="center" vertical="top" wrapText="1"/>
    </xf>
    <xf numFmtId="166" fontId="26" fillId="30" borderId="68" xfId="0" applyNumberFormat="1" applyFont="1" applyFill="1" applyBorder="1" applyAlignment="1">
      <alignment horizontal="center" vertical="center" wrapText="1"/>
    </xf>
    <xf numFmtId="166" fontId="26" fillId="30" borderId="71" xfId="0" applyNumberFormat="1" applyFont="1" applyFill="1" applyBorder="1" applyAlignment="1">
      <alignment horizontal="center" vertical="center" wrapText="1"/>
    </xf>
    <xf numFmtId="0" fontId="34" fillId="30" borderId="40" xfId="0" applyFont="1" applyFill="1" applyBorder="1" applyAlignment="1">
      <alignment horizontal="center" vertical="center" wrapText="1"/>
    </xf>
    <xf numFmtId="168" fontId="28" fillId="30" borderId="22" xfId="0" applyNumberFormat="1" applyFont="1" applyFill="1" applyBorder="1" applyAlignment="1">
      <alignment horizontal="center" vertical="top" wrapText="1"/>
    </xf>
    <xf numFmtId="168" fontId="28" fillId="30" borderId="80" xfId="0" applyNumberFormat="1" applyFont="1" applyFill="1" applyBorder="1" applyAlignment="1">
      <alignment horizontal="center" vertical="top" wrapText="1"/>
    </xf>
    <xf numFmtId="0" fontId="28" fillId="30" borderId="21" xfId="0" applyFont="1" applyFill="1" applyBorder="1" applyAlignment="1">
      <alignment horizontal="right" vertical="top" wrapText="1"/>
    </xf>
    <xf numFmtId="0" fontId="28" fillId="30" borderId="32" xfId="0" applyFont="1" applyFill="1" applyBorder="1" applyAlignment="1">
      <alignment horizontal="right" vertical="top" wrapText="1"/>
    </xf>
    <xf numFmtId="0" fontId="28" fillId="22" borderId="23" xfId="0" applyFont="1" applyFill="1" applyBorder="1" applyAlignment="1">
      <alignment horizontal="right" vertical="center" wrapText="1"/>
    </xf>
    <xf numFmtId="0" fontId="26" fillId="22" borderId="20" xfId="0" applyFont="1" applyFill="1" applyBorder="1" applyAlignment="1">
      <alignment horizontal="left" vertical="center" wrapText="1"/>
    </xf>
    <xf numFmtId="0" fontId="28" fillId="22" borderId="29" xfId="0" applyFont="1" applyFill="1" applyBorder="1" applyAlignment="1">
      <alignment horizontal="right" vertical="center" wrapText="1"/>
    </xf>
    <xf numFmtId="165" fontId="28" fillId="22" borderId="23" xfId="0" applyNumberFormat="1" applyFont="1" applyFill="1" applyBorder="1" applyAlignment="1">
      <alignment horizontal="right" vertical="center" wrapText="1"/>
    </xf>
    <xf numFmtId="166" fontId="28" fillId="22" borderId="23" xfId="0" applyNumberFormat="1" applyFont="1" applyFill="1" applyBorder="1" applyAlignment="1">
      <alignment horizontal="right" vertical="center" wrapText="1"/>
    </xf>
    <xf numFmtId="166" fontId="28" fillId="22" borderId="34" xfId="0" applyNumberFormat="1" applyFont="1" applyFill="1" applyBorder="1" applyAlignment="1">
      <alignment horizontal="right" vertical="center" wrapText="1"/>
    </xf>
    <xf numFmtId="0" fontId="36" fillId="22" borderId="20" xfId="38" applyNumberFormat="1" applyFont="1" applyFill="1" applyBorder="1" applyAlignment="1">
      <alignment horizontal="left" vertical="center" wrapText="1"/>
    </xf>
    <xf numFmtId="3" fontId="28" fillId="22" borderId="23" xfId="0" applyNumberFormat="1" applyFont="1" applyFill="1" applyBorder="1" applyAlignment="1">
      <alignment horizontal="right" vertical="center" wrapText="1"/>
    </xf>
    <xf numFmtId="168" fontId="28" fillId="22" borderId="23" xfId="0" applyNumberFormat="1" applyFont="1" applyFill="1" applyBorder="1" applyAlignment="1">
      <alignment horizontal="right" vertical="center" wrapText="1"/>
    </xf>
    <xf numFmtId="1" fontId="28" fillId="22" borderId="23" xfId="0" applyNumberFormat="1" applyFont="1" applyFill="1" applyBorder="1" applyAlignment="1">
      <alignment horizontal="right" vertical="center" wrapText="1"/>
    </xf>
    <xf numFmtId="4" fontId="28" fillId="22" borderId="23" xfId="0" applyNumberFormat="1" applyFont="1" applyFill="1" applyBorder="1" applyAlignment="1">
      <alignment horizontal="right" vertical="center" wrapText="1"/>
    </xf>
    <xf numFmtId="173" fontId="28" fillId="22" borderId="0" xfId="0" applyNumberFormat="1" applyFont="1" applyFill="1" applyBorder="1" applyAlignment="1">
      <alignment horizontal="right" vertical="top" wrapText="1"/>
    </xf>
    <xf numFmtId="173" fontId="28" fillId="22" borderId="21" xfId="0" applyNumberFormat="1" applyFont="1" applyFill="1" applyBorder="1" applyAlignment="1">
      <alignment horizontal="right" vertical="top" wrapText="1"/>
    </xf>
    <xf numFmtId="173" fontId="28" fillId="22" borderId="22" xfId="0" applyNumberFormat="1" applyFont="1" applyFill="1" applyBorder="1" applyAlignment="1">
      <alignment horizontal="right" vertical="top" wrapText="1"/>
    </xf>
    <xf numFmtId="167" fontId="28" fillId="22" borderId="23" xfId="0" applyNumberFormat="1" applyFont="1" applyFill="1" applyBorder="1" applyAlignment="1">
      <alignment horizontal="right" vertical="center" wrapText="1"/>
    </xf>
    <xf numFmtId="0" fontId="36" fillId="22" borderId="26" xfId="38" applyNumberFormat="1" applyFont="1" applyFill="1" applyBorder="1" applyAlignment="1">
      <alignment horizontal="left" vertical="top" wrapText="1"/>
    </xf>
    <xf numFmtId="0" fontId="28" fillId="22" borderId="36" xfId="0" applyFont="1" applyFill="1" applyBorder="1" applyAlignment="1">
      <alignment horizontal="right" vertical="top" wrapText="1"/>
    </xf>
    <xf numFmtId="0" fontId="28" fillId="22" borderId="38" xfId="0" applyFont="1" applyFill="1" applyBorder="1" applyAlignment="1">
      <alignment horizontal="right" vertical="top" wrapText="1"/>
    </xf>
    <xf numFmtId="0" fontId="28" fillId="22" borderId="39" xfId="0" applyFont="1" applyFill="1" applyBorder="1" applyAlignment="1">
      <alignment horizontal="right" vertical="top" wrapText="1"/>
    </xf>
    <xf numFmtId="0" fontId="28" fillId="22" borderId="40" xfId="0" applyFont="1" applyFill="1" applyBorder="1" applyAlignment="1">
      <alignment horizontal="right" vertical="top" wrapText="1"/>
    </xf>
    <xf numFmtId="0" fontId="28" fillId="22" borderId="41" xfId="0" applyFont="1" applyFill="1" applyBorder="1" applyAlignment="1">
      <alignment horizontal="right" vertical="center" wrapText="1"/>
    </xf>
    <xf numFmtId="164" fontId="36" fillId="22" borderId="20" xfId="38" applyNumberFormat="1" applyFont="1" applyFill="1" applyBorder="1" applyAlignment="1">
      <alignment horizontal="left" vertical="center" wrapText="1"/>
    </xf>
    <xf numFmtId="6" fontId="28" fillId="22" borderId="0" xfId="0" applyNumberFormat="1" applyFont="1" applyFill="1" applyBorder="1" applyAlignment="1">
      <alignment horizontal="right" vertical="top" wrapText="1"/>
    </xf>
    <xf numFmtId="38" fontId="28" fillId="22" borderId="0" xfId="0" applyNumberFormat="1" applyFont="1" applyFill="1" applyBorder="1" applyAlignment="1">
      <alignment horizontal="right" vertical="top" wrapText="1"/>
    </xf>
    <xf numFmtId="38" fontId="28" fillId="22" borderId="21" xfId="0" applyNumberFormat="1" applyFont="1" applyFill="1" applyBorder="1" applyAlignment="1">
      <alignment horizontal="right" vertical="top" wrapText="1"/>
    </xf>
    <xf numFmtId="38" fontId="28" fillId="22" borderId="22" xfId="0" applyNumberFormat="1" applyFont="1" applyFill="1" applyBorder="1" applyAlignment="1">
      <alignment horizontal="right" vertical="top" wrapText="1"/>
    </xf>
    <xf numFmtId="164" fontId="36" fillId="22" borderId="42" xfId="38" applyNumberFormat="1" applyFont="1" applyFill="1" applyBorder="1" applyAlignment="1">
      <alignment horizontal="left" vertical="center" wrapText="1"/>
    </xf>
    <xf numFmtId="6" fontId="28" fillId="22" borderId="27" xfId="0" applyNumberFormat="1" applyFont="1" applyFill="1" applyBorder="1" applyAlignment="1">
      <alignment horizontal="right" vertical="top" wrapText="1"/>
    </xf>
    <xf numFmtId="6" fontId="28" fillId="22" borderId="28" xfId="0" applyNumberFormat="1" applyFont="1" applyFill="1" applyBorder="1" applyAlignment="1">
      <alignment horizontal="right" vertical="top" wrapText="1"/>
    </xf>
    <xf numFmtId="0" fontId="28" fillId="22" borderId="34" xfId="0" applyFont="1" applyFill="1" applyBorder="1" applyAlignment="1">
      <alignment horizontal="right" vertical="center" wrapText="1"/>
    </xf>
    <xf numFmtId="6" fontId="28" fillId="22" borderId="21" xfId="0" applyNumberFormat="1" applyFont="1" applyFill="1" applyBorder="1" applyAlignment="1">
      <alignment horizontal="right" vertical="top" wrapText="1"/>
    </xf>
    <xf numFmtId="0" fontId="28" fillId="22" borderId="43" xfId="0" applyFont="1" applyFill="1" applyBorder="1" applyAlignment="1">
      <alignment horizontal="right" vertical="top" wrapText="1"/>
    </xf>
    <xf numFmtId="0" fontId="28" fillId="22" borderId="37" xfId="0" applyFont="1" applyFill="1" applyBorder="1" applyAlignment="1">
      <alignment horizontal="right" vertical="top" wrapText="1"/>
    </xf>
    <xf numFmtId="10" fontId="28" fillId="22" borderId="23" xfId="0" applyNumberFormat="1" applyFont="1" applyFill="1" applyBorder="1" applyAlignment="1">
      <alignment horizontal="right" vertical="center" wrapText="1"/>
    </xf>
    <xf numFmtId="172" fontId="28" fillId="22" borderId="0" xfId="0" applyNumberFormat="1" applyFont="1" applyFill="1" applyBorder="1" applyAlignment="1">
      <alignment horizontal="right" vertical="top" wrapText="1"/>
    </xf>
    <xf numFmtId="169" fontId="28" fillId="22" borderId="23" xfId="0" applyNumberFormat="1" applyFont="1" applyFill="1" applyBorder="1" applyAlignment="1">
      <alignment horizontal="right" vertical="center" wrapText="1"/>
    </xf>
    <xf numFmtId="164" fontId="36" fillId="22" borderId="20" xfId="38" applyNumberFormat="1" applyFont="1" applyFill="1" applyBorder="1"/>
    <xf numFmtId="169" fontId="37" fillId="22" borderId="0" xfId="38" applyNumberFormat="1" applyFont="1" applyFill="1" applyBorder="1"/>
    <xf numFmtId="169" fontId="37" fillId="22" borderId="21" xfId="38" applyNumberFormat="1" applyFont="1" applyFill="1" applyBorder="1" applyAlignment="1">
      <alignment horizontal="right"/>
    </xf>
    <xf numFmtId="169" fontId="37" fillId="22" borderId="22" xfId="38" applyNumberFormat="1" applyFont="1" applyFill="1" applyBorder="1" applyAlignment="1">
      <alignment horizontal="right"/>
    </xf>
    <xf numFmtId="169" fontId="37" fillId="22" borderId="21" xfId="38" applyNumberFormat="1" applyFont="1" applyFill="1" applyBorder="1"/>
    <xf numFmtId="172" fontId="37" fillId="22" borderId="21" xfId="38" applyNumberFormat="1" applyFont="1" applyFill="1" applyBorder="1"/>
    <xf numFmtId="172" fontId="37" fillId="22" borderId="20" xfId="38" applyNumberFormat="1" applyFont="1" applyFill="1" applyBorder="1"/>
    <xf numFmtId="172" fontId="37" fillId="22" borderId="0" xfId="38" applyNumberFormat="1" applyFont="1" applyFill="1" applyBorder="1" applyAlignment="1">
      <alignment horizontal="right"/>
    </xf>
    <xf numFmtId="172" fontId="37" fillId="22" borderId="22" xfId="38" applyNumberFormat="1" applyFont="1" applyFill="1" applyBorder="1" applyAlignment="1">
      <alignment horizontal="right"/>
    </xf>
    <xf numFmtId="172" fontId="37" fillId="22" borderId="45" xfId="38" applyNumberFormat="1" applyFont="1" applyFill="1" applyBorder="1"/>
    <xf numFmtId="172" fontId="37" fillId="22" borderId="46" xfId="38" applyNumberFormat="1" applyFont="1" applyFill="1" applyBorder="1"/>
    <xf numFmtId="172" fontId="37" fillId="22" borderId="47" xfId="38" applyNumberFormat="1" applyFont="1" applyFill="1" applyBorder="1" applyAlignment="1">
      <alignment horizontal="right"/>
    </xf>
    <xf numFmtId="0" fontId="28" fillId="22" borderId="49" xfId="0" applyFont="1" applyFill="1" applyBorder="1" applyAlignment="1">
      <alignment horizontal="right" vertical="center" wrapText="1"/>
    </xf>
    <xf numFmtId="3" fontId="28" fillId="22" borderId="49" xfId="0" applyNumberFormat="1" applyFont="1" applyFill="1" applyBorder="1" applyAlignment="1">
      <alignment horizontal="right" vertical="center" wrapText="1"/>
    </xf>
    <xf numFmtId="0" fontId="28" fillId="22" borderId="0" xfId="0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center" wrapText="1"/>
    </xf>
    <xf numFmtId="49" fontId="28" fillId="22" borderId="0" xfId="0" applyNumberFormat="1" applyFont="1" applyFill="1" applyBorder="1" applyAlignment="1">
      <alignment horizontal="right" vertical="center" wrapText="1"/>
    </xf>
    <xf numFmtId="0" fontId="41" fillId="28" borderId="0" xfId="0" applyFont="1" applyFill="1" applyAlignment="1">
      <alignment horizontal="left" vertical="center" wrapText="1"/>
    </xf>
    <xf numFmtId="0" fontId="41" fillId="22" borderId="0" xfId="0" applyFont="1" applyFill="1" applyBorder="1" applyAlignment="1">
      <alignment horizontal="left" vertical="center" wrapText="1"/>
    </xf>
    <xf numFmtId="0" fontId="28" fillId="22" borderId="0" xfId="0" applyFont="1" applyFill="1" applyBorder="1" applyAlignment="1">
      <alignment horizontal="left" vertical="center" wrapText="1"/>
    </xf>
    <xf numFmtId="2" fontId="28" fillId="22" borderId="0" xfId="0" applyNumberFormat="1" applyFont="1" applyFill="1" applyAlignment="1">
      <alignment horizontal="left" vertical="center"/>
    </xf>
    <xf numFmtId="3" fontId="28" fillId="22" borderId="0" xfId="0" applyNumberFormat="1" applyFont="1" applyFill="1" applyBorder="1" applyAlignment="1">
      <alignment horizontal="left" vertical="center" wrapText="1"/>
    </xf>
    <xf numFmtId="0" fontId="28" fillId="30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 wrapText="1"/>
    </xf>
    <xf numFmtId="164" fontId="42" fillId="26" borderId="0" xfId="38" applyNumberFormat="1" applyFont="1" applyFill="1" applyBorder="1"/>
    <xf numFmtId="164" fontId="42" fillId="26" borderId="0" xfId="38" applyNumberFormat="1" applyFont="1" applyFill="1" applyBorder="1" applyAlignment="1">
      <alignment horizontal="center"/>
    </xf>
    <xf numFmtId="164" fontId="42" fillId="28" borderId="0" xfId="38" applyNumberFormat="1" applyFont="1" applyFill="1" applyBorder="1"/>
    <xf numFmtId="0" fontId="26" fillId="22" borderId="19" xfId="0" applyFont="1" applyFill="1" applyBorder="1" applyAlignment="1">
      <alignment horizontal="left" vertical="top" wrapText="1"/>
    </xf>
    <xf numFmtId="0" fontId="28" fillId="22" borderId="19" xfId="0" applyFont="1" applyFill="1" applyBorder="1" applyAlignment="1">
      <alignment horizontal="right" vertical="top" wrapText="1"/>
    </xf>
    <xf numFmtId="165" fontId="28" fillId="22" borderId="34" xfId="0" applyNumberFormat="1" applyFont="1" applyFill="1" applyBorder="1" applyAlignment="1">
      <alignment horizontal="right" vertical="center" wrapText="1"/>
    </xf>
    <xf numFmtId="165" fontId="28" fillId="22" borderId="19" xfId="0" quotePrefix="1" applyNumberFormat="1" applyFont="1" applyFill="1" applyBorder="1" applyAlignment="1">
      <alignment horizontal="right" vertical="top" wrapText="1"/>
    </xf>
    <xf numFmtId="165" fontId="28" fillId="22" borderId="21" xfId="0" quotePrefix="1" applyNumberFormat="1" applyFont="1" applyFill="1" applyBorder="1" applyAlignment="1">
      <alignment horizontal="right" vertical="top" wrapText="1"/>
    </xf>
    <xf numFmtId="0" fontId="26" fillId="22" borderId="30" xfId="0" applyFont="1" applyFill="1" applyBorder="1" applyAlignment="1">
      <alignment horizontal="left" vertical="top" wrapText="1"/>
    </xf>
    <xf numFmtId="3" fontId="28" fillId="22" borderId="34" xfId="0" applyNumberFormat="1" applyFont="1" applyFill="1" applyBorder="1" applyAlignment="1">
      <alignment horizontal="right" vertical="center" wrapText="1"/>
    </xf>
    <xf numFmtId="0" fontId="26" fillId="22" borderId="19" xfId="0" applyFont="1" applyFill="1" applyBorder="1" applyAlignment="1">
      <alignment horizontal="left" vertical="center" wrapText="1"/>
    </xf>
    <xf numFmtId="0" fontId="26" fillId="22" borderId="57" xfId="0" applyFont="1" applyFill="1" applyBorder="1" applyAlignment="1">
      <alignment horizontal="left" vertical="top" wrapText="1"/>
    </xf>
    <xf numFmtId="165" fontId="28" fillId="22" borderId="56" xfId="0" applyNumberFormat="1" applyFont="1" applyFill="1" applyBorder="1" applyAlignment="1">
      <alignment horizontal="right" vertical="center" wrapText="1"/>
    </xf>
    <xf numFmtId="0" fontId="26" fillId="22" borderId="61" xfId="0" applyFont="1" applyFill="1" applyBorder="1" applyAlignment="1">
      <alignment horizontal="left" vertical="center" wrapText="1"/>
    </xf>
    <xf numFmtId="165" fontId="28" fillId="22" borderId="65" xfId="0" applyNumberFormat="1" applyFont="1" applyFill="1" applyBorder="1" applyAlignment="1">
      <alignment horizontal="right" vertical="center" wrapText="1"/>
    </xf>
    <xf numFmtId="0" fontId="26" fillId="22" borderId="66" xfId="0" applyFont="1" applyFill="1" applyBorder="1" applyAlignment="1">
      <alignment horizontal="left" vertical="center" wrapText="1"/>
    </xf>
    <xf numFmtId="165" fontId="28" fillId="22" borderId="67" xfId="0" applyNumberFormat="1" applyFont="1" applyFill="1" applyBorder="1" applyAlignment="1">
      <alignment horizontal="right" vertical="center" wrapText="1"/>
    </xf>
    <xf numFmtId="165" fontId="28" fillId="22" borderId="19" xfId="0" quotePrefix="1" applyNumberFormat="1" applyFont="1" applyFill="1" applyBorder="1" applyAlignment="1">
      <alignment horizontal="center" vertical="top" wrapText="1"/>
    </xf>
    <xf numFmtId="165" fontId="28" fillId="22" borderId="21" xfId="0" quotePrefix="1" applyNumberFormat="1" applyFont="1" applyFill="1" applyBorder="1" applyAlignment="1">
      <alignment horizontal="center" vertical="top" wrapText="1"/>
    </xf>
    <xf numFmtId="0" fontId="26" fillId="22" borderId="19" xfId="0" applyFont="1" applyFill="1" applyBorder="1" applyAlignment="1">
      <alignment horizontal="center" vertical="top" wrapText="1"/>
    </xf>
    <xf numFmtId="0" fontId="26" fillId="22" borderId="69" xfId="0" applyFont="1" applyFill="1" applyBorder="1" applyAlignment="1">
      <alignment horizontal="center" vertical="top" wrapText="1"/>
    </xf>
    <xf numFmtId="0" fontId="26" fillId="22" borderId="72" xfId="0" applyFont="1" applyFill="1" applyBorder="1" applyAlignment="1">
      <alignment horizontal="center" vertical="top" wrapText="1"/>
    </xf>
    <xf numFmtId="165" fontId="28" fillId="22" borderId="73" xfId="0" applyNumberFormat="1" applyFont="1" applyFill="1" applyBorder="1" applyAlignment="1">
      <alignment horizontal="right" vertical="center" wrapText="1"/>
    </xf>
    <xf numFmtId="0" fontId="34" fillId="30" borderId="20" xfId="0" applyFont="1" applyFill="1" applyBorder="1" applyAlignment="1">
      <alignment horizontal="left" vertical="center" wrapText="1"/>
    </xf>
    <xf numFmtId="166" fontId="26" fillId="22" borderId="75" xfId="0" applyNumberFormat="1" applyFont="1" applyFill="1" applyBorder="1" applyAlignment="1">
      <alignment horizontal="right" vertical="center" wrapText="1"/>
    </xf>
    <xf numFmtId="166" fontId="28" fillId="22" borderId="74" xfId="0" applyNumberFormat="1" applyFont="1" applyFill="1" applyBorder="1" applyAlignment="1">
      <alignment horizontal="right" vertical="center" wrapText="1"/>
    </xf>
    <xf numFmtId="166" fontId="26" fillId="22" borderId="76" xfId="0" applyNumberFormat="1" applyFont="1" applyFill="1" applyBorder="1" applyAlignment="1">
      <alignment horizontal="right" vertical="center" wrapText="1"/>
    </xf>
    <xf numFmtId="0" fontId="26" fillId="22" borderId="0" xfId="0" applyFont="1" applyFill="1" applyAlignment="1">
      <alignment horizontal="left" vertical="top" wrapText="1"/>
    </xf>
    <xf numFmtId="0" fontId="28" fillId="22" borderId="0" xfId="0" applyFont="1" applyFill="1" applyAlignment="1">
      <alignment horizontal="right" vertical="top" wrapText="1"/>
    </xf>
    <xf numFmtId="176" fontId="28" fillId="22" borderId="0" xfId="0" applyNumberFormat="1" applyFont="1" applyFill="1" applyBorder="1" applyAlignment="1">
      <alignment horizontal="right" vertical="top" wrapText="1"/>
    </xf>
    <xf numFmtId="0" fontId="26" fillId="25" borderId="0" xfId="0" applyFont="1" applyFill="1" applyAlignment="1">
      <alignment horizontal="right" vertical="center"/>
    </xf>
    <xf numFmtId="170" fontId="23" fillId="32" borderId="0" xfId="0" applyNumberFormat="1" applyFont="1" applyFill="1" applyAlignment="1">
      <alignment horizontal="right" vertical="center"/>
    </xf>
    <xf numFmtId="165" fontId="28" fillId="22" borderId="0" xfId="0" quotePrefix="1" applyNumberFormat="1" applyFont="1" applyFill="1" applyAlignment="1">
      <alignment horizontal="right" vertical="top" wrapText="1"/>
    </xf>
    <xf numFmtId="0" fontId="28" fillId="32" borderId="21" xfId="0" applyFont="1" applyFill="1" applyBorder="1" applyAlignment="1">
      <alignment horizontal="right" vertical="top" wrapText="1"/>
    </xf>
    <xf numFmtId="168" fontId="28" fillId="0" borderId="21" xfId="0" applyNumberFormat="1" applyFont="1" applyBorder="1" applyAlignment="1">
      <alignment horizontal="right" vertical="top" wrapText="1"/>
    </xf>
    <xf numFmtId="0" fontId="26" fillId="22" borderId="0" xfId="0" applyFont="1" applyFill="1" applyAlignment="1">
      <alignment horizontal="left" vertical="center" wrapText="1"/>
    </xf>
    <xf numFmtId="0" fontId="28" fillId="0" borderId="21" xfId="0" applyFont="1" applyBorder="1" applyAlignment="1">
      <alignment horizontal="right" vertical="top" wrapText="1"/>
    </xf>
    <xf numFmtId="3" fontId="28" fillId="22" borderId="32" xfId="0" applyNumberFormat="1" applyFont="1" applyFill="1" applyBorder="1" applyAlignment="1">
      <alignment horizontal="right" vertical="top" wrapText="1"/>
    </xf>
    <xf numFmtId="0" fontId="28" fillId="22" borderId="33" xfId="0" applyFont="1" applyFill="1" applyBorder="1" applyAlignment="1">
      <alignment horizontal="right" vertical="top" wrapText="1"/>
    </xf>
    <xf numFmtId="0" fontId="34" fillId="28" borderId="0" xfId="0" applyFont="1" applyFill="1" applyAlignment="1">
      <alignment horizontal="left" vertical="center" wrapText="1"/>
    </xf>
    <xf numFmtId="0" fontId="34" fillId="28" borderId="0" xfId="0" applyFont="1" applyFill="1" applyAlignment="1">
      <alignment horizontal="center" vertical="center" wrapText="1"/>
    </xf>
    <xf numFmtId="165" fontId="28" fillId="22" borderId="0" xfId="0" quotePrefix="1" applyNumberFormat="1" applyFont="1" applyFill="1" applyAlignment="1">
      <alignment horizontal="center" vertical="top" wrapText="1"/>
    </xf>
    <xf numFmtId="0" fontId="28" fillId="22" borderId="0" xfId="0" applyFont="1" applyFill="1" applyAlignment="1">
      <alignment horizontal="center" vertical="top" wrapText="1"/>
    </xf>
    <xf numFmtId="0" fontId="28" fillId="22" borderId="68" xfId="0" applyFont="1" applyFill="1" applyBorder="1" applyAlignment="1">
      <alignment horizontal="center" vertical="top" wrapText="1"/>
    </xf>
    <xf numFmtId="0" fontId="28" fillId="30" borderId="22" xfId="0" applyFont="1" applyFill="1" applyBorder="1" applyAlignment="1">
      <alignment horizontal="center" vertical="top" wrapText="1"/>
    </xf>
    <xf numFmtId="0" fontId="26" fillId="22" borderId="0" xfId="0" applyFont="1" applyFill="1" applyAlignment="1">
      <alignment horizontal="center" vertical="top" wrapText="1"/>
    </xf>
    <xf numFmtId="166" fontId="26" fillId="22" borderId="0" xfId="0" applyNumberFormat="1" applyFont="1" applyFill="1" applyAlignment="1">
      <alignment horizontal="center" vertical="top" wrapText="1"/>
    </xf>
    <xf numFmtId="165" fontId="28" fillId="22" borderId="0" xfId="0" applyNumberFormat="1" applyFont="1" applyFill="1" applyAlignment="1">
      <alignment horizontal="right" vertical="top" wrapText="1"/>
    </xf>
    <xf numFmtId="0" fontId="43" fillId="33" borderId="0" xfId="0" applyFont="1" applyFill="1" applyAlignment="1">
      <alignment horizontal="left" vertical="center"/>
    </xf>
    <xf numFmtId="0" fontId="43" fillId="33" borderId="0" xfId="0" applyFont="1" applyFill="1" applyAlignment="1">
      <alignment horizontal="right" vertical="center"/>
    </xf>
    <xf numFmtId="168" fontId="44" fillId="33" borderId="0" xfId="45" applyNumberFormat="1" applyFont="1" applyFill="1" applyAlignment="1">
      <alignment horizontal="right" vertical="center"/>
    </xf>
    <xf numFmtId="168" fontId="43" fillId="33" borderId="0" xfId="0" applyNumberFormat="1" applyFont="1" applyFill="1" applyAlignment="1">
      <alignment horizontal="left" vertical="center"/>
    </xf>
    <xf numFmtId="168" fontId="43" fillId="33" borderId="0" xfId="45" applyNumberFormat="1" applyFont="1" applyFill="1" applyAlignment="1">
      <alignment horizontal="right" vertical="center"/>
    </xf>
    <xf numFmtId="168" fontId="28" fillId="22" borderId="28" xfId="0" applyNumberFormat="1" applyFont="1" applyFill="1" applyBorder="1" applyAlignment="1">
      <alignment horizontal="right" vertical="top" wrapText="1"/>
    </xf>
    <xf numFmtId="0" fontId="43" fillId="34" borderId="0" xfId="0" applyFont="1" applyFill="1" applyAlignment="1">
      <alignment horizontal="right" vertical="center"/>
    </xf>
    <xf numFmtId="0" fontId="26" fillId="22" borderId="75" xfId="0" applyNumberFormat="1" applyFont="1" applyFill="1" applyBorder="1" applyAlignment="1">
      <alignment horizontal="right" vertical="center" wrapText="1"/>
    </xf>
    <xf numFmtId="166" fontId="26" fillId="22" borderId="21" xfId="0" applyNumberFormat="1" applyFont="1" applyFill="1" applyBorder="1" applyAlignment="1">
      <alignment horizontal="center" vertical="top" wrapText="1"/>
    </xf>
    <xf numFmtId="166" fontId="26" fillId="22" borderId="79" xfId="0" applyNumberFormat="1" applyFont="1" applyFill="1" applyBorder="1" applyAlignment="1">
      <alignment horizontal="center" vertical="top" wrapText="1"/>
    </xf>
    <xf numFmtId="166" fontId="26" fillId="22" borderId="71" xfId="0" applyNumberFormat="1" applyFont="1" applyFill="1" applyBorder="1" applyAlignment="1">
      <alignment horizontal="center" vertical="top" wrapText="1"/>
    </xf>
    <xf numFmtId="0" fontId="22" fillId="28" borderId="0" xfId="0" applyNumberFormat="1" applyFont="1" applyFill="1" applyAlignment="1">
      <alignment horizontal="right" vertical="center" wrapText="1"/>
    </xf>
    <xf numFmtId="0" fontId="23" fillId="30" borderId="0" xfId="0" applyNumberFormat="1" applyFont="1" applyFill="1" applyAlignment="1">
      <alignment horizontal="right" vertical="center"/>
    </xf>
    <xf numFmtId="0" fontId="23" fillId="28" borderId="0" xfId="0" applyNumberFormat="1" applyFont="1" applyFill="1" applyAlignment="1">
      <alignment horizontal="right" vertical="center"/>
    </xf>
    <xf numFmtId="0" fontId="23" fillId="28" borderId="0" xfId="0" applyNumberFormat="1" applyFont="1" applyFill="1" applyAlignment="1">
      <alignment horizontal="right" vertical="center" wrapText="1"/>
    </xf>
    <xf numFmtId="0" fontId="23" fillId="30" borderId="0" xfId="0" applyFont="1" applyFill="1" applyAlignment="1">
      <alignment horizontal="center" vertical="center"/>
    </xf>
    <xf numFmtId="0" fontId="23" fillId="30" borderId="0" xfId="0" applyFont="1" applyFill="1" applyAlignment="1">
      <alignment horizontal="left" vertical="center"/>
    </xf>
    <xf numFmtId="0" fontId="45" fillId="33" borderId="0" xfId="0" applyFont="1" applyFill="1" applyAlignment="1">
      <alignment horizontal="left" vertical="center"/>
    </xf>
    <xf numFmtId="0" fontId="45" fillId="35" borderId="0" xfId="0" applyFont="1" applyFill="1" applyAlignment="1">
      <alignment horizontal="right" vertical="center"/>
    </xf>
    <xf numFmtId="0" fontId="46" fillId="30" borderId="0" xfId="0" applyFont="1" applyFill="1" applyAlignment="1">
      <alignment horizontal="right" vertical="center" wrapText="1"/>
    </xf>
    <xf numFmtId="168" fontId="44" fillId="35" borderId="0" xfId="0" applyNumberFormat="1" applyFont="1" applyFill="1" applyAlignment="1">
      <alignment horizontal="right" vertical="center"/>
    </xf>
    <xf numFmtId="168" fontId="47" fillId="35" borderId="0" xfId="0" applyNumberFormat="1" applyFont="1" applyFill="1" applyAlignment="1">
      <alignment horizontal="right" vertical="center"/>
    </xf>
    <xf numFmtId="0" fontId="43" fillId="36" borderId="0" xfId="0" applyFont="1" applyFill="1" applyAlignment="1">
      <alignment horizontal="left" vertical="center"/>
    </xf>
    <xf numFmtId="0" fontId="43" fillId="36" borderId="0" xfId="0" applyFont="1" applyFill="1" applyAlignment="1">
      <alignment horizontal="right" vertical="center"/>
    </xf>
    <xf numFmtId="168" fontId="43" fillId="36" borderId="0" xfId="0" applyNumberFormat="1" applyFont="1" applyFill="1" applyAlignment="1">
      <alignment horizontal="right" vertical="center"/>
    </xf>
    <xf numFmtId="2" fontId="43" fillId="37" borderId="0" xfId="0" applyNumberFormat="1" applyFont="1" applyFill="1" applyAlignment="1">
      <alignment horizontal="right" vertical="center"/>
    </xf>
    <xf numFmtId="169" fontId="28" fillId="22" borderId="33" xfId="0" applyNumberFormat="1" applyFont="1" applyFill="1" applyBorder="1" applyAlignment="1">
      <alignment horizontal="right" vertical="top" wrapText="1"/>
    </xf>
    <xf numFmtId="0" fontId="26" fillId="32" borderId="0" xfId="0" applyFont="1" applyFill="1" applyAlignment="1">
      <alignment horizontal="left" vertical="top" wrapText="1"/>
    </xf>
    <xf numFmtId="0" fontId="26" fillId="22" borderId="69" xfId="0" applyFont="1" applyFill="1" applyBorder="1" applyAlignment="1">
      <alignment horizontal="left" vertical="center" wrapText="1"/>
    </xf>
    <xf numFmtId="0" fontId="26" fillId="22" borderId="72" xfId="0" applyFont="1" applyFill="1" applyBorder="1" applyAlignment="1">
      <alignment horizontal="left" vertical="center" wrapText="1"/>
    </xf>
    <xf numFmtId="166" fontId="26" fillId="22" borderId="79" xfId="0" applyNumberFormat="1" applyFont="1" applyFill="1" applyBorder="1" applyAlignment="1">
      <alignment horizontal="right" vertical="center" wrapText="1"/>
    </xf>
    <xf numFmtId="166" fontId="28" fillId="22" borderId="70" xfId="0" applyNumberFormat="1" applyFont="1" applyFill="1" applyBorder="1" applyAlignment="1">
      <alignment horizontal="right" vertical="center" wrapText="1"/>
    </xf>
    <xf numFmtId="166" fontId="26" fillId="22" borderId="80" xfId="0" applyNumberFormat="1" applyFont="1" applyFill="1" applyBorder="1" applyAlignment="1">
      <alignment horizontal="right" vertical="center" wrapText="1"/>
    </xf>
    <xf numFmtId="0" fontId="26" fillId="22" borderId="66" xfId="0" applyNumberFormat="1" applyFont="1" applyFill="1" applyBorder="1" applyAlignment="1">
      <alignment horizontal="left" vertical="center" wrapText="1"/>
    </xf>
    <xf numFmtId="0" fontId="26" fillId="22" borderId="78" xfId="0" applyNumberFormat="1" applyFont="1" applyFill="1" applyBorder="1" applyAlignment="1">
      <alignment horizontal="left" vertical="center" wrapText="1"/>
    </xf>
    <xf numFmtId="0" fontId="28" fillId="22" borderId="75" xfId="0" applyNumberFormat="1" applyFont="1" applyFill="1" applyBorder="1" applyAlignment="1">
      <alignment horizontal="right" vertical="center" wrapText="1"/>
    </xf>
    <xf numFmtId="0" fontId="28" fillId="22" borderId="74" xfId="0" applyNumberFormat="1" applyFont="1" applyFill="1" applyBorder="1" applyAlignment="1">
      <alignment horizontal="right" vertical="center" wrapText="1"/>
    </xf>
    <xf numFmtId="0" fontId="28" fillId="22" borderId="76" xfId="0" applyNumberFormat="1" applyFont="1" applyFill="1" applyBorder="1" applyAlignment="1">
      <alignment horizontal="right" vertical="center" wrapText="1"/>
    </xf>
    <xf numFmtId="0" fontId="28" fillId="22" borderId="67" xfId="0" applyNumberFormat="1" applyFont="1" applyFill="1" applyBorder="1" applyAlignment="1">
      <alignment horizontal="right" vertical="center" wrapText="1"/>
    </xf>
    <xf numFmtId="169" fontId="28" fillId="22" borderId="32" xfId="0" applyNumberFormat="1" applyFont="1" applyFill="1" applyBorder="1" applyAlignment="1">
      <alignment horizontal="right" vertical="top" wrapText="1"/>
    </xf>
    <xf numFmtId="168" fontId="28" fillId="22" borderId="27" xfId="0" applyNumberFormat="1" applyFont="1" applyFill="1" applyBorder="1" applyAlignment="1">
      <alignment horizontal="right" vertical="top" wrapText="1"/>
    </xf>
    <xf numFmtId="168" fontId="28" fillId="22" borderId="32" xfId="0" applyNumberFormat="1" applyFont="1" applyFill="1" applyBorder="1" applyAlignment="1">
      <alignment horizontal="right" vertical="top" wrapText="1"/>
    </xf>
    <xf numFmtId="168" fontId="28" fillId="22" borderId="63" xfId="0" applyNumberFormat="1" applyFont="1" applyFill="1" applyBorder="1" applyAlignment="1">
      <alignment horizontal="right" vertical="center" wrapText="1"/>
    </xf>
    <xf numFmtId="0" fontId="28" fillId="30" borderId="21" xfId="0" applyNumberFormat="1" applyFont="1" applyFill="1" applyBorder="1" applyAlignment="1">
      <alignment horizontal="right" vertical="top" wrapText="1"/>
    </xf>
    <xf numFmtId="168" fontId="47" fillId="33" borderId="0" xfId="45" applyNumberFormat="1" applyFont="1" applyFill="1" applyAlignment="1">
      <alignment horizontal="right" vertical="center"/>
    </xf>
    <xf numFmtId="0" fontId="40" fillId="2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0" fillId="22" borderId="0" xfId="0" applyFont="1" applyFill="1" applyAlignment="1" applyProtection="1">
      <alignment horizontal="center" vertical="center" wrapText="1"/>
      <protection locked="0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LockedCellRight" xfId="36" xr:uid="{00000000-0005-0000-0000-000023000000}"/>
    <cellStyle name="Neutral" xfId="37" builtinId="28" customBuiltin="1"/>
    <cellStyle name="Normal" xfId="0" builtinId="0"/>
    <cellStyle name="Normal_Building Sale" xfId="38" xr:uid="{00000000-0005-0000-0000-000026000000}"/>
    <cellStyle name="Normal_Indust Bldg Sales" xfId="39" xr:uid="{00000000-0005-0000-0000-000027000000}"/>
    <cellStyle name="Note" xfId="40" builtinId="10" customBuiltin="1"/>
    <cellStyle name="Output" xfId="41" builtinId="21" customBuiltin="1"/>
    <cellStyle name="Percent" xfId="45" builtinId="5"/>
    <cellStyle name="Title" xfId="42" builtinId="15" customBuiltin="1"/>
    <cellStyle name="Total" xfId="43" builtinId="25" customBuiltin="1"/>
    <cellStyle name="Warning Text" xfId="44" builtinId="11" customBuiltin="1"/>
  </cellStyles>
  <dxfs count="4">
    <dxf>
      <numFmt numFmtId="169" formatCode="&quot;$&quot;#,##0.00"/>
    </dxf>
    <dxf>
      <numFmt numFmtId="166" formatCode="&quot;$&quot;#,##0"/>
    </dxf>
    <dxf>
      <numFmt numFmtId="169" formatCode="&quot;$&quot;#,##0.00"/>
    </dxf>
    <dxf>
      <numFmt numFmtId="166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B251"/>
  <sheetViews>
    <sheetView tabSelected="1" zoomScaleNormal="100" workbookViewId="0">
      <selection activeCell="O184" sqref="O184"/>
    </sheetView>
  </sheetViews>
  <sheetFormatPr defaultColWidth="9" defaultRowHeight="16.5" customHeight="1" x14ac:dyDescent="0.25"/>
  <cols>
    <col min="1" max="1" width="2" style="3" customWidth="1"/>
    <col min="2" max="2" width="4.28515625" style="1" customWidth="1"/>
    <col min="3" max="3" width="1.28515625" style="3" customWidth="1"/>
    <col min="4" max="4" width="27.28515625" style="3" customWidth="1"/>
    <col min="5" max="5" width="15.5703125" style="61" customWidth="1"/>
    <col min="6" max="6" width="0.5703125" style="61" customWidth="1"/>
    <col min="7" max="16" width="15.5703125" style="3" customWidth="1"/>
    <col min="17" max="17" width="1.140625" style="3" customWidth="1"/>
    <col min="18" max="18" width="2.85546875" style="2" customWidth="1"/>
    <col min="19" max="21" width="8.7109375" style="2" customWidth="1"/>
    <col min="22" max="22" width="11.42578125" style="2" customWidth="1"/>
    <col min="23" max="23" width="12.7109375" style="2" customWidth="1"/>
    <col min="24" max="24" width="2" style="2" customWidth="1"/>
    <col min="25" max="25" width="8.7109375" style="2" customWidth="1"/>
    <col min="26" max="27" width="11.7109375" style="2" customWidth="1"/>
    <col min="28" max="28" width="9" style="2" customWidth="1"/>
    <col min="29" max="16384" width="9" style="3"/>
  </cols>
  <sheetData>
    <row r="1" spans="3:18" ht="16.5" customHeight="1" x14ac:dyDescent="0.25">
      <c r="C1" s="396" t="s">
        <v>117</v>
      </c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71"/>
    </row>
    <row r="2" spans="3:18" ht="12.75" customHeight="1" x14ac:dyDescent="0.25">
      <c r="C2" s="396"/>
      <c r="D2" s="397"/>
      <c r="E2" s="397"/>
      <c r="F2" s="397"/>
      <c r="G2" s="397"/>
      <c r="H2" s="397"/>
      <c r="I2" s="397"/>
      <c r="J2" s="397"/>
      <c r="K2" s="397"/>
      <c r="L2" s="397"/>
      <c r="M2" s="397"/>
      <c r="N2" s="397"/>
      <c r="O2" s="397"/>
      <c r="P2" s="397"/>
      <c r="Q2" s="397"/>
      <c r="R2" s="71"/>
    </row>
    <row r="3" spans="3:18" ht="9.75" customHeight="1" x14ac:dyDescent="0.25">
      <c r="C3" s="4"/>
      <c r="D3" s="5"/>
      <c r="E3" s="6"/>
      <c r="F3" s="7"/>
      <c r="G3" s="8"/>
      <c r="H3" s="9"/>
      <c r="I3" s="9"/>
      <c r="J3" s="9"/>
      <c r="K3" s="9"/>
      <c r="L3" s="9"/>
      <c r="M3" s="9"/>
      <c r="N3" s="9"/>
      <c r="O3" s="9"/>
      <c r="P3" s="9"/>
      <c r="Q3" s="10"/>
      <c r="R3" s="71"/>
    </row>
    <row r="4" spans="3:18" ht="16.5" customHeight="1" thickBot="1" x14ac:dyDescent="0.3">
      <c r="C4" s="11"/>
      <c r="D4" s="62" t="s">
        <v>121</v>
      </c>
      <c r="E4" s="63" t="s">
        <v>67</v>
      </c>
      <c r="F4" s="64"/>
      <c r="G4" s="65">
        <v>1</v>
      </c>
      <c r="H4" s="66">
        <v>2</v>
      </c>
      <c r="I4" s="66">
        <v>3</v>
      </c>
      <c r="J4" s="66">
        <v>4</v>
      </c>
      <c r="K4" s="66">
        <v>5</v>
      </c>
      <c r="L4" s="66">
        <v>6</v>
      </c>
      <c r="M4" s="66">
        <v>7</v>
      </c>
      <c r="N4" s="66">
        <v>8</v>
      </c>
      <c r="O4" s="66">
        <v>9</v>
      </c>
      <c r="P4" s="66">
        <v>10</v>
      </c>
      <c r="Q4" s="12"/>
      <c r="R4" s="71"/>
    </row>
    <row r="5" spans="3:18" ht="3.6" customHeight="1" x14ac:dyDescent="0.25">
      <c r="C5" s="13"/>
      <c r="D5" s="14"/>
      <c r="E5" s="15"/>
      <c r="F5" s="16"/>
      <c r="G5" s="17"/>
      <c r="H5" s="18"/>
      <c r="I5" s="18"/>
      <c r="J5" s="18"/>
      <c r="K5" s="18"/>
      <c r="L5" s="18"/>
      <c r="M5" s="18"/>
      <c r="N5" s="18"/>
      <c r="O5" s="18"/>
      <c r="P5" s="18"/>
      <c r="Q5" s="19"/>
      <c r="R5" s="71"/>
    </row>
    <row r="6" spans="3:18" ht="15" x14ac:dyDescent="0.25">
      <c r="C6" s="13"/>
      <c r="D6" s="72" t="s">
        <v>62</v>
      </c>
      <c r="E6" s="73"/>
      <c r="F6" s="74"/>
      <c r="G6" s="75"/>
      <c r="H6" s="76"/>
      <c r="I6" s="76"/>
      <c r="J6" s="76"/>
      <c r="K6" s="76"/>
      <c r="L6" s="76"/>
      <c r="M6" s="76"/>
      <c r="N6" s="76"/>
      <c r="O6" s="76"/>
      <c r="P6" s="76"/>
      <c r="Q6" s="242"/>
      <c r="R6" s="71"/>
    </row>
    <row r="7" spans="3:18" ht="15" x14ac:dyDescent="0.25">
      <c r="C7" s="13"/>
      <c r="D7" s="72" t="s">
        <v>61</v>
      </c>
      <c r="E7" s="73"/>
      <c r="F7" s="74"/>
      <c r="G7" s="75"/>
      <c r="H7" s="76"/>
      <c r="I7" s="76"/>
      <c r="J7" s="76"/>
      <c r="K7" s="76"/>
      <c r="L7" s="76"/>
      <c r="M7" s="76"/>
      <c r="N7" s="76"/>
      <c r="O7" s="76"/>
      <c r="P7" s="76"/>
      <c r="Q7" s="242"/>
      <c r="R7" s="71"/>
    </row>
    <row r="8" spans="3:18" ht="15" x14ac:dyDescent="0.25">
      <c r="C8" s="13"/>
      <c r="D8" s="72" t="s">
        <v>60</v>
      </c>
      <c r="E8" s="73" t="str">
        <f>E128&amp;", "&amp;E129</f>
        <v xml:space="preserve">, </v>
      </c>
      <c r="F8" s="74"/>
      <c r="G8" s="75" t="str">
        <f>G128&amp;", "&amp;G129</f>
        <v xml:space="preserve">, </v>
      </c>
      <c r="H8" s="76" t="str">
        <f>H128&amp;", "&amp;H129</f>
        <v xml:space="preserve">, </v>
      </c>
      <c r="I8" s="76" t="str">
        <f t="shared" ref="I8:P8" si="0">I128&amp;", "&amp;I129</f>
        <v xml:space="preserve">, </v>
      </c>
      <c r="J8" s="76" t="str">
        <f t="shared" si="0"/>
        <v xml:space="preserve">, </v>
      </c>
      <c r="K8" s="76" t="str">
        <f t="shared" si="0"/>
        <v xml:space="preserve">, </v>
      </c>
      <c r="L8" s="76" t="str">
        <f t="shared" si="0"/>
        <v xml:space="preserve">, </v>
      </c>
      <c r="M8" s="76" t="str">
        <f t="shared" si="0"/>
        <v xml:space="preserve">, </v>
      </c>
      <c r="N8" s="76" t="str">
        <f t="shared" si="0"/>
        <v xml:space="preserve">, </v>
      </c>
      <c r="O8" s="76" t="str">
        <f t="shared" si="0"/>
        <v xml:space="preserve">, </v>
      </c>
      <c r="P8" s="76" t="str">
        <f t="shared" si="0"/>
        <v xml:space="preserve">, </v>
      </c>
      <c r="Q8" s="242"/>
      <c r="R8" s="71"/>
    </row>
    <row r="9" spans="3:18" ht="3.6" customHeight="1" x14ac:dyDescent="0.25">
      <c r="C9" s="13"/>
      <c r="D9" s="243"/>
      <c r="E9" s="73"/>
      <c r="F9" s="20"/>
      <c r="G9" s="75"/>
      <c r="H9" s="76"/>
      <c r="I9" s="76"/>
      <c r="J9" s="76"/>
      <c r="K9" s="76"/>
      <c r="L9" s="76"/>
      <c r="M9" s="76"/>
      <c r="N9" s="76"/>
      <c r="O9" s="76"/>
      <c r="P9" s="76"/>
      <c r="Q9" s="242"/>
      <c r="R9" s="71"/>
    </row>
    <row r="10" spans="3:18" ht="15" x14ac:dyDescent="0.25">
      <c r="C10" s="21"/>
      <c r="D10" s="67" t="s">
        <v>68</v>
      </c>
      <c r="E10" s="115"/>
      <c r="F10" s="116"/>
      <c r="G10" s="117"/>
      <c r="H10" s="118"/>
      <c r="I10" s="118"/>
      <c r="J10" s="118"/>
      <c r="K10" s="118"/>
      <c r="L10" s="118"/>
      <c r="M10" s="118"/>
      <c r="N10" s="118"/>
      <c r="O10" s="118"/>
      <c r="P10" s="118"/>
      <c r="Q10" s="244"/>
      <c r="R10" s="71"/>
    </row>
    <row r="11" spans="3:18" ht="3.6" customHeight="1" x14ac:dyDescent="0.25">
      <c r="C11" s="13"/>
      <c r="D11" s="22"/>
      <c r="E11" s="73"/>
      <c r="F11" s="74"/>
      <c r="G11" s="75"/>
      <c r="H11" s="76"/>
      <c r="I11" s="76"/>
      <c r="J11" s="76"/>
      <c r="K11" s="76"/>
      <c r="L11" s="76"/>
      <c r="M11" s="76"/>
      <c r="N11" s="76"/>
      <c r="O11" s="76"/>
      <c r="P11" s="76"/>
      <c r="Q11" s="242"/>
      <c r="R11" s="71"/>
    </row>
    <row r="12" spans="3:18" ht="15" x14ac:dyDescent="0.25">
      <c r="C12" s="13"/>
      <c r="D12" s="72" t="s">
        <v>59</v>
      </c>
      <c r="E12" s="77"/>
      <c r="F12" s="74"/>
      <c r="G12" s="78"/>
      <c r="H12" s="79"/>
      <c r="I12" s="79"/>
      <c r="J12" s="79"/>
      <c r="K12" s="79"/>
      <c r="L12" s="79"/>
      <c r="M12" s="79"/>
      <c r="N12" s="79"/>
      <c r="O12" s="79"/>
      <c r="P12" s="79"/>
      <c r="Q12" s="245"/>
      <c r="R12" s="71"/>
    </row>
    <row r="13" spans="3:18" ht="15" x14ac:dyDescent="0.25">
      <c r="C13" s="13"/>
      <c r="D13" s="72"/>
      <c r="E13" s="73"/>
      <c r="F13" s="74"/>
      <c r="G13" s="75"/>
      <c r="H13" s="76"/>
      <c r="I13" s="76"/>
      <c r="J13" s="76"/>
      <c r="K13" s="76"/>
      <c r="L13" s="76"/>
      <c r="M13" s="76"/>
      <c r="N13" s="76"/>
      <c r="O13" s="76"/>
      <c r="P13" s="76"/>
      <c r="Q13" s="242"/>
      <c r="R13" s="71"/>
    </row>
    <row r="14" spans="3:18" ht="15" x14ac:dyDescent="0.25">
      <c r="C14" s="13"/>
      <c r="D14" s="72" t="s">
        <v>58</v>
      </c>
      <c r="E14" s="80"/>
      <c r="F14" s="74"/>
      <c r="G14" s="81"/>
      <c r="H14" s="82"/>
      <c r="I14" s="82"/>
      <c r="J14" s="82"/>
      <c r="K14" s="82"/>
      <c r="L14" s="82"/>
      <c r="M14" s="82"/>
      <c r="N14" s="82"/>
      <c r="O14" s="82"/>
      <c r="P14" s="82"/>
      <c r="Q14" s="246"/>
      <c r="R14" s="71"/>
    </row>
    <row r="15" spans="3:18" ht="15" x14ac:dyDescent="0.25">
      <c r="C15" s="13"/>
      <c r="D15" s="72" t="s">
        <v>57</v>
      </c>
      <c r="E15" s="80">
        <f>E14</f>
        <v>0</v>
      </c>
      <c r="F15" s="74"/>
      <c r="G15" s="81"/>
      <c r="H15" s="82"/>
      <c r="I15" s="82"/>
      <c r="J15" s="82"/>
      <c r="K15" s="82"/>
      <c r="L15" s="82"/>
      <c r="M15" s="82"/>
      <c r="N15" s="82"/>
      <c r="O15" s="82"/>
      <c r="P15" s="82"/>
      <c r="Q15" s="246"/>
      <c r="R15" s="71"/>
    </row>
    <row r="16" spans="3:18" ht="15" hidden="1" x14ac:dyDescent="0.25">
      <c r="C16" s="23"/>
      <c r="D16" s="83" t="s">
        <v>10</v>
      </c>
      <c r="E16" s="84"/>
      <c r="F16" s="85"/>
      <c r="G16" s="86">
        <f t="shared" ref="G16:P16" si="1">-G17</f>
        <v>0</v>
      </c>
      <c r="H16" s="87">
        <f t="shared" si="1"/>
        <v>0</v>
      </c>
      <c r="I16" s="87">
        <f t="shared" si="1"/>
        <v>0</v>
      </c>
      <c r="J16" s="87">
        <f t="shared" si="1"/>
        <v>0</v>
      </c>
      <c r="K16" s="87">
        <f t="shared" si="1"/>
        <v>0</v>
      </c>
      <c r="L16" s="87">
        <f t="shared" si="1"/>
        <v>0</v>
      </c>
      <c r="M16" s="87">
        <f t="shared" si="1"/>
        <v>0</v>
      </c>
      <c r="N16" s="87">
        <f t="shared" si="1"/>
        <v>0</v>
      </c>
      <c r="O16" s="87">
        <f t="shared" si="1"/>
        <v>0</v>
      </c>
      <c r="P16" s="87">
        <f t="shared" si="1"/>
        <v>0</v>
      </c>
      <c r="Q16" s="247"/>
      <c r="R16" s="71"/>
    </row>
    <row r="17" spans="3:18" ht="15" hidden="1" x14ac:dyDescent="0.25">
      <c r="C17" s="13"/>
      <c r="D17" s="72" t="s">
        <v>10</v>
      </c>
      <c r="E17" s="88"/>
      <c r="F17" s="74"/>
      <c r="G17" s="81"/>
      <c r="H17" s="82"/>
      <c r="I17" s="82"/>
      <c r="J17" s="82"/>
      <c r="K17" s="82"/>
      <c r="L17" s="82"/>
      <c r="M17" s="82"/>
      <c r="N17" s="82"/>
      <c r="O17" s="82"/>
      <c r="P17" s="82"/>
      <c r="Q17" s="246"/>
      <c r="R17" s="71"/>
    </row>
    <row r="18" spans="3:18" ht="15" hidden="1" x14ac:dyDescent="0.25">
      <c r="C18" s="13"/>
      <c r="D18" s="72" t="s">
        <v>56</v>
      </c>
      <c r="E18" s="88"/>
      <c r="F18" s="74"/>
      <c r="G18" s="81">
        <f t="shared" ref="G18:P18" si="2">G15+G16</f>
        <v>0</v>
      </c>
      <c r="H18" s="82">
        <f t="shared" si="2"/>
        <v>0</v>
      </c>
      <c r="I18" s="82">
        <f t="shared" si="2"/>
        <v>0</v>
      </c>
      <c r="J18" s="82">
        <f t="shared" si="2"/>
        <v>0</v>
      </c>
      <c r="K18" s="82">
        <f t="shared" si="2"/>
        <v>0</v>
      </c>
      <c r="L18" s="82">
        <f t="shared" si="2"/>
        <v>0</v>
      </c>
      <c r="M18" s="82">
        <f t="shared" si="2"/>
        <v>0</v>
      </c>
      <c r="N18" s="82">
        <f t="shared" si="2"/>
        <v>0</v>
      </c>
      <c r="O18" s="82">
        <f t="shared" si="2"/>
        <v>0</v>
      </c>
      <c r="P18" s="82">
        <f t="shared" si="2"/>
        <v>0</v>
      </c>
      <c r="Q18" s="246"/>
      <c r="R18" s="71"/>
    </row>
    <row r="19" spans="3:18" ht="16.5" hidden="1" customHeight="1" x14ac:dyDescent="0.2">
      <c r="C19" s="24"/>
      <c r="D19" s="89" t="s">
        <v>27</v>
      </c>
      <c r="E19" s="90"/>
      <c r="F19" s="91"/>
      <c r="G19" s="92" t="e">
        <f>G176</f>
        <v>#DIV/0!</v>
      </c>
      <c r="H19" s="93" t="e">
        <f t="shared" ref="H19:P19" si="3">H176</f>
        <v>#DIV/0!</v>
      </c>
      <c r="I19" s="93" t="e">
        <f t="shared" si="3"/>
        <v>#DIV/0!</v>
      </c>
      <c r="J19" s="93" t="e">
        <f t="shared" si="3"/>
        <v>#DIV/0!</v>
      </c>
      <c r="K19" s="93" t="e">
        <f t="shared" si="3"/>
        <v>#DIV/0!</v>
      </c>
      <c r="L19" s="93" t="e">
        <f t="shared" si="3"/>
        <v>#DIV/0!</v>
      </c>
      <c r="M19" s="93" t="e">
        <f t="shared" si="3"/>
        <v>#DIV/0!</v>
      </c>
      <c r="N19" s="93" t="e">
        <f t="shared" si="3"/>
        <v>#DIV/0!</v>
      </c>
      <c r="O19" s="93" t="e">
        <f t="shared" si="3"/>
        <v>#DIV/0!</v>
      </c>
      <c r="P19" s="93" t="e">
        <f t="shared" si="3"/>
        <v>#DIV/0!</v>
      </c>
      <c r="Q19" s="25"/>
      <c r="R19" s="71"/>
    </row>
    <row r="20" spans="3:18" ht="16.5" hidden="1" customHeight="1" x14ac:dyDescent="0.2">
      <c r="C20" s="26"/>
      <c r="D20" s="94" t="s">
        <v>28</v>
      </c>
      <c r="E20" s="95"/>
      <c r="F20" s="96"/>
      <c r="G20" s="97" t="e">
        <f>G177</f>
        <v>#DIV/0!</v>
      </c>
      <c r="H20" s="98" t="e">
        <f t="shared" ref="H20:P20" si="4">H177</f>
        <v>#DIV/0!</v>
      </c>
      <c r="I20" s="98" t="e">
        <f t="shared" si="4"/>
        <v>#DIV/0!</v>
      </c>
      <c r="J20" s="98" t="e">
        <f t="shared" si="4"/>
        <v>#DIV/0!</v>
      </c>
      <c r="K20" s="98" t="e">
        <f t="shared" si="4"/>
        <v>#DIV/0!</v>
      </c>
      <c r="L20" s="98" t="e">
        <f t="shared" si="4"/>
        <v>#DIV/0!</v>
      </c>
      <c r="M20" s="98" t="e">
        <f t="shared" si="4"/>
        <v>#DIV/0!</v>
      </c>
      <c r="N20" s="98" t="e">
        <f t="shared" si="4"/>
        <v>#DIV/0!</v>
      </c>
      <c r="O20" s="98" t="e">
        <f t="shared" si="4"/>
        <v>#DIV/0!</v>
      </c>
      <c r="P20" s="98" t="e">
        <f t="shared" si="4"/>
        <v>#DIV/0!</v>
      </c>
      <c r="Q20" s="27"/>
      <c r="R20" s="71"/>
    </row>
    <row r="21" spans="3:18" ht="15" x14ac:dyDescent="0.25">
      <c r="C21" s="13"/>
      <c r="D21" s="72"/>
      <c r="E21" s="73"/>
      <c r="F21" s="74"/>
      <c r="G21" s="75"/>
      <c r="H21" s="76"/>
      <c r="I21" s="76"/>
      <c r="J21" s="76"/>
      <c r="K21" s="76"/>
      <c r="L21" s="76"/>
      <c r="M21" s="76"/>
      <c r="N21" s="76"/>
      <c r="O21" s="76"/>
      <c r="P21" s="76"/>
      <c r="Q21" s="242"/>
      <c r="R21" s="71"/>
    </row>
    <row r="22" spans="3:18" ht="15" x14ac:dyDescent="0.25">
      <c r="C22" s="13"/>
      <c r="D22" s="72" t="s">
        <v>75</v>
      </c>
      <c r="E22" s="99" t="s">
        <v>120</v>
      </c>
      <c r="F22" s="74"/>
      <c r="G22" s="75"/>
      <c r="H22" s="76"/>
      <c r="I22" s="76"/>
      <c r="J22" s="76"/>
      <c r="K22" s="76"/>
      <c r="L22" s="76"/>
      <c r="M22" s="76"/>
      <c r="N22" s="76"/>
      <c r="O22" s="76"/>
      <c r="P22" s="76"/>
      <c r="Q22" s="242"/>
      <c r="R22" s="71"/>
    </row>
    <row r="23" spans="3:18" ht="15" x14ac:dyDescent="0.25">
      <c r="C23" s="13"/>
      <c r="D23" s="72" t="s">
        <v>55</v>
      </c>
      <c r="E23" s="331" t="s">
        <v>148</v>
      </c>
      <c r="F23" s="74"/>
      <c r="G23" s="75"/>
      <c r="H23" s="76"/>
      <c r="I23" s="76"/>
      <c r="J23" s="76"/>
      <c r="K23" s="76"/>
      <c r="L23" s="76"/>
      <c r="M23" s="76"/>
      <c r="N23" s="76"/>
      <c r="O23" s="76"/>
      <c r="P23" s="76"/>
      <c r="Q23" s="242"/>
      <c r="R23" s="71"/>
    </row>
    <row r="24" spans="3:18" ht="15" x14ac:dyDescent="0.25">
      <c r="C24" s="13"/>
      <c r="D24" s="100" t="s">
        <v>54</v>
      </c>
      <c r="E24" s="99" t="s">
        <v>120</v>
      </c>
      <c r="F24" s="74"/>
      <c r="G24" s="101"/>
      <c r="H24" s="76"/>
      <c r="I24" s="76"/>
      <c r="J24" s="76"/>
      <c r="K24" s="76"/>
      <c r="L24" s="76"/>
      <c r="M24" s="76"/>
      <c r="N24" s="76"/>
      <c r="O24" s="76"/>
      <c r="P24" s="76"/>
      <c r="Q24" s="242"/>
      <c r="R24" s="71"/>
    </row>
    <row r="25" spans="3:18" ht="3.6" customHeight="1" x14ac:dyDescent="0.25">
      <c r="C25" s="13"/>
      <c r="D25" s="248"/>
      <c r="E25" s="73"/>
      <c r="F25" s="20"/>
      <c r="G25" s="101"/>
      <c r="H25" s="76"/>
      <c r="I25" s="76"/>
      <c r="J25" s="76"/>
      <c r="K25" s="76"/>
      <c r="L25" s="76"/>
      <c r="M25" s="76"/>
      <c r="N25" s="76"/>
      <c r="O25" s="76"/>
      <c r="P25" s="76"/>
      <c r="Q25" s="242"/>
      <c r="R25" s="71"/>
    </row>
    <row r="26" spans="3:18" ht="15" x14ac:dyDescent="0.25">
      <c r="C26" s="21"/>
      <c r="D26" s="68" t="s">
        <v>69</v>
      </c>
      <c r="E26" s="115"/>
      <c r="F26" s="116"/>
      <c r="G26" s="117"/>
      <c r="H26" s="118"/>
      <c r="I26" s="118"/>
      <c r="J26" s="118"/>
      <c r="K26" s="118"/>
      <c r="L26" s="118"/>
      <c r="M26" s="118"/>
      <c r="N26" s="118"/>
      <c r="O26" s="118"/>
      <c r="P26" s="118"/>
      <c r="Q26" s="244"/>
      <c r="R26" s="71"/>
    </row>
    <row r="27" spans="3:18" ht="3.6" customHeight="1" x14ac:dyDescent="0.25">
      <c r="C27" s="13"/>
      <c r="D27" s="28"/>
      <c r="E27" s="73"/>
      <c r="F27" s="74"/>
      <c r="G27" s="75"/>
      <c r="H27" s="76"/>
      <c r="I27" s="76"/>
      <c r="J27" s="76"/>
      <c r="K27" s="76"/>
      <c r="L27" s="76"/>
      <c r="M27" s="76"/>
      <c r="N27" s="76"/>
      <c r="O27" s="76"/>
      <c r="P27" s="76"/>
      <c r="Q27" s="242"/>
      <c r="R27" s="71"/>
    </row>
    <row r="28" spans="3:18" ht="14.25" customHeight="1" x14ac:dyDescent="0.25">
      <c r="C28" s="13"/>
      <c r="D28" s="72" t="s">
        <v>53</v>
      </c>
      <c r="E28" s="73" t="e">
        <f>RIGHT(E130,LEN(E130)-1)&amp;" "&amp;E131</f>
        <v>#VALUE!</v>
      </c>
      <c r="F28" s="74"/>
      <c r="G28" s="75" t="e">
        <f>RIGHT(G130,LEN(G130)-1)&amp;" "&amp;G131</f>
        <v>#VALUE!</v>
      </c>
      <c r="H28" s="76" t="e">
        <f>RIGHT(H130,LEN(H130)-1)&amp;" "&amp;H131</f>
        <v>#VALUE!</v>
      </c>
      <c r="I28" s="76" t="e">
        <f t="shared" ref="I28:P28" si="5">RIGHT(I130,LEN(I130)-1)&amp;" "&amp;I131</f>
        <v>#VALUE!</v>
      </c>
      <c r="J28" s="76" t="e">
        <f t="shared" si="5"/>
        <v>#VALUE!</v>
      </c>
      <c r="K28" s="76" t="e">
        <f t="shared" si="5"/>
        <v>#VALUE!</v>
      </c>
      <c r="L28" s="76" t="e">
        <f t="shared" si="5"/>
        <v>#VALUE!</v>
      </c>
      <c r="M28" s="76" t="e">
        <f t="shared" si="5"/>
        <v>#VALUE!</v>
      </c>
      <c r="N28" s="76" t="e">
        <f t="shared" si="5"/>
        <v>#VALUE!</v>
      </c>
      <c r="O28" s="76" t="e">
        <f t="shared" si="5"/>
        <v>#VALUE!</v>
      </c>
      <c r="P28" s="76" t="e">
        <f t="shared" si="5"/>
        <v>#VALUE!</v>
      </c>
      <c r="Q28" s="242"/>
      <c r="R28" s="71"/>
    </row>
    <row r="29" spans="3:18" ht="14.25" customHeight="1" x14ac:dyDescent="0.25">
      <c r="C29" s="13"/>
      <c r="D29" s="72" t="s">
        <v>76</v>
      </c>
      <c r="E29" s="73"/>
      <c r="F29" s="74"/>
      <c r="G29" s="102"/>
      <c r="H29" s="103"/>
      <c r="I29" s="103"/>
      <c r="J29" s="103"/>
      <c r="K29" s="103"/>
      <c r="L29" s="103"/>
      <c r="M29" s="103"/>
      <c r="N29" s="103"/>
      <c r="O29" s="103"/>
      <c r="P29" s="103"/>
      <c r="Q29" s="242"/>
      <c r="R29" s="71"/>
    </row>
    <row r="30" spans="3:18" ht="14.25" hidden="1" customHeight="1" x14ac:dyDescent="0.25">
      <c r="C30" s="13"/>
      <c r="D30" s="72" t="s">
        <v>91</v>
      </c>
      <c r="E30" s="73"/>
      <c r="F30" s="74"/>
      <c r="G30" s="102"/>
      <c r="H30" s="103"/>
      <c r="I30" s="103"/>
      <c r="J30" s="103"/>
      <c r="K30" s="103"/>
      <c r="L30" s="103"/>
      <c r="M30" s="103"/>
      <c r="N30" s="103"/>
      <c r="O30" s="103"/>
      <c r="P30" s="103"/>
      <c r="Q30" s="242"/>
      <c r="R30" s="71"/>
    </row>
    <row r="31" spans="3:18" ht="14.25" hidden="1" customHeight="1" x14ac:dyDescent="0.25">
      <c r="C31" s="13"/>
      <c r="D31" s="72"/>
      <c r="E31" s="73"/>
      <c r="F31" s="74"/>
      <c r="G31" s="102"/>
      <c r="H31" s="103"/>
      <c r="I31" s="103"/>
      <c r="J31" s="103"/>
      <c r="K31" s="103"/>
      <c r="L31" s="103"/>
      <c r="M31" s="103"/>
      <c r="N31" s="103"/>
      <c r="O31" s="103"/>
      <c r="P31" s="103"/>
      <c r="Q31" s="242"/>
      <c r="R31" s="71"/>
    </row>
    <row r="32" spans="3:18" ht="14.25" hidden="1" customHeight="1" x14ac:dyDescent="0.25">
      <c r="C32" s="13"/>
      <c r="D32" s="72"/>
      <c r="E32" s="73"/>
      <c r="F32" s="74"/>
      <c r="G32" s="102" t="str">
        <f>"Single Wides - "&amp;G139</f>
        <v xml:space="preserve">Single Wides - </v>
      </c>
      <c r="H32" s="103" t="str">
        <f>"Single Wides - "&amp;H139</f>
        <v xml:space="preserve">Single Wides - </v>
      </c>
      <c r="I32" s="103" t="str">
        <f t="shared" ref="I32:P32" si="6">"Single Wides - "&amp;I139</f>
        <v xml:space="preserve">Single Wides - </v>
      </c>
      <c r="J32" s="103" t="str">
        <f t="shared" si="6"/>
        <v xml:space="preserve">Single Wides - </v>
      </c>
      <c r="K32" s="103" t="str">
        <f t="shared" si="6"/>
        <v xml:space="preserve">Single Wides - </v>
      </c>
      <c r="L32" s="103" t="str">
        <f t="shared" si="6"/>
        <v xml:space="preserve">Single Wides - </v>
      </c>
      <c r="M32" s="103" t="str">
        <f t="shared" si="6"/>
        <v xml:space="preserve">Single Wides - </v>
      </c>
      <c r="N32" s="103" t="str">
        <f t="shared" si="6"/>
        <v xml:space="preserve">Single Wides - </v>
      </c>
      <c r="O32" s="103" t="str">
        <f t="shared" si="6"/>
        <v xml:space="preserve">Single Wides - </v>
      </c>
      <c r="P32" s="103" t="str">
        <f t="shared" si="6"/>
        <v xml:space="preserve">Single Wides - </v>
      </c>
      <c r="Q32" s="242"/>
      <c r="R32" s="71"/>
    </row>
    <row r="33" spans="3:18" ht="14.25" hidden="1" customHeight="1" x14ac:dyDescent="0.25">
      <c r="C33" s="13"/>
      <c r="D33" s="72"/>
      <c r="E33" s="73"/>
      <c r="F33" s="74"/>
      <c r="G33" s="102" t="str">
        <f>"Double Wides - "&amp;G140</f>
        <v xml:space="preserve">Double Wides - </v>
      </c>
      <c r="H33" s="103" t="str">
        <f>"Double Wides - "&amp;H140</f>
        <v xml:space="preserve">Double Wides - </v>
      </c>
      <c r="I33" s="103" t="str">
        <f t="shared" ref="I33:P33" si="7">"Double Wides - "&amp;I140</f>
        <v xml:space="preserve">Double Wides - </v>
      </c>
      <c r="J33" s="103" t="str">
        <f t="shared" si="7"/>
        <v xml:space="preserve">Double Wides - </v>
      </c>
      <c r="K33" s="103" t="str">
        <f t="shared" si="7"/>
        <v xml:space="preserve">Double Wides - </v>
      </c>
      <c r="L33" s="103" t="str">
        <f t="shared" si="7"/>
        <v xml:space="preserve">Double Wides - </v>
      </c>
      <c r="M33" s="103" t="str">
        <f t="shared" si="7"/>
        <v xml:space="preserve">Double Wides - </v>
      </c>
      <c r="N33" s="103" t="str">
        <f t="shared" si="7"/>
        <v xml:space="preserve">Double Wides - </v>
      </c>
      <c r="O33" s="103" t="str">
        <f t="shared" si="7"/>
        <v xml:space="preserve">Double Wides - </v>
      </c>
      <c r="P33" s="103" t="str">
        <f t="shared" si="7"/>
        <v xml:space="preserve">Double Wides - </v>
      </c>
      <c r="Q33" s="242"/>
      <c r="R33" s="71"/>
    </row>
    <row r="34" spans="3:18" ht="14.25" hidden="1" customHeight="1" x14ac:dyDescent="0.25">
      <c r="C34" s="13"/>
      <c r="D34" s="72"/>
      <c r="E34" s="73"/>
      <c r="F34" s="74"/>
      <c r="G34" s="102" t="str">
        <f>"Triple Wides - "&amp;G141</f>
        <v xml:space="preserve">Triple Wides - </v>
      </c>
      <c r="H34" s="103" t="str">
        <f>"Triple Wides - "&amp;H141</f>
        <v xml:space="preserve">Triple Wides - </v>
      </c>
      <c r="I34" s="103" t="str">
        <f t="shared" ref="I34:P34" si="8">"Triple Wides - "&amp;I141</f>
        <v xml:space="preserve">Triple Wides - </v>
      </c>
      <c r="J34" s="103" t="str">
        <f t="shared" si="8"/>
        <v xml:space="preserve">Triple Wides - </v>
      </c>
      <c r="K34" s="103" t="str">
        <f t="shared" si="8"/>
        <v xml:space="preserve">Triple Wides - </v>
      </c>
      <c r="L34" s="103" t="str">
        <f t="shared" si="8"/>
        <v xml:space="preserve">Triple Wides - </v>
      </c>
      <c r="M34" s="103" t="str">
        <f t="shared" si="8"/>
        <v xml:space="preserve">Triple Wides - </v>
      </c>
      <c r="N34" s="103" t="str">
        <f t="shared" si="8"/>
        <v xml:space="preserve">Triple Wides - </v>
      </c>
      <c r="O34" s="103" t="str">
        <f t="shared" si="8"/>
        <v xml:space="preserve">Triple Wides - </v>
      </c>
      <c r="P34" s="103" t="str">
        <f t="shared" si="8"/>
        <v xml:space="preserve">Triple Wides - </v>
      </c>
      <c r="Q34" s="242"/>
      <c r="R34" s="71"/>
    </row>
    <row r="35" spans="3:18" ht="14.25" hidden="1" customHeight="1" x14ac:dyDescent="0.25">
      <c r="C35" s="13"/>
      <c r="D35" s="72"/>
      <c r="E35" s="73"/>
      <c r="F35" s="74"/>
      <c r="G35" s="102" t="str">
        <f>"RV Spaces - "&amp;G142</f>
        <v xml:space="preserve">RV Spaces - </v>
      </c>
      <c r="H35" s="103" t="str">
        <f>"RV Spaces - "&amp;H142</f>
        <v xml:space="preserve">RV Spaces - </v>
      </c>
      <c r="I35" s="103" t="str">
        <f t="shared" ref="I35:P35" si="9">"RV Spaces - "&amp;I142</f>
        <v xml:space="preserve">RV Spaces - </v>
      </c>
      <c r="J35" s="103" t="str">
        <f t="shared" si="9"/>
        <v xml:space="preserve">RV Spaces - </v>
      </c>
      <c r="K35" s="103" t="str">
        <f t="shared" si="9"/>
        <v xml:space="preserve">RV Spaces - </v>
      </c>
      <c r="L35" s="103" t="str">
        <f t="shared" si="9"/>
        <v xml:space="preserve">RV Spaces - </v>
      </c>
      <c r="M35" s="103" t="str">
        <f t="shared" si="9"/>
        <v xml:space="preserve">RV Spaces - </v>
      </c>
      <c r="N35" s="103" t="str">
        <f t="shared" si="9"/>
        <v xml:space="preserve">RV Spaces - </v>
      </c>
      <c r="O35" s="103" t="str">
        <f t="shared" si="9"/>
        <v xml:space="preserve">RV Spaces - </v>
      </c>
      <c r="P35" s="103" t="str">
        <f t="shared" si="9"/>
        <v xml:space="preserve">RV Spaces - </v>
      </c>
      <c r="Q35" s="242"/>
      <c r="R35" s="71"/>
    </row>
    <row r="36" spans="3:18" ht="15" hidden="1" x14ac:dyDescent="0.25">
      <c r="C36" s="13"/>
      <c r="D36" s="72" t="s">
        <v>52</v>
      </c>
      <c r="E36" s="88"/>
      <c r="F36" s="74"/>
      <c r="G36" s="102"/>
      <c r="H36" s="103"/>
      <c r="I36" s="103"/>
      <c r="J36" s="103"/>
      <c r="K36" s="103"/>
      <c r="L36" s="103"/>
      <c r="M36" s="103"/>
      <c r="N36" s="103"/>
      <c r="O36" s="103"/>
      <c r="P36" s="103"/>
      <c r="Q36" s="249"/>
      <c r="R36" s="71"/>
    </row>
    <row r="37" spans="3:18" ht="15" x14ac:dyDescent="0.25">
      <c r="C37" s="13"/>
      <c r="D37" s="72" t="s">
        <v>109</v>
      </c>
      <c r="E37" s="88"/>
      <c r="F37" s="74"/>
      <c r="G37" s="102"/>
      <c r="H37" s="103"/>
      <c r="I37" s="103"/>
      <c r="J37" s="103"/>
      <c r="K37" s="103"/>
      <c r="L37" s="103"/>
      <c r="M37" s="103"/>
      <c r="N37" s="103"/>
      <c r="O37" s="103"/>
      <c r="P37" s="103"/>
      <c r="Q37" s="249"/>
      <c r="R37" s="71"/>
    </row>
    <row r="38" spans="3:18" ht="15" hidden="1" x14ac:dyDescent="0.25">
      <c r="C38" s="13"/>
      <c r="D38" s="100" t="s">
        <v>39</v>
      </c>
      <c r="E38" s="88"/>
      <c r="F38" s="74"/>
      <c r="G38" s="102"/>
      <c r="H38" s="103"/>
      <c r="I38" s="103"/>
      <c r="J38" s="103"/>
      <c r="K38" s="103"/>
      <c r="L38" s="103"/>
      <c r="M38" s="103"/>
      <c r="N38" s="103"/>
      <c r="O38" s="103"/>
      <c r="P38" s="103"/>
      <c r="Q38" s="249"/>
      <c r="R38" s="71"/>
    </row>
    <row r="39" spans="3:18" ht="15" hidden="1" x14ac:dyDescent="0.25">
      <c r="C39" s="13"/>
      <c r="D39" s="100" t="s">
        <v>38</v>
      </c>
      <c r="E39" s="104" t="e">
        <f>E38/E37</f>
        <v>#DIV/0!</v>
      </c>
      <c r="F39" s="74"/>
      <c r="G39" s="105" t="e">
        <f>G38/G37</f>
        <v>#DIV/0!</v>
      </c>
      <c r="H39" s="106" t="e">
        <f>H38/H37</f>
        <v>#DIV/0!</v>
      </c>
      <c r="I39" s="106" t="e">
        <f t="shared" ref="I39:P39" si="10">I38/I37</f>
        <v>#DIV/0!</v>
      </c>
      <c r="J39" s="106" t="e">
        <f t="shared" si="10"/>
        <v>#DIV/0!</v>
      </c>
      <c r="K39" s="106" t="e">
        <f t="shared" si="10"/>
        <v>#DIV/0!</v>
      </c>
      <c r="L39" s="106" t="e">
        <f t="shared" si="10"/>
        <v>#DIV/0!</v>
      </c>
      <c r="M39" s="106" t="e">
        <f t="shared" si="10"/>
        <v>#DIV/0!</v>
      </c>
      <c r="N39" s="106" t="e">
        <f t="shared" si="10"/>
        <v>#DIV/0!</v>
      </c>
      <c r="O39" s="106" t="e">
        <f t="shared" si="10"/>
        <v>#DIV/0!</v>
      </c>
      <c r="P39" s="106" t="e">
        <f t="shared" si="10"/>
        <v>#DIV/0!</v>
      </c>
      <c r="Q39" s="250"/>
      <c r="R39" s="71"/>
    </row>
    <row r="40" spans="3:18" ht="15" hidden="1" x14ac:dyDescent="0.25">
      <c r="C40" s="13"/>
      <c r="D40" s="100" t="s">
        <v>118</v>
      </c>
      <c r="E40" s="88"/>
      <c r="F40" s="74"/>
      <c r="G40" s="102"/>
      <c r="H40" s="103"/>
      <c r="I40" s="103"/>
      <c r="J40" s="103"/>
      <c r="K40" s="103"/>
      <c r="L40" s="103"/>
      <c r="M40" s="103"/>
      <c r="N40" s="103"/>
      <c r="O40" s="103"/>
      <c r="P40" s="103"/>
      <c r="Q40" s="249"/>
      <c r="R40" s="71"/>
    </row>
    <row r="41" spans="3:18" ht="15" hidden="1" x14ac:dyDescent="0.25">
      <c r="C41" s="13"/>
      <c r="D41" s="100" t="s">
        <v>119</v>
      </c>
      <c r="E41" s="104" t="e">
        <f>E40/G168</f>
        <v>#DIV/0!</v>
      </c>
      <c r="F41" s="107"/>
      <c r="G41" s="105" t="e">
        <f>G40/G174</f>
        <v>#DIV/0!</v>
      </c>
      <c r="H41" s="106" t="e">
        <f t="shared" ref="H41:P41" si="11">H40/H174</f>
        <v>#DIV/0!</v>
      </c>
      <c r="I41" s="106" t="e">
        <f t="shared" si="11"/>
        <v>#DIV/0!</v>
      </c>
      <c r="J41" s="106" t="e">
        <f t="shared" si="11"/>
        <v>#DIV/0!</v>
      </c>
      <c r="K41" s="106" t="e">
        <f t="shared" si="11"/>
        <v>#DIV/0!</v>
      </c>
      <c r="L41" s="106" t="e">
        <f t="shared" si="11"/>
        <v>#DIV/0!</v>
      </c>
      <c r="M41" s="106" t="e">
        <f t="shared" si="11"/>
        <v>#DIV/0!</v>
      </c>
      <c r="N41" s="106" t="e">
        <f t="shared" si="11"/>
        <v>#DIV/0!</v>
      </c>
      <c r="O41" s="106" t="e">
        <f t="shared" si="11"/>
        <v>#DIV/0!</v>
      </c>
      <c r="P41" s="106" t="e">
        <f t="shared" si="11"/>
        <v>#DIV/0!</v>
      </c>
      <c r="Q41" s="242"/>
      <c r="R41" s="71"/>
    </row>
    <row r="42" spans="3:18" ht="15" hidden="1" x14ac:dyDescent="0.25">
      <c r="C42" s="13"/>
      <c r="D42" s="72" t="s">
        <v>43</v>
      </c>
      <c r="E42" s="88"/>
      <c r="F42" s="108"/>
      <c r="G42" s="102"/>
      <c r="H42" s="103"/>
      <c r="I42" s="103"/>
      <c r="J42" s="103"/>
      <c r="K42" s="103"/>
      <c r="L42" s="103"/>
      <c r="M42" s="103"/>
      <c r="N42" s="103"/>
      <c r="O42" s="103"/>
      <c r="P42" s="103"/>
      <c r="Q42" s="242"/>
      <c r="R42" s="71"/>
    </row>
    <row r="43" spans="3:18" ht="15" hidden="1" x14ac:dyDescent="0.25">
      <c r="C43" s="13"/>
      <c r="D43" s="72" t="s">
        <v>42</v>
      </c>
      <c r="E43" s="104" t="e">
        <f>G42/G36</f>
        <v>#DIV/0!</v>
      </c>
      <c r="F43" s="107"/>
      <c r="G43" s="105" t="e">
        <f>G42/G36</f>
        <v>#DIV/0!</v>
      </c>
      <c r="H43" s="106" t="e">
        <f>H42/H36</f>
        <v>#DIV/0!</v>
      </c>
      <c r="I43" s="106" t="e">
        <f t="shared" ref="I43:P43" si="12">I42/I36</f>
        <v>#DIV/0!</v>
      </c>
      <c r="J43" s="106" t="e">
        <f t="shared" si="12"/>
        <v>#DIV/0!</v>
      </c>
      <c r="K43" s="106" t="e">
        <f t="shared" si="12"/>
        <v>#DIV/0!</v>
      </c>
      <c r="L43" s="106" t="e">
        <f t="shared" si="12"/>
        <v>#DIV/0!</v>
      </c>
      <c r="M43" s="106" t="e">
        <f t="shared" si="12"/>
        <v>#DIV/0!</v>
      </c>
      <c r="N43" s="106" t="e">
        <f t="shared" si="12"/>
        <v>#DIV/0!</v>
      </c>
      <c r="O43" s="106" t="e">
        <f t="shared" si="12"/>
        <v>#DIV/0!</v>
      </c>
      <c r="P43" s="106" t="e">
        <f t="shared" si="12"/>
        <v>#DIV/0!</v>
      </c>
      <c r="Q43" s="250"/>
      <c r="R43" s="71"/>
    </row>
    <row r="44" spans="3:18" ht="15" hidden="1" x14ac:dyDescent="0.25">
      <c r="C44" s="13"/>
      <c r="D44" s="72" t="s">
        <v>3</v>
      </c>
      <c r="E44" s="73"/>
      <c r="F44" s="74"/>
      <c r="G44" s="75"/>
      <c r="H44" s="76"/>
      <c r="I44" s="76"/>
      <c r="J44" s="76"/>
      <c r="K44" s="76"/>
      <c r="L44" s="76"/>
      <c r="M44" s="76"/>
      <c r="N44" s="76"/>
      <c r="O44" s="76"/>
      <c r="P44" s="76"/>
      <c r="Q44" s="242"/>
      <c r="R44" s="71"/>
    </row>
    <row r="45" spans="3:18" ht="15" hidden="1" x14ac:dyDescent="0.25">
      <c r="C45" s="13"/>
      <c r="D45" s="72" t="s">
        <v>19</v>
      </c>
      <c r="E45" s="88"/>
      <c r="F45" s="74"/>
      <c r="G45" s="102"/>
      <c r="H45" s="103"/>
      <c r="I45" s="103"/>
      <c r="J45" s="103"/>
      <c r="K45" s="103"/>
      <c r="L45" s="103"/>
      <c r="M45" s="103"/>
      <c r="N45" s="103"/>
      <c r="O45" s="103"/>
      <c r="P45" s="103"/>
      <c r="Q45" s="249"/>
      <c r="R45" s="71"/>
    </row>
    <row r="46" spans="3:18" ht="15" hidden="1" x14ac:dyDescent="0.25">
      <c r="C46" s="13"/>
      <c r="D46" s="100" t="s">
        <v>22</v>
      </c>
      <c r="E46" s="104" t="e">
        <f>E45/E36</f>
        <v>#DIV/0!</v>
      </c>
      <c r="F46" s="107"/>
      <c r="G46" s="105" t="e">
        <f>G45/G36</f>
        <v>#DIV/0!</v>
      </c>
      <c r="H46" s="106" t="e">
        <f>H45/H36</f>
        <v>#DIV/0!</v>
      </c>
      <c r="I46" s="106" t="e">
        <f t="shared" ref="I46:P46" si="13">I45/I36</f>
        <v>#DIV/0!</v>
      </c>
      <c r="J46" s="106" t="e">
        <f t="shared" si="13"/>
        <v>#DIV/0!</v>
      </c>
      <c r="K46" s="106" t="e">
        <f t="shared" si="13"/>
        <v>#DIV/0!</v>
      </c>
      <c r="L46" s="106" t="e">
        <f t="shared" si="13"/>
        <v>#DIV/0!</v>
      </c>
      <c r="M46" s="106" t="e">
        <f t="shared" si="13"/>
        <v>#DIV/0!</v>
      </c>
      <c r="N46" s="106" t="e">
        <f t="shared" si="13"/>
        <v>#DIV/0!</v>
      </c>
      <c r="O46" s="106" t="e">
        <f t="shared" si="13"/>
        <v>#DIV/0!</v>
      </c>
      <c r="P46" s="106" t="e">
        <f t="shared" si="13"/>
        <v>#DIV/0!</v>
      </c>
      <c r="Q46" s="242"/>
      <c r="R46" s="71"/>
    </row>
    <row r="47" spans="3:18" ht="15" hidden="1" x14ac:dyDescent="0.25">
      <c r="C47" s="13"/>
      <c r="D47" s="72" t="s">
        <v>5</v>
      </c>
      <c r="E47" s="88"/>
      <c r="F47" s="74"/>
      <c r="G47" s="102"/>
      <c r="H47" s="103"/>
      <c r="I47" s="103"/>
      <c r="J47" s="103"/>
      <c r="K47" s="103"/>
      <c r="L47" s="103"/>
      <c r="M47" s="103"/>
      <c r="N47" s="103"/>
      <c r="O47" s="103"/>
      <c r="P47" s="103"/>
      <c r="Q47" s="249"/>
      <c r="R47" s="71"/>
    </row>
    <row r="48" spans="3:18" ht="15" hidden="1" x14ac:dyDescent="0.25">
      <c r="C48" s="13"/>
      <c r="D48" s="72" t="s">
        <v>24</v>
      </c>
      <c r="E48" s="104" t="e">
        <f>E47/E37</f>
        <v>#DIV/0!</v>
      </c>
      <c r="F48" s="74"/>
      <c r="G48" s="105" t="e">
        <f>G47/G37</f>
        <v>#DIV/0!</v>
      </c>
      <c r="H48" s="106" t="e">
        <f>H47/H37</f>
        <v>#DIV/0!</v>
      </c>
      <c r="I48" s="106" t="e">
        <f t="shared" ref="I48:P48" si="14">I47/I37</f>
        <v>#DIV/0!</v>
      </c>
      <c r="J48" s="106" t="e">
        <f t="shared" si="14"/>
        <v>#DIV/0!</v>
      </c>
      <c r="K48" s="106" t="e">
        <f t="shared" si="14"/>
        <v>#DIV/0!</v>
      </c>
      <c r="L48" s="106" t="e">
        <f t="shared" si="14"/>
        <v>#DIV/0!</v>
      </c>
      <c r="M48" s="106" t="e">
        <f t="shared" si="14"/>
        <v>#DIV/0!</v>
      </c>
      <c r="N48" s="106" t="e">
        <f t="shared" si="14"/>
        <v>#DIV/0!</v>
      </c>
      <c r="O48" s="106" t="e">
        <f t="shared" si="14"/>
        <v>#DIV/0!</v>
      </c>
      <c r="P48" s="106" t="e">
        <f t="shared" si="14"/>
        <v>#DIV/0!</v>
      </c>
      <c r="Q48" s="250"/>
      <c r="R48" s="71"/>
    </row>
    <row r="49" spans="3:18" ht="15" hidden="1" x14ac:dyDescent="0.25">
      <c r="C49" s="13"/>
      <c r="D49" s="72" t="s">
        <v>7</v>
      </c>
      <c r="E49" s="88"/>
      <c r="F49" s="108"/>
      <c r="G49" s="102"/>
      <c r="H49" s="103"/>
      <c r="I49" s="103"/>
      <c r="J49" s="103"/>
      <c r="K49" s="103"/>
      <c r="L49" s="103"/>
      <c r="M49" s="103"/>
      <c r="N49" s="103"/>
      <c r="O49" s="103"/>
      <c r="P49" s="103"/>
      <c r="Q49" s="251"/>
      <c r="R49" s="71"/>
    </row>
    <row r="50" spans="3:18" ht="15" hidden="1" x14ac:dyDescent="0.25">
      <c r="C50" s="13"/>
      <c r="D50" s="72" t="s">
        <v>110</v>
      </c>
      <c r="E50" s="73"/>
      <c r="F50" s="74"/>
      <c r="G50" s="75"/>
      <c r="H50" s="76"/>
      <c r="I50" s="76"/>
      <c r="J50" s="76"/>
      <c r="K50" s="76"/>
      <c r="L50" s="76"/>
      <c r="M50" s="76"/>
      <c r="N50" s="76"/>
      <c r="O50" s="76"/>
      <c r="P50" s="76"/>
      <c r="Q50" s="242"/>
      <c r="R50" s="71"/>
    </row>
    <row r="51" spans="3:18" ht="15" hidden="1" x14ac:dyDescent="0.25">
      <c r="C51" s="13"/>
      <c r="D51" s="72" t="s">
        <v>71</v>
      </c>
      <c r="E51" s="109"/>
      <c r="F51" s="110"/>
      <c r="G51" s="111"/>
      <c r="H51" s="112"/>
      <c r="I51" s="112"/>
      <c r="J51" s="112"/>
      <c r="K51" s="112"/>
      <c r="L51" s="112"/>
      <c r="M51" s="112"/>
      <c r="N51" s="112"/>
      <c r="O51" s="112"/>
      <c r="P51" s="112"/>
      <c r="Q51" s="242"/>
      <c r="R51" s="71"/>
    </row>
    <row r="52" spans="3:18" ht="5.0999999999999996" hidden="1" customHeight="1" x14ac:dyDescent="0.25">
      <c r="C52" s="13"/>
      <c r="D52" s="72"/>
      <c r="E52" s="73"/>
      <c r="F52" s="74"/>
      <c r="G52" s="105"/>
      <c r="H52" s="106"/>
      <c r="I52" s="106"/>
      <c r="J52" s="106"/>
      <c r="K52" s="106"/>
      <c r="L52" s="106"/>
      <c r="M52" s="106"/>
      <c r="N52" s="106"/>
      <c r="O52" s="106"/>
      <c r="P52" s="106"/>
      <c r="Q52" s="250"/>
      <c r="R52" s="71"/>
    </row>
    <row r="53" spans="3:18" ht="15" hidden="1" x14ac:dyDescent="0.25">
      <c r="C53" s="13"/>
      <c r="D53" s="100" t="s">
        <v>73</v>
      </c>
      <c r="E53" s="73"/>
      <c r="F53" s="74"/>
      <c r="G53" s="75"/>
      <c r="H53" s="76"/>
      <c r="I53" s="76"/>
      <c r="J53" s="76"/>
      <c r="K53" s="76"/>
      <c r="L53" s="76"/>
      <c r="M53" s="76"/>
      <c r="N53" s="76"/>
      <c r="O53" s="76"/>
      <c r="P53" s="76"/>
      <c r="Q53" s="242"/>
      <c r="R53" s="71"/>
    </row>
    <row r="54" spans="3:18" ht="15" x14ac:dyDescent="0.25">
      <c r="C54" s="13"/>
      <c r="D54" s="72" t="s">
        <v>111</v>
      </c>
      <c r="E54" s="73"/>
      <c r="F54" s="74"/>
      <c r="G54" s="75"/>
      <c r="H54" s="76"/>
      <c r="I54" s="76"/>
      <c r="J54" s="76"/>
      <c r="K54" s="76"/>
      <c r="L54" s="76"/>
      <c r="M54" s="76"/>
      <c r="N54" s="76"/>
      <c r="O54" s="76"/>
      <c r="P54" s="76"/>
      <c r="Q54" s="242"/>
      <c r="R54" s="71"/>
    </row>
    <row r="55" spans="3:18" ht="15" x14ac:dyDescent="0.25">
      <c r="C55" s="13"/>
      <c r="D55" s="72" t="s">
        <v>51</v>
      </c>
      <c r="E55" s="73"/>
      <c r="F55" s="74"/>
      <c r="G55" s="75"/>
      <c r="H55" s="76"/>
      <c r="I55" s="76"/>
      <c r="J55" s="76"/>
      <c r="K55" s="76"/>
      <c r="L55" s="76"/>
      <c r="M55" s="76"/>
      <c r="N55" s="76"/>
      <c r="O55" s="76"/>
      <c r="P55" s="76"/>
      <c r="Q55" s="242"/>
      <c r="R55" s="71"/>
    </row>
    <row r="56" spans="3:18" ht="15.75" customHeight="1" x14ac:dyDescent="0.25">
      <c r="C56" s="13"/>
      <c r="D56" s="72" t="s">
        <v>50</v>
      </c>
      <c r="E56" s="73"/>
      <c r="F56" s="74"/>
      <c r="G56" s="75"/>
      <c r="H56" s="76"/>
      <c r="I56" s="76"/>
      <c r="J56" s="76"/>
      <c r="K56" s="76"/>
      <c r="L56" s="76"/>
      <c r="M56" s="76"/>
      <c r="N56" s="76"/>
      <c r="O56" s="76"/>
      <c r="P56" s="76"/>
      <c r="Q56" s="242"/>
      <c r="R56" s="71"/>
    </row>
    <row r="57" spans="3:18" ht="15" hidden="1" x14ac:dyDescent="0.25">
      <c r="C57" s="13"/>
      <c r="D57" s="72" t="s">
        <v>41</v>
      </c>
      <c r="E57" s="73"/>
      <c r="F57" s="74"/>
      <c r="G57" s="75"/>
      <c r="H57" s="76"/>
      <c r="I57" s="76"/>
      <c r="J57" s="76"/>
      <c r="K57" s="76"/>
      <c r="L57" s="76"/>
      <c r="M57" s="76"/>
      <c r="N57" s="76"/>
      <c r="O57" s="76"/>
      <c r="P57" s="76"/>
      <c r="Q57" s="242"/>
      <c r="R57" s="71"/>
    </row>
    <row r="58" spans="3:18" ht="15" hidden="1" x14ac:dyDescent="0.25">
      <c r="C58" s="13"/>
      <c r="D58" s="72" t="s">
        <v>95</v>
      </c>
      <c r="E58" s="73"/>
      <c r="F58" s="74"/>
      <c r="G58" s="75"/>
      <c r="H58" s="76"/>
      <c r="I58" s="76"/>
      <c r="J58" s="76"/>
      <c r="K58" s="76"/>
      <c r="L58" s="76"/>
      <c r="M58" s="76"/>
      <c r="N58" s="76"/>
      <c r="O58" s="76"/>
      <c r="P58" s="76"/>
      <c r="Q58" s="242"/>
      <c r="R58" s="71"/>
    </row>
    <row r="59" spans="3:18" ht="15" hidden="1" x14ac:dyDescent="0.25">
      <c r="C59" s="13"/>
      <c r="D59" s="72" t="s">
        <v>96</v>
      </c>
      <c r="E59" s="73"/>
      <c r="F59" s="74"/>
      <c r="G59" s="75"/>
      <c r="H59" s="76"/>
      <c r="I59" s="76"/>
      <c r="J59" s="76"/>
      <c r="K59" s="76"/>
      <c r="L59" s="76"/>
      <c r="M59" s="76"/>
      <c r="N59" s="76"/>
      <c r="O59" s="76"/>
      <c r="P59" s="76"/>
      <c r="Q59" s="242"/>
      <c r="R59" s="71"/>
    </row>
    <row r="60" spans="3:18" ht="15" x14ac:dyDescent="0.25">
      <c r="C60" s="13"/>
      <c r="D60" s="72" t="s">
        <v>49</v>
      </c>
      <c r="E60" s="73"/>
      <c r="F60" s="74"/>
      <c r="G60" s="75"/>
      <c r="H60" s="76"/>
      <c r="I60" s="76"/>
      <c r="J60" s="76"/>
      <c r="K60" s="76"/>
      <c r="L60" s="76"/>
      <c r="M60" s="76"/>
      <c r="N60" s="76"/>
      <c r="O60" s="76"/>
      <c r="P60" s="76"/>
      <c r="Q60" s="242"/>
      <c r="R60" s="71"/>
    </row>
    <row r="61" spans="3:18" ht="15" hidden="1" x14ac:dyDescent="0.25">
      <c r="C61" s="13"/>
      <c r="D61" s="72" t="s">
        <v>40</v>
      </c>
      <c r="E61" s="73"/>
      <c r="F61" s="74"/>
      <c r="G61" s="75"/>
      <c r="H61" s="76"/>
      <c r="I61" s="76"/>
      <c r="J61" s="76"/>
      <c r="K61" s="76"/>
      <c r="L61" s="76"/>
      <c r="M61" s="76"/>
      <c r="N61" s="76"/>
      <c r="O61" s="76"/>
      <c r="P61" s="76"/>
      <c r="Q61" s="242"/>
      <c r="R61" s="71"/>
    </row>
    <row r="62" spans="3:18" ht="15" hidden="1" x14ac:dyDescent="0.25">
      <c r="C62" s="13"/>
      <c r="D62" s="100" t="s">
        <v>35</v>
      </c>
      <c r="E62" s="73"/>
      <c r="F62" s="74"/>
      <c r="G62" s="75"/>
      <c r="H62" s="76"/>
      <c r="I62" s="76"/>
      <c r="J62" s="76"/>
      <c r="K62" s="76"/>
      <c r="L62" s="76"/>
      <c r="M62" s="76"/>
      <c r="N62" s="76"/>
      <c r="O62" s="76"/>
      <c r="P62" s="76"/>
      <c r="Q62" s="242"/>
      <c r="R62" s="71"/>
    </row>
    <row r="63" spans="3:18" ht="14.25" hidden="1" customHeight="1" x14ac:dyDescent="0.25">
      <c r="C63" s="13"/>
      <c r="D63" s="113" t="s">
        <v>34</v>
      </c>
      <c r="E63" s="73" t="str">
        <f>E132&amp;" / "&amp;E133</f>
        <v xml:space="preserve"> / </v>
      </c>
      <c r="F63" s="74"/>
      <c r="G63" s="75" t="str">
        <f>G132&amp;" / "&amp;G133</f>
        <v xml:space="preserve"> / </v>
      </c>
      <c r="H63" s="76" t="str">
        <f t="shared" ref="H63:P63" si="15">H132&amp;" / "&amp;H133</f>
        <v xml:space="preserve"> / </v>
      </c>
      <c r="I63" s="76" t="str">
        <f t="shared" si="15"/>
        <v xml:space="preserve"> / </v>
      </c>
      <c r="J63" s="76" t="str">
        <f t="shared" si="15"/>
        <v xml:space="preserve"> / </v>
      </c>
      <c r="K63" s="76" t="str">
        <f t="shared" si="15"/>
        <v xml:space="preserve"> / </v>
      </c>
      <c r="L63" s="76" t="str">
        <f t="shared" si="15"/>
        <v xml:space="preserve"> / </v>
      </c>
      <c r="M63" s="76" t="str">
        <f t="shared" si="15"/>
        <v xml:space="preserve"> / </v>
      </c>
      <c r="N63" s="76" t="str">
        <f t="shared" si="15"/>
        <v xml:space="preserve"> / </v>
      </c>
      <c r="O63" s="76" t="str">
        <f t="shared" si="15"/>
        <v xml:space="preserve"> / </v>
      </c>
      <c r="P63" s="76" t="str">
        <f t="shared" si="15"/>
        <v xml:space="preserve"> / </v>
      </c>
      <c r="Q63" s="242"/>
      <c r="R63" s="71"/>
    </row>
    <row r="64" spans="3:18" ht="15" hidden="1" x14ac:dyDescent="0.25">
      <c r="C64" s="13"/>
      <c r="D64" s="113" t="s">
        <v>33</v>
      </c>
      <c r="E64" s="73"/>
      <c r="F64" s="74"/>
      <c r="G64" s="75"/>
      <c r="H64" s="76"/>
      <c r="I64" s="76"/>
      <c r="J64" s="76"/>
      <c r="K64" s="76"/>
      <c r="L64" s="76"/>
      <c r="M64" s="76"/>
      <c r="N64" s="76"/>
      <c r="O64" s="76"/>
      <c r="P64" s="76"/>
      <c r="Q64" s="242"/>
      <c r="R64" s="71"/>
    </row>
    <row r="65" spans="3:18" ht="15" hidden="1" x14ac:dyDescent="0.25">
      <c r="C65" s="13"/>
      <c r="D65" s="113" t="s">
        <v>32</v>
      </c>
      <c r="E65" s="73"/>
      <c r="F65" s="74"/>
      <c r="G65" s="75"/>
      <c r="H65" s="76"/>
      <c r="I65" s="76"/>
      <c r="J65" s="76"/>
      <c r="K65" s="76"/>
      <c r="L65" s="76"/>
      <c r="M65" s="76"/>
      <c r="N65" s="76"/>
      <c r="O65" s="76"/>
      <c r="P65" s="76"/>
      <c r="Q65" s="242"/>
      <c r="R65" s="71"/>
    </row>
    <row r="66" spans="3:18" ht="15" hidden="1" x14ac:dyDescent="0.25">
      <c r="C66" s="13"/>
      <c r="D66" s="113" t="s">
        <v>99</v>
      </c>
      <c r="E66" s="73"/>
      <c r="F66" s="74"/>
      <c r="G66" s="75"/>
      <c r="H66" s="76"/>
      <c r="I66" s="76"/>
      <c r="J66" s="76"/>
      <c r="K66" s="76"/>
      <c r="L66" s="76"/>
      <c r="M66" s="76"/>
      <c r="N66" s="76"/>
      <c r="O66" s="76"/>
      <c r="P66" s="76"/>
      <c r="Q66" s="242"/>
      <c r="R66" s="71"/>
    </row>
    <row r="67" spans="3:18" ht="15" hidden="1" x14ac:dyDescent="0.25">
      <c r="C67" s="13"/>
      <c r="D67" s="113" t="s">
        <v>100</v>
      </c>
      <c r="E67" s="73"/>
      <c r="F67" s="74"/>
      <c r="G67" s="75"/>
      <c r="H67" s="76"/>
      <c r="I67" s="76"/>
      <c r="J67" s="76"/>
      <c r="K67" s="76"/>
      <c r="L67" s="76"/>
      <c r="M67" s="76"/>
      <c r="N67" s="76"/>
      <c r="O67" s="76"/>
      <c r="P67" s="76"/>
      <c r="Q67" s="242"/>
      <c r="R67" s="71"/>
    </row>
    <row r="68" spans="3:18" ht="15" hidden="1" x14ac:dyDescent="0.25">
      <c r="C68" s="13"/>
      <c r="D68" s="72" t="s">
        <v>48</v>
      </c>
      <c r="E68" s="73"/>
      <c r="F68" s="74"/>
      <c r="G68" s="75"/>
      <c r="H68" s="76"/>
      <c r="I68" s="76"/>
      <c r="J68" s="76"/>
      <c r="K68" s="76"/>
      <c r="L68" s="76"/>
      <c r="M68" s="76"/>
      <c r="N68" s="76"/>
      <c r="O68" s="76"/>
      <c r="P68" s="76"/>
      <c r="Q68" s="242"/>
      <c r="R68" s="71"/>
    </row>
    <row r="69" spans="3:18" ht="3.6" customHeight="1" x14ac:dyDescent="0.25">
      <c r="C69" s="32"/>
      <c r="D69" s="114"/>
      <c r="E69" s="115"/>
      <c r="F69" s="116"/>
      <c r="G69" s="117"/>
      <c r="H69" s="118"/>
      <c r="I69" s="118"/>
      <c r="J69" s="118"/>
      <c r="K69" s="118"/>
      <c r="L69" s="118"/>
      <c r="M69" s="118"/>
      <c r="N69" s="118"/>
      <c r="O69" s="118"/>
      <c r="P69" s="118"/>
      <c r="Q69" s="244"/>
      <c r="R69" s="71"/>
    </row>
    <row r="70" spans="3:18" ht="15" x14ac:dyDescent="0.25">
      <c r="C70" s="13"/>
      <c r="D70" s="72" t="s">
        <v>112</v>
      </c>
      <c r="E70" s="119">
        <f>E71/43560</f>
        <v>0</v>
      </c>
      <c r="F70" s="74"/>
      <c r="G70" s="120">
        <f t="shared" ref="G70:P70" si="16">G71/43560</f>
        <v>0</v>
      </c>
      <c r="H70" s="121">
        <f t="shared" si="16"/>
        <v>0</v>
      </c>
      <c r="I70" s="121">
        <f t="shared" si="16"/>
        <v>0</v>
      </c>
      <c r="J70" s="121">
        <f t="shared" si="16"/>
        <v>0</v>
      </c>
      <c r="K70" s="121">
        <f t="shared" si="16"/>
        <v>0</v>
      </c>
      <c r="L70" s="121">
        <f t="shared" si="16"/>
        <v>0</v>
      </c>
      <c r="M70" s="121">
        <f t="shared" si="16"/>
        <v>0</v>
      </c>
      <c r="N70" s="121">
        <f t="shared" si="16"/>
        <v>0</v>
      </c>
      <c r="O70" s="121">
        <f t="shared" si="16"/>
        <v>0</v>
      </c>
      <c r="P70" s="121">
        <f t="shared" si="16"/>
        <v>0</v>
      </c>
      <c r="Q70" s="252"/>
      <c r="R70" s="71"/>
    </row>
    <row r="71" spans="3:18" ht="15" x14ac:dyDescent="0.25">
      <c r="C71" s="13"/>
      <c r="D71" s="72" t="s">
        <v>113</v>
      </c>
      <c r="E71" s="88"/>
      <c r="F71" s="74"/>
      <c r="G71" s="102"/>
      <c r="H71" s="103"/>
      <c r="I71" s="103"/>
      <c r="J71" s="103"/>
      <c r="K71" s="103"/>
      <c r="L71" s="103"/>
      <c r="M71" s="103"/>
      <c r="N71" s="103"/>
      <c r="O71" s="103"/>
      <c r="P71" s="103"/>
      <c r="Q71" s="249"/>
      <c r="R71" s="71"/>
    </row>
    <row r="72" spans="3:18" ht="15" x14ac:dyDescent="0.25">
      <c r="C72" s="13"/>
      <c r="D72" s="72" t="s">
        <v>77</v>
      </c>
      <c r="E72" s="88" t="e">
        <f>E37/E29</f>
        <v>#DIV/0!</v>
      </c>
      <c r="F72" s="108"/>
      <c r="G72" s="102" t="e">
        <f t="shared" ref="G72:P72" si="17">G37/G29</f>
        <v>#DIV/0!</v>
      </c>
      <c r="H72" s="103" t="e">
        <f t="shared" si="17"/>
        <v>#DIV/0!</v>
      </c>
      <c r="I72" s="103" t="e">
        <f t="shared" si="17"/>
        <v>#DIV/0!</v>
      </c>
      <c r="J72" s="103" t="e">
        <f t="shared" si="17"/>
        <v>#DIV/0!</v>
      </c>
      <c r="K72" s="103" t="e">
        <f t="shared" si="17"/>
        <v>#DIV/0!</v>
      </c>
      <c r="L72" s="103" t="e">
        <f t="shared" si="17"/>
        <v>#DIV/0!</v>
      </c>
      <c r="M72" s="103" t="e">
        <f t="shared" si="17"/>
        <v>#DIV/0!</v>
      </c>
      <c r="N72" s="103" t="e">
        <f t="shared" si="17"/>
        <v>#DIV/0!</v>
      </c>
      <c r="O72" s="103" t="e">
        <f t="shared" si="17"/>
        <v>#DIV/0!</v>
      </c>
      <c r="P72" s="103" t="e">
        <f t="shared" si="17"/>
        <v>#DIV/0!</v>
      </c>
      <c r="Q72" s="242"/>
      <c r="R72" s="71"/>
    </row>
    <row r="73" spans="3:18" ht="15" x14ac:dyDescent="0.25">
      <c r="C73" s="13"/>
      <c r="D73" s="72" t="s">
        <v>78</v>
      </c>
      <c r="E73" s="73"/>
      <c r="F73" s="74"/>
      <c r="G73" s="122"/>
      <c r="H73" s="123"/>
      <c r="I73" s="123"/>
      <c r="J73" s="123"/>
      <c r="K73" s="123"/>
      <c r="L73" s="123"/>
      <c r="M73" s="123"/>
      <c r="N73" s="123"/>
      <c r="O73" s="123"/>
      <c r="P73" s="123"/>
      <c r="Q73" s="242"/>
      <c r="R73" s="71"/>
    </row>
    <row r="74" spans="3:18" ht="15" x14ac:dyDescent="0.25">
      <c r="C74" s="13"/>
      <c r="D74" s="72" t="s">
        <v>79</v>
      </c>
      <c r="E74" s="88" t="e">
        <f>E29/E70</f>
        <v>#DIV/0!</v>
      </c>
      <c r="F74" s="74"/>
      <c r="G74" s="122" t="e">
        <f>G29/G70</f>
        <v>#DIV/0!</v>
      </c>
      <c r="H74" s="123" t="e">
        <f t="shared" ref="H74:P74" si="18">H29/H70</f>
        <v>#DIV/0!</v>
      </c>
      <c r="I74" s="123" t="e">
        <f t="shared" si="18"/>
        <v>#DIV/0!</v>
      </c>
      <c r="J74" s="123" t="e">
        <f t="shared" si="18"/>
        <v>#DIV/0!</v>
      </c>
      <c r="K74" s="123" t="e">
        <f t="shared" si="18"/>
        <v>#DIV/0!</v>
      </c>
      <c r="L74" s="123" t="e">
        <f t="shared" si="18"/>
        <v>#DIV/0!</v>
      </c>
      <c r="M74" s="123" t="e">
        <f t="shared" si="18"/>
        <v>#DIV/0!</v>
      </c>
      <c r="N74" s="123" t="e">
        <f t="shared" si="18"/>
        <v>#DIV/0!</v>
      </c>
      <c r="O74" s="123" t="e">
        <f t="shared" si="18"/>
        <v>#DIV/0!</v>
      </c>
      <c r="P74" s="123" t="e">
        <f t="shared" si="18"/>
        <v>#DIV/0!</v>
      </c>
      <c r="Q74" s="249"/>
      <c r="R74" s="71"/>
    </row>
    <row r="75" spans="3:18" ht="15" hidden="1" x14ac:dyDescent="0.25">
      <c r="C75" s="13"/>
      <c r="D75" s="72" t="s">
        <v>92</v>
      </c>
      <c r="E75" s="88" t="e">
        <f>E30/E70</f>
        <v>#DIV/0!</v>
      </c>
      <c r="F75" s="74"/>
      <c r="G75" s="122" t="e">
        <f>G30/G70</f>
        <v>#DIV/0!</v>
      </c>
      <c r="H75" s="123" t="e">
        <f>H30/H70</f>
        <v>#DIV/0!</v>
      </c>
      <c r="I75" s="123" t="e">
        <f t="shared" ref="I75:P75" si="19">I30/I70</f>
        <v>#DIV/0!</v>
      </c>
      <c r="J75" s="123" t="e">
        <f t="shared" si="19"/>
        <v>#DIV/0!</v>
      </c>
      <c r="K75" s="123" t="e">
        <f t="shared" si="19"/>
        <v>#DIV/0!</v>
      </c>
      <c r="L75" s="123" t="e">
        <f t="shared" si="19"/>
        <v>#DIV/0!</v>
      </c>
      <c r="M75" s="123" t="e">
        <f t="shared" si="19"/>
        <v>#DIV/0!</v>
      </c>
      <c r="N75" s="123" t="e">
        <f t="shared" si="19"/>
        <v>#DIV/0!</v>
      </c>
      <c r="O75" s="123" t="e">
        <f t="shared" si="19"/>
        <v>#DIV/0!</v>
      </c>
      <c r="P75" s="123" t="e">
        <f t="shared" si="19"/>
        <v>#DIV/0!</v>
      </c>
      <c r="Q75" s="249"/>
      <c r="R75" s="71"/>
    </row>
    <row r="76" spans="3:18" ht="15" x14ac:dyDescent="0.25">
      <c r="C76" s="13"/>
      <c r="D76" s="72" t="s">
        <v>80</v>
      </c>
      <c r="E76" s="332"/>
      <c r="F76" s="74"/>
      <c r="G76" s="122"/>
      <c r="H76" s="123"/>
      <c r="I76" s="123"/>
      <c r="J76" s="123"/>
      <c r="K76" s="123"/>
      <c r="L76" s="123"/>
      <c r="M76" s="123"/>
      <c r="N76" s="123"/>
      <c r="O76" s="123"/>
      <c r="P76" s="123"/>
      <c r="Q76" s="249"/>
      <c r="R76" s="71"/>
    </row>
    <row r="77" spans="3:18" ht="15" hidden="1" x14ac:dyDescent="0.25">
      <c r="C77" s="13"/>
      <c r="D77" s="72" t="s">
        <v>47</v>
      </c>
      <c r="E77" s="253" t="e">
        <f>E71/E36</f>
        <v>#DIV/0!</v>
      </c>
      <c r="F77" s="34"/>
      <c r="G77" s="254" t="e">
        <f t="shared" ref="G77:P77" si="20">G71/G36</f>
        <v>#DIV/0!</v>
      </c>
      <c r="H77" s="255" t="e">
        <f t="shared" si="20"/>
        <v>#DIV/0!</v>
      </c>
      <c r="I77" s="255" t="e">
        <f t="shared" si="20"/>
        <v>#DIV/0!</v>
      </c>
      <c r="J77" s="255" t="e">
        <f t="shared" si="20"/>
        <v>#DIV/0!</v>
      </c>
      <c r="K77" s="255" t="e">
        <f t="shared" si="20"/>
        <v>#DIV/0!</v>
      </c>
      <c r="L77" s="255" t="e">
        <f t="shared" si="20"/>
        <v>#DIV/0!</v>
      </c>
      <c r="M77" s="255" t="e">
        <f t="shared" si="20"/>
        <v>#DIV/0!</v>
      </c>
      <c r="N77" s="255" t="e">
        <f t="shared" si="20"/>
        <v>#DIV/0!</v>
      </c>
      <c r="O77" s="255" t="e">
        <f t="shared" si="20"/>
        <v>#DIV/0!</v>
      </c>
      <c r="P77" s="255" t="e">
        <f t="shared" si="20"/>
        <v>#DIV/0!</v>
      </c>
      <c r="Q77" s="256"/>
      <c r="R77" s="71"/>
    </row>
    <row r="78" spans="3:18" ht="15" hidden="1" x14ac:dyDescent="0.25">
      <c r="C78" s="13"/>
      <c r="D78" s="72" t="s">
        <v>44</v>
      </c>
      <c r="E78" s="104" t="e">
        <f>E168/E71</f>
        <v>#DIV/0!</v>
      </c>
      <c r="F78" s="20"/>
      <c r="G78" s="105" t="e">
        <f t="shared" ref="G78:P78" si="21">G174/G71</f>
        <v>#DIV/0!</v>
      </c>
      <c r="H78" s="106" t="e">
        <f t="shared" si="21"/>
        <v>#DIV/0!</v>
      </c>
      <c r="I78" s="106" t="e">
        <f t="shared" si="21"/>
        <v>#DIV/0!</v>
      </c>
      <c r="J78" s="106" t="e">
        <f t="shared" si="21"/>
        <v>#DIV/0!</v>
      </c>
      <c r="K78" s="106" t="e">
        <f t="shared" si="21"/>
        <v>#DIV/0!</v>
      </c>
      <c r="L78" s="106" t="e">
        <f t="shared" si="21"/>
        <v>#DIV/0!</v>
      </c>
      <c r="M78" s="106" t="e">
        <f t="shared" si="21"/>
        <v>#DIV/0!</v>
      </c>
      <c r="N78" s="106" t="e">
        <f t="shared" si="21"/>
        <v>#DIV/0!</v>
      </c>
      <c r="O78" s="106" t="e">
        <f t="shared" si="21"/>
        <v>#DIV/0!</v>
      </c>
      <c r="P78" s="106" t="e">
        <f t="shared" si="21"/>
        <v>#DIV/0!</v>
      </c>
      <c r="Q78" s="250"/>
      <c r="R78" s="71"/>
    </row>
    <row r="79" spans="3:18" ht="15" hidden="1" x14ac:dyDescent="0.25">
      <c r="C79" s="13"/>
      <c r="D79" s="72" t="s">
        <v>46</v>
      </c>
      <c r="E79" s="73" t="s">
        <v>63</v>
      </c>
      <c r="F79" s="20"/>
      <c r="G79" s="75" t="s">
        <v>63</v>
      </c>
      <c r="H79" s="76" t="s">
        <v>63</v>
      </c>
      <c r="I79" s="76" t="s">
        <v>63</v>
      </c>
      <c r="J79" s="76" t="s">
        <v>63</v>
      </c>
      <c r="K79" s="76" t="s">
        <v>63</v>
      </c>
      <c r="L79" s="76" t="s">
        <v>63</v>
      </c>
      <c r="M79" s="76" t="s">
        <v>63</v>
      </c>
      <c r="N79" s="76" t="s">
        <v>63</v>
      </c>
      <c r="O79" s="76" t="s">
        <v>63</v>
      </c>
      <c r="P79" s="76" t="s">
        <v>63</v>
      </c>
      <c r="Q79" s="242"/>
      <c r="R79" s="71"/>
    </row>
    <row r="80" spans="3:18" ht="15" hidden="1" x14ac:dyDescent="0.25">
      <c r="C80" s="13"/>
      <c r="D80" s="72" t="s">
        <v>45</v>
      </c>
      <c r="E80" s="73" t="s">
        <v>74</v>
      </c>
      <c r="F80" s="20"/>
      <c r="G80" s="75" t="s">
        <v>64</v>
      </c>
      <c r="H80" s="76" t="s">
        <v>64</v>
      </c>
      <c r="I80" s="76" t="s">
        <v>64</v>
      </c>
      <c r="J80" s="76" t="s">
        <v>64</v>
      </c>
      <c r="K80" s="76" t="s">
        <v>64</v>
      </c>
      <c r="L80" s="76" t="s">
        <v>64</v>
      </c>
      <c r="M80" s="76" t="s">
        <v>64</v>
      </c>
      <c r="N80" s="76" t="s">
        <v>64</v>
      </c>
      <c r="O80" s="76" t="s">
        <v>64</v>
      </c>
      <c r="P80" s="76" t="s">
        <v>64</v>
      </c>
      <c r="Q80" s="242"/>
      <c r="R80" s="71"/>
    </row>
    <row r="81" spans="3:18" ht="15" hidden="1" x14ac:dyDescent="0.25">
      <c r="C81" s="13"/>
      <c r="D81" s="72" t="s">
        <v>65</v>
      </c>
      <c r="E81" s="73" t="s">
        <v>65</v>
      </c>
      <c r="F81" s="20"/>
      <c r="G81" s="75" t="s">
        <v>65</v>
      </c>
      <c r="H81" s="76" t="s">
        <v>65</v>
      </c>
      <c r="I81" s="76" t="s">
        <v>65</v>
      </c>
      <c r="J81" s="76" t="s">
        <v>65</v>
      </c>
      <c r="K81" s="76" t="s">
        <v>65</v>
      </c>
      <c r="L81" s="76" t="s">
        <v>65</v>
      </c>
      <c r="M81" s="76" t="s">
        <v>65</v>
      </c>
      <c r="N81" s="76" t="s">
        <v>65</v>
      </c>
      <c r="O81" s="76" t="s">
        <v>65</v>
      </c>
      <c r="P81" s="76" t="s">
        <v>65</v>
      </c>
      <c r="Q81" s="242"/>
      <c r="R81" s="71"/>
    </row>
    <row r="82" spans="3:18" ht="25.5" hidden="1" x14ac:dyDescent="0.25">
      <c r="C82" s="13"/>
      <c r="D82" s="100" t="s">
        <v>37</v>
      </c>
      <c r="E82" s="73"/>
      <c r="F82" s="20"/>
      <c r="G82" s="75" t="s">
        <v>66</v>
      </c>
      <c r="H82" s="76" t="s">
        <v>66</v>
      </c>
      <c r="I82" s="76" t="s">
        <v>66</v>
      </c>
      <c r="J82" s="76" t="s">
        <v>66</v>
      </c>
      <c r="K82" s="76" t="s">
        <v>66</v>
      </c>
      <c r="L82" s="76" t="s">
        <v>66</v>
      </c>
      <c r="M82" s="76" t="s">
        <v>66</v>
      </c>
      <c r="N82" s="76" t="s">
        <v>66</v>
      </c>
      <c r="O82" s="76" t="s">
        <v>66</v>
      </c>
      <c r="P82" s="76" t="s">
        <v>66</v>
      </c>
      <c r="Q82" s="242"/>
      <c r="R82" s="71"/>
    </row>
    <row r="83" spans="3:18" ht="25.5" hidden="1" x14ac:dyDescent="0.25">
      <c r="C83" s="13"/>
      <c r="D83" s="100" t="s">
        <v>36</v>
      </c>
      <c r="E83" s="73"/>
      <c r="F83" s="20"/>
      <c r="G83" s="75" t="s">
        <v>36</v>
      </c>
      <c r="H83" s="76" t="s">
        <v>36</v>
      </c>
      <c r="I83" s="76" t="s">
        <v>36</v>
      </c>
      <c r="J83" s="76" t="s">
        <v>36</v>
      </c>
      <c r="K83" s="76" t="s">
        <v>36</v>
      </c>
      <c r="L83" s="76" t="s">
        <v>36</v>
      </c>
      <c r="M83" s="76" t="s">
        <v>36</v>
      </c>
      <c r="N83" s="76" t="s">
        <v>36</v>
      </c>
      <c r="O83" s="76" t="s">
        <v>36</v>
      </c>
      <c r="P83" s="76" t="s">
        <v>36</v>
      </c>
      <c r="Q83" s="242"/>
      <c r="R83" s="71"/>
    </row>
    <row r="84" spans="3:18" ht="5.0999999999999996" hidden="1" customHeight="1" x14ac:dyDescent="0.25">
      <c r="C84" s="13"/>
      <c r="D84" s="100"/>
      <c r="E84" s="73"/>
      <c r="F84" s="20"/>
      <c r="G84" s="75"/>
      <c r="H84" s="76"/>
      <c r="I84" s="76"/>
      <c r="J84" s="76"/>
      <c r="K84" s="76"/>
      <c r="L84" s="76"/>
      <c r="M84" s="76"/>
      <c r="N84" s="76"/>
      <c r="O84" s="76"/>
      <c r="P84" s="76"/>
      <c r="Q84" s="242"/>
      <c r="R84" s="71"/>
    </row>
    <row r="85" spans="3:18" ht="5.0999999999999996" hidden="1" customHeight="1" x14ac:dyDescent="0.25">
      <c r="C85" s="32"/>
      <c r="D85" s="257"/>
      <c r="E85" s="115"/>
      <c r="F85" s="33"/>
      <c r="G85" s="117"/>
      <c r="H85" s="118"/>
      <c r="I85" s="118"/>
      <c r="J85" s="118"/>
      <c r="K85" s="118"/>
      <c r="L85" s="118"/>
      <c r="M85" s="118"/>
      <c r="N85" s="118"/>
      <c r="O85" s="118"/>
      <c r="P85" s="118"/>
      <c r="Q85" s="244"/>
      <c r="R85" s="71"/>
    </row>
    <row r="86" spans="3:18" ht="15" hidden="1" x14ac:dyDescent="0.25">
      <c r="C86" s="13"/>
      <c r="D86" s="100" t="s">
        <v>101</v>
      </c>
      <c r="E86" s="109" t="s">
        <v>106</v>
      </c>
      <c r="F86" s="31"/>
      <c r="G86" s="111" t="s">
        <v>106</v>
      </c>
      <c r="H86" s="112" t="s">
        <v>106</v>
      </c>
      <c r="I86" s="112" t="s">
        <v>106</v>
      </c>
      <c r="J86" s="112" t="s">
        <v>106</v>
      </c>
      <c r="K86" s="112" t="s">
        <v>106</v>
      </c>
      <c r="L86" s="112" t="s">
        <v>106</v>
      </c>
      <c r="M86" s="112" t="s">
        <v>106</v>
      </c>
      <c r="N86" s="112" t="s">
        <v>106</v>
      </c>
      <c r="O86" s="112" t="s">
        <v>106</v>
      </c>
      <c r="P86" s="112" t="s">
        <v>106</v>
      </c>
      <c r="Q86" s="242"/>
      <c r="R86" s="71"/>
    </row>
    <row r="87" spans="3:18" ht="25.5" hidden="1" x14ac:dyDescent="0.25">
      <c r="C87" s="13"/>
      <c r="D87" s="100" t="s">
        <v>102</v>
      </c>
      <c r="E87" s="88"/>
      <c r="F87" s="30"/>
      <c r="G87" s="102" t="s">
        <v>107</v>
      </c>
      <c r="H87" s="103" t="s">
        <v>107</v>
      </c>
      <c r="I87" s="103" t="s">
        <v>107</v>
      </c>
      <c r="J87" s="103" t="s">
        <v>107</v>
      </c>
      <c r="K87" s="103" t="s">
        <v>107</v>
      </c>
      <c r="L87" s="103" t="s">
        <v>107</v>
      </c>
      <c r="M87" s="103" t="s">
        <v>107</v>
      </c>
      <c r="N87" s="103" t="s">
        <v>107</v>
      </c>
      <c r="O87" s="103" t="s">
        <v>107</v>
      </c>
      <c r="P87" s="103" t="s">
        <v>107</v>
      </c>
      <c r="Q87" s="242"/>
      <c r="R87" s="71"/>
    </row>
    <row r="88" spans="3:18" ht="25.5" hidden="1" x14ac:dyDescent="0.25">
      <c r="C88" s="13"/>
      <c r="D88" s="100" t="s">
        <v>103</v>
      </c>
      <c r="E88" s="127"/>
      <c r="F88" s="35"/>
      <c r="G88" s="81" t="s">
        <v>108</v>
      </c>
      <c r="H88" s="82" t="s">
        <v>108</v>
      </c>
      <c r="I88" s="82" t="s">
        <v>108</v>
      </c>
      <c r="J88" s="82" t="s">
        <v>108</v>
      </c>
      <c r="K88" s="82" t="s">
        <v>108</v>
      </c>
      <c r="L88" s="82" t="s">
        <v>108</v>
      </c>
      <c r="M88" s="82" t="s">
        <v>108</v>
      </c>
      <c r="N88" s="82" t="s">
        <v>108</v>
      </c>
      <c r="O88" s="82" t="s">
        <v>108</v>
      </c>
      <c r="P88" s="82" t="s">
        <v>108</v>
      </c>
      <c r="Q88" s="242"/>
      <c r="R88" s="71"/>
    </row>
    <row r="89" spans="3:18" ht="5.0999999999999996" customHeight="1" thickBot="1" x14ac:dyDescent="0.3">
      <c r="C89" s="13"/>
      <c r="D89" s="248"/>
      <c r="E89" s="73"/>
      <c r="F89" s="20"/>
      <c r="G89" s="120"/>
      <c r="H89" s="121"/>
      <c r="I89" s="121"/>
      <c r="J89" s="121"/>
      <c r="K89" s="121"/>
      <c r="L89" s="121"/>
      <c r="M89" s="121"/>
      <c r="N89" s="121"/>
      <c r="O89" s="121"/>
      <c r="P89" s="121"/>
      <c r="Q89" s="252"/>
      <c r="R89" s="71"/>
    </row>
    <row r="90" spans="3:18" ht="15" hidden="1" customHeight="1" thickTop="1" x14ac:dyDescent="0.25">
      <c r="C90" s="36"/>
      <c r="D90" s="70" t="s">
        <v>81</v>
      </c>
      <c r="E90" s="258"/>
      <c r="F90" s="37"/>
      <c r="G90" s="259"/>
      <c r="H90" s="260"/>
      <c r="I90" s="260"/>
      <c r="J90" s="260"/>
      <c r="K90" s="260"/>
      <c r="L90" s="260"/>
      <c r="M90" s="260"/>
      <c r="N90" s="260"/>
      <c r="O90" s="260"/>
      <c r="P90" s="261"/>
      <c r="Q90" s="262"/>
      <c r="R90" s="71"/>
    </row>
    <row r="91" spans="3:18" ht="15" hidden="1" customHeight="1" x14ac:dyDescent="0.25">
      <c r="C91" s="13"/>
      <c r="D91" s="263" t="s">
        <v>82</v>
      </c>
      <c r="E91" s="264"/>
      <c r="F91" s="20"/>
      <c r="G91" s="81"/>
      <c r="H91" s="82"/>
      <c r="I91" s="82"/>
      <c r="J91" s="82"/>
      <c r="K91" s="82"/>
      <c r="L91" s="82"/>
      <c r="M91" s="82"/>
      <c r="N91" s="82"/>
      <c r="O91" s="82"/>
      <c r="P91" s="82"/>
      <c r="Q91" s="242"/>
      <c r="R91" s="71"/>
    </row>
    <row r="92" spans="3:18" ht="15" hidden="1" customHeight="1" x14ac:dyDescent="0.25">
      <c r="C92" s="13"/>
      <c r="D92" s="263" t="s">
        <v>89</v>
      </c>
      <c r="E92" s="265"/>
      <c r="F92" s="20"/>
      <c r="G92" s="266">
        <f t="shared" ref="G92:P92" si="22">-G93</f>
        <v>0</v>
      </c>
      <c r="H92" s="267">
        <f t="shared" si="22"/>
        <v>0</v>
      </c>
      <c r="I92" s="267">
        <f t="shared" si="22"/>
        <v>0</v>
      </c>
      <c r="J92" s="267">
        <f t="shared" si="22"/>
        <v>0</v>
      </c>
      <c r="K92" s="267">
        <f t="shared" si="22"/>
        <v>0</v>
      </c>
      <c r="L92" s="267">
        <f t="shared" si="22"/>
        <v>0</v>
      </c>
      <c r="M92" s="267">
        <f t="shared" si="22"/>
        <v>0</v>
      </c>
      <c r="N92" s="267">
        <f t="shared" si="22"/>
        <v>0</v>
      </c>
      <c r="O92" s="267">
        <f t="shared" si="22"/>
        <v>0</v>
      </c>
      <c r="P92" s="267">
        <f t="shared" si="22"/>
        <v>0</v>
      </c>
      <c r="Q92" s="242"/>
      <c r="R92" s="71"/>
    </row>
    <row r="93" spans="3:18" ht="15" hidden="1" customHeight="1" x14ac:dyDescent="0.25">
      <c r="C93" s="13"/>
      <c r="D93" s="263" t="s">
        <v>89</v>
      </c>
      <c r="E93" s="265"/>
      <c r="F93" s="20"/>
      <c r="G93" s="81"/>
      <c r="H93" s="82"/>
      <c r="I93" s="82"/>
      <c r="J93" s="82"/>
      <c r="K93" s="82"/>
      <c r="L93" s="82"/>
      <c r="M93" s="82"/>
      <c r="N93" s="82"/>
      <c r="O93" s="82"/>
      <c r="P93" s="82"/>
      <c r="Q93" s="242"/>
      <c r="R93" s="71"/>
    </row>
    <row r="94" spans="3:18" ht="15" hidden="1" customHeight="1" x14ac:dyDescent="0.25">
      <c r="C94" s="13"/>
      <c r="D94" s="268" t="s">
        <v>90</v>
      </c>
      <c r="E94" s="265"/>
      <c r="F94" s="20"/>
      <c r="G94" s="102"/>
      <c r="H94" s="103"/>
      <c r="I94" s="103"/>
      <c r="J94" s="103"/>
      <c r="K94" s="103"/>
      <c r="L94" s="103"/>
      <c r="M94" s="103"/>
      <c r="N94" s="103"/>
      <c r="O94" s="103"/>
      <c r="P94" s="103"/>
      <c r="Q94" s="242"/>
      <c r="R94" s="71"/>
    </row>
    <row r="95" spans="3:18" ht="15" hidden="1" customHeight="1" x14ac:dyDescent="0.25">
      <c r="C95" s="32"/>
      <c r="D95" s="263" t="s">
        <v>83</v>
      </c>
      <c r="E95" s="269"/>
      <c r="F95" s="33"/>
      <c r="G95" s="269">
        <f t="shared" ref="G95:P95" si="23">G91+G92+G94</f>
        <v>0</v>
      </c>
      <c r="H95" s="270">
        <f t="shared" si="23"/>
        <v>0</v>
      </c>
      <c r="I95" s="270">
        <f t="shared" si="23"/>
        <v>0</v>
      </c>
      <c r="J95" s="270">
        <f t="shared" si="23"/>
        <v>0</v>
      </c>
      <c r="K95" s="270">
        <f t="shared" si="23"/>
        <v>0</v>
      </c>
      <c r="L95" s="270">
        <f t="shared" si="23"/>
        <v>0</v>
      </c>
      <c r="M95" s="270">
        <f t="shared" si="23"/>
        <v>0</v>
      </c>
      <c r="N95" s="270">
        <f t="shared" si="23"/>
        <v>0</v>
      </c>
      <c r="O95" s="270">
        <f t="shared" si="23"/>
        <v>0</v>
      </c>
      <c r="P95" s="270">
        <f t="shared" si="23"/>
        <v>0</v>
      </c>
      <c r="Q95" s="244"/>
      <c r="R95" s="71"/>
    </row>
    <row r="96" spans="3:18" ht="15" hidden="1" customHeight="1" x14ac:dyDescent="0.25">
      <c r="C96" s="23"/>
      <c r="D96" s="268" t="s">
        <v>84</v>
      </c>
      <c r="E96" s="84"/>
      <c r="F96" s="38"/>
      <c r="G96" s="86">
        <f t="shared" ref="G96:P96" si="24">-G97</f>
        <v>0</v>
      </c>
      <c r="H96" s="87">
        <f t="shared" si="24"/>
        <v>0</v>
      </c>
      <c r="I96" s="87">
        <f t="shared" si="24"/>
        <v>0</v>
      </c>
      <c r="J96" s="87">
        <f t="shared" si="24"/>
        <v>0</v>
      </c>
      <c r="K96" s="87">
        <f t="shared" si="24"/>
        <v>0</v>
      </c>
      <c r="L96" s="87">
        <f t="shared" si="24"/>
        <v>0</v>
      </c>
      <c r="M96" s="87">
        <f t="shared" si="24"/>
        <v>0</v>
      </c>
      <c r="N96" s="87">
        <f t="shared" si="24"/>
        <v>0</v>
      </c>
      <c r="O96" s="87">
        <f t="shared" si="24"/>
        <v>0</v>
      </c>
      <c r="P96" s="87">
        <f t="shared" si="24"/>
        <v>0</v>
      </c>
      <c r="Q96" s="271"/>
      <c r="R96" s="71"/>
    </row>
    <row r="97" spans="3:18" ht="15" hidden="1" customHeight="1" x14ac:dyDescent="0.25">
      <c r="C97" s="13"/>
      <c r="D97" s="263" t="s">
        <v>84</v>
      </c>
      <c r="E97" s="266"/>
      <c r="F97" s="20"/>
      <c r="G97" s="81"/>
      <c r="H97" s="82"/>
      <c r="I97" s="82"/>
      <c r="J97" s="82"/>
      <c r="K97" s="82"/>
      <c r="L97" s="82"/>
      <c r="M97" s="82"/>
      <c r="N97" s="82"/>
      <c r="O97" s="82"/>
      <c r="P97" s="82"/>
      <c r="Q97" s="242"/>
      <c r="R97" s="71"/>
    </row>
    <row r="98" spans="3:18" ht="15" hidden="1" customHeight="1" x14ac:dyDescent="0.25">
      <c r="C98" s="13"/>
      <c r="D98" s="263" t="s">
        <v>85</v>
      </c>
      <c r="E98" s="272"/>
      <c r="F98" s="20"/>
      <c r="G98" s="272"/>
      <c r="H98" s="126"/>
      <c r="I98" s="126"/>
      <c r="J98" s="126"/>
      <c r="K98" s="126"/>
      <c r="L98" s="126"/>
      <c r="M98" s="126"/>
      <c r="N98" s="126"/>
      <c r="O98" s="126"/>
      <c r="P98" s="126"/>
      <c r="Q98" s="242"/>
      <c r="R98" s="71"/>
    </row>
    <row r="99" spans="3:18" ht="3.6" hidden="1" customHeight="1" thickBot="1" x14ac:dyDescent="0.3">
      <c r="C99" s="13"/>
      <c r="D99" s="263"/>
      <c r="E99" s="73"/>
      <c r="F99" s="20"/>
      <c r="G99" s="75"/>
      <c r="H99" s="76"/>
      <c r="I99" s="76"/>
      <c r="J99" s="76"/>
      <c r="K99" s="76"/>
      <c r="L99" s="76"/>
      <c r="M99" s="76"/>
      <c r="N99" s="76"/>
      <c r="O99" s="76"/>
      <c r="P99" s="76"/>
      <c r="Q99" s="242"/>
      <c r="R99" s="71"/>
    </row>
    <row r="100" spans="3:18" ht="15.75" thickTop="1" x14ac:dyDescent="0.25">
      <c r="C100" s="36"/>
      <c r="D100" s="69" t="s">
        <v>70</v>
      </c>
      <c r="E100" s="273"/>
      <c r="F100" s="274"/>
      <c r="G100" s="258"/>
      <c r="H100" s="261"/>
      <c r="I100" s="261"/>
      <c r="J100" s="261"/>
      <c r="K100" s="261"/>
      <c r="L100" s="261"/>
      <c r="M100" s="261"/>
      <c r="N100" s="261"/>
      <c r="O100" s="261"/>
      <c r="P100" s="261"/>
      <c r="Q100" s="262"/>
      <c r="R100" s="71"/>
    </row>
    <row r="101" spans="3:18" ht="3.6" customHeight="1" x14ac:dyDescent="0.25">
      <c r="C101" s="13"/>
      <c r="D101" s="28"/>
      <c r="E101" s="73"/>
      <c r="F101" s="74"/>
      <c r="G101" s="75"/>
      <c r="H101" s="76"/>
      <c r="I101" s="76"/>
      <c r="J101" s="76"/>
      <c r="K101" s="76"/>
      <c r="L101" s="76"/>
      <c r="M101" s="76"/>
      <c r="N101" s="76"/>
      <c r="O101" s="76"/>
      <c r="P101" s="76"/>
      <c r="Q101" s="242"/>
      <c r="R101" s="71"/>
    </row>
    <row r="102" spans="3:18" ht="15" hidden="1" x14ac:dyDescent="0.25">
      <c r="C102" s="13"/>
      <c r="D102" s="72" t="s">
        <v>97</v>
      </c>
      <c r="E102" s="127"/>
      <c r="F102" s="35"/>
      <c r="G102" s="81" t="e">
        <f>G15/G30</f>
        <v>#DIV/0!</v>
      </c>
      <c r="H102" s="82" t="e">
        <f>H15/H30</f>
        <v>#DIV/0!</v>
      </c>
      <c r="I102" s="82" t="e">
        <f t="shared" ref="I102:P102" si="25">I15/I30</f>
        <v>#DIV/0!</v>
      </c>
      <c r="J102" s="82" t="e">
        <f t="shared" si="25"/>
        <v>#DIV/0!</v>
      </c>
      <c r="K102" s="82" t="e">
        <f t="shared" si="25"/>
        <v>#DIV/0!</v>
      </c>
      <c r="L102" s="82" t="e">
        <f t="shared" si="25"/>
        <v>#DIV/0!</v>
      </c>
      <c r="M102" s="82" t="e">
        <f t="shared" si="25"/>
        <v>#DIV/0!</v>
      </c>
      <c r="N102" s="82" t="e">
        <f t="shared" si="25"/>
        <v>#DIV/0!</v>
      </c>
      <c r="O102" s="82" t="e">
        <f t="shared" si="25"/>
        <v>#DIV/0!</v>
      </c>
      <c r="P102" s="82" t="e">
        <f t="shared" si="25"/>
        <v>#DIV/0!</v>
      </c>
      <c r="Q102" s="252"/>
      <c r="R102" s="71"/>
    </row>
    <row r="103" spans="3:18" ht="15" hidden="1" x14ac:dyDescent="0.25">
      <c r="C103" s="13"/>
      <c r="D103" s="100" t="s">
        <v>13</v>
      </c>
      <c r="E103" s="104"/>
      <c r="F103" s="29"/>
      <c r="G103" s="105"/>
      <c r="H103" s="106"/>
      <c r="I103" s="106"/>
      <c r="J103" s="106"/>
      <c r="K103" s="106"/>
      <c r="L103" s="106"/>
      <c r="M103" s="106"/>
      <c r="N103" s="106"/>
      <c r="O103" s="106"/>
      <c r="P103" s="106"/>
      <c r="Q103" s="275"/>
      <c r="R103" s="71"/>
    </row>
    <row r="104" spans="3:18" ht="15" hidden="1" x14ac:dyDescent="0.25">
      <c r="C104" s="13"/>
      <c r="D104" s="100" t="s">
        <v>15</v>
      </c>
      <c r="E104" s="104"/>
      <c r="F104" s="29"/>
      <c r="G104" s="105" t="e">
        <f t="shared" ref="G104:P104" si="26">(G97/G37)/(G95/G37)</f>
        <v>#DIV/0!</v>
      </c>
      <c r="H104" s="106" t="e">
        <f t="shared" si="26"/>
        <v>#DIV/0!</v>
      </c>
      <c r="I104" s="106" t="e">
        <f t="shared" si="26"/>
        <v>#DIV/0!</v>
      </c>
      <c r="J104" s="106" t="e">
        <f t="shared" si="26"/>
        <v>#DIV/0!</v>
      </c>
      <c r="K104" s="106" t="e">
        <f t="shared" si="26"/>
        <v>#DIV/0!</v>
      </c>
      <c r="L104" s="106" t="e">
        <f t="shared" si="26"/>
        <v>#DIV/0!</v>
      </c>
      <c r="M104" s="106" t="e">
        <f t="shared" si="26"/>
        <v>#DIV/0!</v>
      </c>
      <c r="N104" s="106" t="e">
        <f t="shared" si="26"/>
        <v>#DIV/0!</v>
      </c>
      <c r="O104" s="106" t="e">
        <f t="shared" si="26"/>
        <v>#DIV/0!</v>
      </c>
      <c r="P104" s="106" t="e">
        <f t="shared" si="26"/>
        <v>#DIV/0!</v>
      </c>
      <c r="Q104" s="250"/>
      <c r="R104" s="71"/>
    </row>
    <row r="105" spans="3:18" ht="15" hidden="1" x14ac:dyDescent="0.25">
      <c r="C105" s="13"/>
      <c r="D105" s="100" t="s">
        <v>16</v>
      </c>
      <c r="E105" s="276"/>
      <c r="F105" s="20"/>
      <c r="G105" s="139" t="e">
        <f t="shared" ref="G105:P105" si="27">G15/G95</f>
        <v>#DIV/0!</v>
      </c>
      <c r="H105" s="140" t="e">
        <f t="shared" si="27"/>
        <v>#DIV/0!</v>
      </c>
      <c r="I105" s="140" t="e">
        <f t="shared" si="27"/>
        <v>#DIV/0!</v>
      </c>
      <c r="J105" s="140" t="e">
        <f t="shared" si="27"/>
        <v>#DIV/0!</v>
      </c>
      <c r="K105" s="140" t="e">
        <f t="shared" si="27"/>
        <v>#DIV/0!</v>
      </c>
      <c r="L105" s="140" t="e">
        <f t="shared" si="27"/>
        <v>#DIV/0!</v>
      </c>
      <c r="M105" s="140" t="e">
        <f t="shared" si="27"/>
        <v>#DIV/0!</v>
      </c>
      <c r="N105" s="140" t="e">
        <f t="shared" si="27"/>
        <v>#DIV/0!</v>
      </c>
      <c r="O105" s="140" t="e">
        <f t="shared" si="27"/>
        <v>#DIV/0!</v>
      </c>
      <c r="P105" s="140" t="e">
        <f t="shared" si="27"/>
        <v>#DIV/0!</v>
      </c>
      <c r="Q105" s="252"/>
      <c r="R105" s="71"/>
    </row>
    <row r="106" spans="3:18" ht="15" x14ac:dyDescent="0.25">
      <c r="C106" s="13"/>
      <c r="D106" s="100" t="s">
        <v>86</v>
      </c>
      <c r="E106" s="124" t="s">
        <v>120</v>
      </c>
      <c r="F106" s="125"/>
      <c r="G106" s="272" t="e">
        <f t="shared" ref="G106:P106" si="28">G98/G29</f>
        <v>#DIV/0!</v>
      </c>
      <c r="H106" s="126" t="e">
        <f t="shared" si="28"/>
        <v>#DIV/0!</v>
      </c>
      <c r="I106" s="126" t="e">
        <f t="shared" si="28"/>
        <v>#DIV/0!</v>
      </c>
      <c r="J106" s="126" t="e">
        <f t="shared" si="28"/>
        <v>#DIV/0!</v>
      </c>
      <c r="K106" s="126" t="e">
        <f t="shared" si="28"/>
        <v>#DIV/0!</v>
      </c>
      <c r="L106" s="126" t="e">
        <f t="shared" si="28"/>
        <v>#DIV/0!</v>
      </c>
      <c r="M106" s="126" t="e">
        <f t="shared" si="28"/>
        <v>#DIV/0!</v>
      </c>
      <c r="N106" s="126" t="e">
        <f t="shared" si="28"/>
        <v>#DIV/0!</v>
      </c>
      <c r="O106" s="126" t="e">
        <f t="shared" si="28"/>
        <v>#DIV/0!</v>
      </c>
      <c r="P106" s="126" t="e">
        <f t="shared" si="28"/>
        <v>#DIV/0!</v>
      </c>
      <c r="Q106" s="252"/>
      <c r="R106" s="71"/>
    </row>
    <row r="107" spans="3:18" ht="15" hidden="1" x14ac:dyDescent="0.25">
      <c r="C107" s="13"/>
      <c r="D107" s="100" t="s">
        <v>94</v>
      </c>
      <c r="E107" s="127"/>
      <c r="F107" s="128"/>
      <c r="G107" s="81" t="e">
        <f t="shared" ref="G107:P107" si="29">G98/G30</f>
        <v>#DIV/0!</v>
      </c>
      <c r="H107" s="82" t="e">
        <f t="shared" si="29"/>
        <v>#DIV/0!</v>
      </c>
      <c r="I107" s="82" t="e">
        <f t="shared" si="29"/>
        <v>#DIV/0!</v>
      </c>
      <c r="J107" s="82" t="e">
        <f t="shared" si="29"/>
        <v>#DIV/0!</v>
      </c>
      <c r="K107" s="82" t="e">
        <f t="shared" si="29"/>
        <v>#DIV/0!</v>
      </c>
      <c r="L107" s="82" t="e">
        <f t="shared" si="29"/>
        <v>#DIV/0!</v>
      </c>
      <c r="M107" s="82" t="e">
        <f t="shared" si="29"/>
        <v>#DIV/0!</v>
      </c>
      <c r="N107" s="82" t="e">
        <f t="shared" si="29"/>
        <v>#DIV/0!</v>
      </c>
      <c r="O107" s="82" t="e">
        <f t="shared" si="29"/>
        <v>#DIV/0!</v>
      </c>
      <c r="P107" s="82" t="e">
        <f t="shared" si="29"/>
        <v>#DIV/0!</v>
      </c>
      <c r="Q107" s="252"/>
      <c r="R107" s="71"/>
    </row>
    <row r="108" spans="3:18" ht="15" customHeight="1" x14ac:dyDescent="0.25">
      <c r="C108" s="13"/>
      <c r="D108" s="72" t="s">
        <v>114</v>
      </c>
      <c r="E108" s="129" t="s">
        <v>120</v>
      </c>
      <c r="F108" s="130"/>
      <c r="G108" s="131" t="e">
        <f t="shared" ref="G108:P108" si="30">G98/G37</f>
        <v>#DIV/0!</v>
      </c>
      <c r="H108" s="132" t="e">
        <f t="shared" si="30"/>
        <v>#DIV/0!</v>
      </c>
      <c r="I108" s="132" t="e">
        <f t="shared" si="30"/>
        <v>#DIV/0!</v>
      </c>
      <c r="J108" s="132" t="e">
        <f t="shared" si="30"/>
        <v>#DIV/0!</v>
      </c>
      <c r="K108" s="132" t="e">
        <f t="shared" si="30"/>
        <v>#DIV/0!</v>
      </c>
      <c r="L108" s="132" t="e">
        <f t="shared" si="30"/>
        <v>#DIV/0!</v>
      </c>
      <c r="M108" s="132" t="e">
        <f t="shared" si="30"/>
        <v>#DIV/0!</v>
      </c>
      <c r="N108" s="132" t="e">
        <f t="shared" si="30"/>
        <v>#DIV/0!</v>
      </c>
      <c r="O108" s="132" t="e">
        <f t="shared" si="30"/>
        <v>#DIV/0!</v>
      </c>
      <c r="P108" s="132" t="e">
        <f t="shared" si="30"/>
        <v>#DIV/0!</v>
      </c>
      <c r="Q108" s="277"/>
      <c r="R108" s="71"/>
    </row>
    <row r="109" spans="3:18" ht="15" hidden="1" x14ac:dyDescent="0.25">
      <c r="C109" s="13"/>
      <c r="D109" s="72" t="s">
        <v>30</v>
      </c>
      <c r="E109" s="133"/>
      <c r="F109" s="74"/>
      <c r="G109" s="134" t="e">
        <f t="shared" ref="G109:P109" si="31">G98/G15</f>
        <v>#DIV/0!</v>
      </c>
      <c r="H109" s="135" t="e">
        <f t="shared" si="31"/>
        <v>#DIV/0!</v>
      </c>
      <c r="I109" s="135" t="e">
        <f t="shared" si="31"/>
        <v>#DIV/0!</v>
      </c>
      <c r="J109" s="135" t="e">
        <f t="shared" si="31"/>
        <v>#DIV/0!</v>
      </c>
      <c r="K109" s="135" t="e">
        <f t="shared" si="31"/>
        <v>#DIV/0!</v>
      </c>
      <c r="L109" s="135" t="e">
        <f t="shared" si="31"/>
        <v>#DIV/0!</v>
      </c>
      <c r="M109" s="135" t="e">
        <f t="shared" si="31"/>
        <v>#DIV/0!</v>
      </c>
      <c r="N109" s="135" t="e">
        <f t="shared" si="31"/>
        <v>#DIV/0!</v>
      </c>
      <c r="O109" s="135" t="e">
        <f t="shared" si="31"/>
        <v>#DIV/0!</v>
      </c>
      <c r="P109" s="135" t="e">
        <f t="shared" si="31"/>
        <v>#DIV/0!</v>
      </c>
      <c r="Q109" s="275"/>
      <c r="R109" s="71"/>
    </row>
    <row r="110" spans="3:18" ht="15" hidden="1" x14ac:dyDescent="0.25">
      <c r="C110" s="13"/>
      <c r="D110" s="72" t="s">
        <v>98</v>
      </c>
      <c r="E110" s="127"/>
      <c r="F110" s="130"/>
      <c r="G110" s="81" t="e">
        <f t="shared" ref="G110:P110" si="32">G6/G20</f>
        <v>#DIV/0!</v>
      </c>
      <c r="H110" s="82" t="e">
        <f t="shared" si="32"/>
        <v>#DIV/0!</v>
      </c>
      <c r="I110" s="82" t="e">
        <f t="shared" si="32"/>
        <v>#DIV/0!</v>
      </c>
      <c r="J110" s="82" t="e">
        <f t="shared" si="32"/>
        <v>#DIV/0!</v>
      </c>
      <c r="K110" s="82" t="e">
        <f t="shared" si="32"/>
        <v>#DIV/0!</v>
      </c>
      <c r="L110" s="82" t="e">
        <f t="shared" si="32"/>
        <v>#DIV/0!</v>
      </c>
      <c r="M110" s="82" t="e">
        <f t="shared" si="32"/>
        <v>#DIV/0!</v>
      </c>
      <c r="N110" s="82" t="e">
        <f t="shared" si="32"/>
        <v>#DIV/0!</v>
      </c>
      <c r="O110" s="82" t="e">
        <f t="shared" si="32"/>
        <v>#DIV/0!</v>
      </c>
      <c r="P110" s="82" t="e">
        <f t="shared" si="32"/>
        <v>#DIV/0!</v>
      </c>
      <c r="Q110" s="252"/>
      <c r="R110" s="71"/>
    </row>
    <row r="111" spans="3:18" ht="15" hidden="1" x14ac:dyDescent="0.25">
      <c r="C111" s="13"/>
      <c r="D111" s="72" t="s">
        <v>31</v>
      </c>
      <c r="E111" s="136"/>
      <c r="F111" s="130"/>
      <c r="G111" s="131" t="e">
        <f t="shared" ref="G111:P111" si="33">IF(G135=0,"---",G135)</f>
        <v>#DIV/0!</v>
      </c>
      <c r="H111" s="132" t="e">
        <f t="shared" si="33"/>
        <v>#DIV/0!</v>
      </c>
      <c r="I111" s="132" t="e">
        <f t="shared" si="33"/>
        <v>#DIV/0!</v>
      </c>
      <c r="J111" s="132" t="e">
        <f t="shared" si="33"/>
        <v>#DIV/0!</v>
      </c>
      <c r="K111" s="132" t="e">
        <f t="shared" si="33"/>
        <v>#DIV/0!</v>
      </c>
      <c r="L111" s="132" t="e">
        <f t="shared" si="33"/>
        <v>#DIV/0!</v>
      </c>
      <c r="M111" s="132" t="e">
        <f t="shared" si="33"/>
        <v>#DIV/0!</v>
      </c>
      <c r="N111" s="132" t="e">
        <f t="shared" si="33"/>
        <v>#DIV/0!</v>
      </c>
      <c r="O111" s="132" t="e">
        <f t="shared" si="33"/>
        <v>#DIV/0!</v>
      </c>
      <c r="P111" s="132" t="e">
        <f t="shared" si="33"/>
        <v>#DIV/0!</v>
      </c>
      <c r="Q111" s="252"/>
      <c r="R111" s="71"/>
    </row>
    <row r="112" spans="3:18" ht="25.5" hidden="1" x14ac:dyDescent="0.25">
      <c r="C112" s="13"/>
      <c r="D112" s="72" t="s">
        <v>115</v>
      </c>
      <c r="E112" s="127"/>
      <c r="F112" s="128"/>
      <c r="G112" s="81" t="e">
        <f t="shared" ref="G112:P112" si="34">IF(G134=0,"---",G134)</f>
        <v>#DIV/0!</v>
      </c>
      <c r="H112" s="82" t="e">
        <f t="shared" si="34"/>
        <v>#DIV/0!</v>
      </c>
      <c r="I112" s="82" t="e">
        <f t="shared" si="34"/>
        <v>#DIV/0!</v>
      </c>
      <c r="J112" s="82" t="e">
        <f t="shared" si="34"/>
        <v>#DIV/0!</v>
      </c>
      <c r="K112" s="82" t="e">
        <f t="shared" si="34"/>
        <v>#DIV/0!</v>
      </c>
      <c r="L112" s="82" t="e">
        <f t="shared" si="34"/>
        <v>#DIV/0!</v>
      </c>
      <c r="M112" s="82" t="e">
        <f t="shared" si="34"/>
        <v>#DIV/0!</v>
      </c>
      <c r="N112" s="82" t="e">
        <f t="shared" si="34"/>
        <v>#DIV/0!</v>
      </c>
      <c r="O112" s="82" t="e">
        <f t="shared" si="34"/>
        <v>#DIV/0!</v>
      </c>
      <c r="P112" s="82" t="e">
        <f t="shared" si="34"/>
        <v>#DIV/0!</v>
      </c>
      <c r="Q112" s="252"/>
      <c r="R112" s="71"/>
    </row>
    <row r="113" spans="3:18" ht="15" x14ac:dyDescent="0.25">
      <c r="C113" s="13"/>
      <c r="D113" s="72" t="s">
        <v>15</v>
      </c>
      <c r="E113" s="137" t="s">
        <v>120</v>
      </c>
      <c r="F113" s="130"/>
      <c r="G113" s="105" t="e">
        <f t="shared" ref="G113:P113" si="35">G97/G95</f>
        <v>#DIV/0!</v>
      </c>
      <c r="H113" s="106" t="e">
        <f t="shared" si="35"/>
        <v>#DIV/0!</v>
      </c>
      <c r="I113" s="106" t="e">
        <f t="shared" si="35"/>
        <v>#DIV/0!</v>
      </c>
      <c r="J113" s="106" t="e">
        <f t="shared" si="35"/>
        <v>#DIV/0!</v>
      </c>
      <c r="K113" s="106" t="e">
        <f t="shared" si="35"/>
        <v>#DIV/0!</v>
      </c>
      <c r="L113" s="106" t="e">
        <f t="shared" si="35"/>
        <v>#DIV/0!</v>
      </c>
      <c r="M113" s="106" t="e">
        <f t="shared" si="35"/>
        <v>#DIV/0!</v>
      </c>
      <c r="N113" s="106" t="e">
        <f t="shared" si="35"/>
        <v>#DIV/0!</v>
      </c>
      <c r="O113" s="106" t="e">
        <f t="shared" si="35"/>
        <v>#DIV/0!</v>
      </c>
      <c r="P113" s="106" t="e">
        <f t="shared" si="35"/>
        <v>#DIV/0!</v>
      </c>
      <c r="Q113" s="252"/>
      <c r="R113" s="71"/>
    </row>
    <row r="114" spans="3:18" ht="15" x14ac:dyDescent="0.25">
      <c r="C114" s="13"/>
      <c r="D114" s="72" t="s">
        <v>87</v>
      </c>
      <c r="E114" s="80" t="s">
        <v>120</v>
      </c>
      <c r="F114" s="130"/>
      <c r="G114" s="81" t="e">
        <f t="shared" ref="G114:P114" si="36">G97/G29</f>
        <v>#DIV/0!</v>
      </c>
      <c r="H114" s="82" t="e">
        <f t="shared" si="36"/>
        <v>#DIV/0!</v>
      </c>
      <c r="I114" s="82" t="e">
        <f t="shared" si="36"/>
        <v>#DIV/0!</v>
      </c>
      <c r="J114" s="82" t="e">
        <f t="shared" si="36"/>
        <v>#DIV/0!</v>
      </c>
      <c r="K114" s="82" t="e">
        <f t="shared" si="36"/>
        <v>#DIV/0!</v>
      </c>
      <c r="L114" s="82" t="e">
        <f t="shared" si="36"/>
        <v>#DIV/0!</v>
      </c>
      <c r="M114" s="82" t="e">
        <f t="shared" si="36"/>
        <v>#DIV/0!</v>
      </c>
      <c r="N114" s="82" t="e">
        <f t="shared" si="36"/>
        <v>#DIV/0!</v>
      </c>
      <c r="O114" s="82" t="e">
        <f t="shared" si="36"/>
        <v>#DIV/0!</v>
      </c>
      <c r="P114" s="82" t="e">
        <f t="shared" si="36"/>
        <v>#DIV/0!</v>
      </c>
      <c r="Q114" s="252"/>
      <c r="R114" s="71"/>
    </row>
    <row r="115" spans="3:18" ht="15" hidden="1" x14ac:dyDescent="0.25">
      <c r="C115" s="13"/>
      <c r="D115" s="72" t="s">
        <v>93</v>
      </c>
      <c r="E115" s="127"/>
      <c r="F115" s="128"/>
      <c r="G115" s="81" t="e">
        <f t="shared" ref="G115:P115" si="37">G97/G30</f>
        <v>#DIV/0!</v>
      </c>
      <c r="H115" s="82" t="e">
        <f t="shared" si="37"/>
        <v>#DIV/0!</v>
      </c>
      <c r="I115" s="82" t="e">
        <f t="shared" si="37"/>
        <v>#DIV/0!</v>
      </c>
      <c r="J115" s="82" t="e">
        <f t="shared" si="37"/>
        <v>#DIV/0!</v>
      </c>
      <c r="K115" s="82" t="e">
        <f t="shared" si="37"/>
        <v>#DIV/0!</v>
      </c>
      <c r="L115" s="82" t="e">
        <f t="shared" si="37"/>
        <v>#DIV/0!</v>
      </c>
      <c r="M115" s="82" t="e">
        <f t="shared" si="37"/>
        <v>#DIV/0!</v>
      </c>
      <c r="N115" s="82" t="e">
        <f t="shared" si="37"/>
        <v>#DIV/0!</v>
      </c>
      <c r="O115" s="82" t="e">
        <f t="shared" si="37"/>
        <v>#DIV/0!</v>
      </c>
      <c r="P115" s="82" t="e">
        <f t="shared" si="37"/>
        <v>#DIV/0!</v>
      </c>
      <c r="Q115" s="252"/>
      <c r="R115" s="71"/>
    </row>
    <row r="116" spans="3:18" ht="15" x14ac:dyDescent="0.25">
      <c r="C116" s="13"/>
      <c r="D116" s="72" t="s">
        <v>88</v>
      </c>
      <c r="E116" s="80" t="s">
        <v>120</v>
      </c>
      <c r="F116" s="128"/>
      <c r="G116" s="131" t="e">
        <f t="shared" ref="G116:P116" si="38">G97/G37</f>
        <v>#DIV/0!</v>
      </c>
      <c r="H116" s="132" t="e">
        <f t="shared" si="38"/>
        <v>#DIV/0!</v>
      </c>
      <c r="I116" s="132" t="e">
        <f t="shared" si="38"/>
        <v>#DIV/0!</v>
      </c>
      <c r="J116" s="132" t="e">
        <f t="shared" si="38"/>
        <v>#DIV/0!</v>
      </c>
      <c r="K116" s="132" t="e">
        <f t="shared" si="38"/>
        <v>#DIV/0!</v>
      </c>
      <c r="L116" s="132" t="e">
        <f t="shared" si="38"/>
        <v>#DIV/0!</v>
      </c>
      <c r="M116" s="132" t="e">
        <f t="shared" si="38"/>
        <v>#DIV/0!</v>
      </c>
      <c r="N116" s="132" t="e">
        <f t="shared" si="38"/>
        <v>#DIV/0!</v>
      </c>
      <c r="O116" s="132" t="e">
        <f t="shared" si="38"/>
        <v>#DIV/0!</v>
      </c>
      <c r="P116" s="132" t="e">
        <f t="shared" si="38"/>
        <v>#DIV/0!</v>
      </c>
      <c r="Q116" s="252"/>
      <c r="R116" s="71"/>
    </row>
    <row r="117" spans="3:18" ht="15" x14ac:dyDescent="0.25">
      <c r="C117" s="13"/>
      <c r="D117" s="72" t="s">
        <v>16</v>
      </c>
      <c r="E117" s="138" t="s">
        <v>120</v>
      </c>
      <c r="F117" s="130"/>
      <c r="G117" s="139" t="e">
        <f t="shared" ref="G117:P117" si="39">G105</f>
        <v>#DIV/0!</v>
      </c>
      <c r="H117" s="140" t="e">
        <f t="shared" si="39"/>
        <v>#DIV/0!</v>
      </c>
      <c r="I117" s="140" t="e">
        <f t="shared" si="39"/>
        <v>#DIV/0!</v>
      </c>
      <c r="J117" s="140" t="e">
        <f t="shared" si="39"/>
        <v>#DIV/0!</v>
      </c>
      <c r="K117" s="140" t="e">
        <f t="shared" si="39"/>
        <v>#DIV/0!</v>
      </c>
      <c r="L117" s="140" t="e">
        <f t="shared" si="39"/>
        <v>#DIV/0!</v>
      </c>
      <c r="M117" s="140" t="e">
        <f t="shared" si="39"/>
        <v>#DIV/0!</v>
      </c>
      <c r="N117" s="140" t="e">
        <f t="shared" si="39"/>
        <v>#DIV/0!</v>
      </c>
      <c r="O117" s="140" t="e">
        <f t="shared" si="39"/>
        <v>#DIV/0!</v>
      </c>
      <c r="P117" s="140" t="e">
        <f t="shared" si="39"/>
        <v>#DIV/0!</v>
      </c>
      <c r="Q117" s="252"/>
      <c r="R117" s="71"/>
    </row>
    <row r="118" spans="3:18" ht="15" customHeight="1" x14ac:dyDescent="0.25">
      <c r="C118" s="13"/>
      <c r="D118" s="72" t="s">
        <v>30</v>
      </c>
      <c r="E118" s="141" t="s">
        <v>120</v>
      </c>
      <c r="F118" s="142"/>
      <c r="G118" s="134" t="e">
        <f t="shared" ref="G118:P118" si="40">G109</f>
        <v>#DIV/0!</v>
      </c>
      <c r="H118" s="135" t="e">
        <f t="shared" si="40"/>
        <v>#DIV/0!</v>
      </c>
      <c r="I118" s="135" t="e">
        <f t="shared" si="40"/>
        <v>#DIV/0!</v>
      </c>
      <c r="J118" s="135" t="e">
        <f t="shared" si="40"/>
        <v>#DIV/0!</v>
      </c>
      <c r="K118" s="135" t="e">
        <f t="shared" si="40"/>
        <v>#DIV/0!</v>
      </c>
      <c r="L118" s="135" t="e">
        <f t="shared" si="40"/>
        <v>#DIV/0!</v>
      </c>
      <c r="M118" s="135" t="e">
        <f t="shared" si="40"/>
        <v>#DIV/0!</v>
      </c>
      <c r="N118" s="135" t="e">
        <f t="shared" si="40"/>
        <v>#DIV/0!</v>
      </c>
      <c r="O118" s="135" t="e">
        <f t="shared" si="40"/>
        <v>#DIV/0!</v>
      </c>
      <c r="P118" s="135" t="e">
        <f t="shared" si="40"/>
        <v>#DIV/0!</v>
      </c>
      <c r="Q118" s="252"/>
      <c r="R118" s="71"/>
    </row>
    <row r="119" spans="3:18" ht="15" x14ac:dyDescent="0.25">
      <c r="C119" s="13"/>
      <c r="D119" s="72" t="s">
        <v>98</v>
      </c>
      <c r="E119" s="127" t="e">
        <f>E15/E29</f>
        <v>#DIV/0!</v>
      </c>
      <c r="F119" s="128"/>
      <c r="G119" s="81" t="e">
        <f t="shared" ref="G119:P119" si="41">G15/G29</f>
        <v>#DIV/0!</v>
      </c>
      <c r="H119" s="82" t="e">
        <f t="shared" si="41"/>
        <v>#DIV/0!</v>
      </c>
      <c r="I119" s="82" t="e">
        <f t="shared" si="41"/>
        <v>#DIV/0!</v>
      </c>
      <c r="J119" s="82" t="e">
        <f t="shared" si="41"/>
        <v>#DIV/0!</v>
      </c>
      <c r="K119" s="82" t="e">
        <f t="shared" si="41"/>
        <v>#DIV/0!</v>
      </c>
      <c r="L119" s="82" t="e">
        <f t="shared" si="41"/>
        <v>#DIV/0!</v>
      </c>
      <c r="M119" s="82" t="e">
        <f t="shared" si="41"/>
        <v>#DIV/0!</v>
      </c>
      <c r="N119" s="82" t="e">
        <f t="shared" si="41"/>
        <v>#DIV/0!</v>
      </c>
      <c r="O119" s="82" t="e">
        <f t="shared" si="41"/>
        <v>#DIV/0!</v>
      </c>
      <c r="P119" s="82" t="e">
        <f t="shared" si="41"/>
        <v>#DIV/0!</v>
      </c>
      <c r="Q119" s="252"/>
      <c r="R119" s="71"/>
    </row>
    <row r="120" spans="3:18" ht="15.75" thickBot="1" x14ac:dyDescent="0.3">
      <c r="C120" s="13"/>
      <c r="D120" s="72" t="s">
        <v>116</v>
      </c>
      <c r="E120" s="136" t="e">
        <f>E15/E37</f>
        <v>#DIV/0!</v>
      </c>
      <c r="F120" s="130"/>
      <c r="G120" s="131" t="e">
        <f t="shared" ref="G120:P120" si="42">IF(G136=0,"---",G136)</f>
        <v>#DIV/0!</v>
      </c>
      <c r="H120" s="132" t="e">
        <f t="shared" si="42"/>
        <v>#DIV/0!</v>
      </c>
      <c r="I120" s="132" t="e">
        <f t="shared" si="42"/>
        <v>#DIV/0!</v>
      </c>
      <c r="J120" s="132" t="e">
        <f t="shared" si="42"/>
        <v>#DIV/0!</v>
      </c>
      <c r="K120" s="132" t="e">
        <f t="shared" si="42"/>
        <v>#DIV/0!</v>
      </c>
      <c r="L120" s="132" t="e">
        <f t="shared" si="42"/>
        <v>#DIV/0!</v>
      </c>
      <c r="M120" s="132" t="e">
        <f t="shared" si="42"/>
        <v>#DIV/0!</v>
      </c>
      <c r="N120" s="132" t="e">
        <f t="shared" si="42"/>
        <v>#DIV/0!</v>
      </c>
      <c r="O120" s="132" t="e">
        <f t="shared" si="42"/>
        <v>#DIV/0!</v>
      </c>
      <c r="P120" s="132" t="e">
        <f t="shared" si="42"/>
        <v>#DIV/0!</v>
      </c>
      <c r="Q120" s="252"/>
      <c r="R120" s="71"/>
    </row>
    <row r="121" spans="3:18" ht="15" hidden="1" x14ac:dyDescent="0.25">
      <c r="C121" s="13"/>
      <c r="D121" s="72" t="s">
        <v>18</v>
      </c>
      <c r="E121" s="136"/>
      <c r="F121" s="39"/>
      <c r="G121" s="131" t="e">
        <f t="shared" ref="G121:P121" si="43">IF(G137=0,"---",G137)</f>
        <v>#DIV/0!</v>
      </c>
      <c r="H121" s="132" t="e">
        <f t="shared" si="43"/>
        <v>#DIV/0!</v>
      </c>
      <c r="I121" s="132" t="e">
        <f t="shared" si="43"/>
        <v>#DIV/0!</v>
      </c>
      <c r="J121" s="132" t="e">
        <f t="shared" si="43"/>
        <v>#DIV/0!</v>
      </c>
      <c r="K121" s="132" t="e">
        <f t="shared" si="43"/>
        <v>#DIV/0!</v>
      </c>
      <c r="L121" s="132" t="e">
        <f t="shared" si="43"/>
        <v>#DIV/0!</v>
      </c>
      <c r="M121" s="132" t="e">
        <f t="shared" si="43"/>
        <v>#DIV/0!</v>
      </c>
      <c r="N121" s="132" t="e">
        <f t="shared" si="43"/>
        <v>#DIV/0!</v>
      </c>
      <c r="O121" s="132" t="e">
        <f t="shared" si="43"/>
        <v>#DIV/0!</v>
      </c>
      <c r="P121" s="132" t="e">
        <f t="shared" si="43"/>
        <v>#DIV/0!</v>
      </c>
      <c r="Q121" s="252"/>
      <c r="R121" s="71"/>
    </row>
    <row r="122" spans="3:18" ht="15" hidden="1" x14ac:dyDescent="0.25">
      <c r="C122" s="13"/>
      <c r="D122" s="72" t="s">
        <v>8</v>
      </c>
      <c r="E122" s="136"/>
      <c r="F122" s="39"/>
      <c r="G122" s="131" t="e">
        <f t="shared" ref="G122:P122" si="44">IF(G138=0,"---",G138)</f>
        <v>#DIV/0!</v>
      </c>
      <c r="H122" s="132" t="e">
        <f t="shared" si="44"/>
        <v>#DIV/0!</v>
      </c>
      <c r="I122" s="132" t="e">
        <f t="shared" si="44"/>
        <v>#DIV/0!</v>
      </c>
      <c r="J122" s="132" t="e">
        <f t="shared" si="44"/>
        <v>#DIV/0!</v>
      </c>
      <c r="K122" s="132" t="e">
        <f t="shared" si="44"/>
        <v>#DIV/0!</v>
      </c>
      <c r="L122" s="132" t="e">
        <f t="shared" si="44"/>
        <v>#DIV/0!</v>
      </c>
      <c r="M122" s="132" t="e">
        <f t="shared" si="44"/>
        <v>#DIV/0!</v>
      </c>
      <c r="N122" s="132" t="e">
        <f t="shared" si="44"/>
        <v>#DIV/0!</v>
      </c>
      <c r="O122" s="132" t="e">
        <f t="shared" si="44"/>
        <v>#DIV/0!</v>
      </c>
      <c r="P122" s="132" t="e">
        <f t="shared" si="44"/>
        <v>#DIV/0!</v>
      </c>
      <c r="Q122" s="277"/>
      <c r="R122" s="71"/>
    </row>
    <row r="123" spans="3:18" ht="15" hidden="1" x14ac:dyDescent="0.2">
      <c r="C123" s="13"/>
      <c r="D123" s="278" t="s">
        <v>14</v>
      </c>
      <c r="E123" s="279"/>
      <c r="F123" s="96"/>
      <c r="G123" s="280" t="e">
        <f>IF(G164="$0.00","---",G164)</f>
        <v>#DIV/0!</v>
      </c>
      <c r="H123" s="281" t="e">
        <f>IF(H164="$0.00","---",H164)</f>
        <v>#DIV/0!</v>
      </c>
      <c r="I123" s="281" t="e">
        <f t="shared" ref="I123:P123" si="45">IF(I164="$0.00","---",I164)</f>
        <v>#DIV/0!</v>
      </c>
      <c r="J123" s="281" t="e">
        <f t="shared" si="45"/>
        <v>#DIV/0!</v>
      </c>
      <c r="K123" s="281" t="e">
        <f t="shared" si="45"/>
        <v>#DIV/0!</v>
      </c>
      <c r="L123" s="281" t="e">
        <f t="shared" si="45"/>
        <v>#DIV/0!</v>
      </c>
      <c r="M123" s="281" t="e">
        <f t="shared" si="45"/>
        <v>#DIV/0!</v>
      </c>
      <c r="N123" s="281" t="e">
        <f t="shared" si="45"/>
        <v>#DIV/0!</v>
      </c>
      <c r="O123" s="281" t="e">
        <f t="shared" si="45"/>
        <v>#DIV/0!</v>
      </c>
      <c r="P123" s="281" t="e">
        <f t="shared" si="45"/>
        <v>#DIV/0!</v>
      </c>
      <c r="Q123" s="277"/>
      <c r="R123" s="71"/>
    </row>
    <row r="124" spans="3:18" ht="16.5" hidden="1" customHeight="1" x14ac:dyDescent="0.2">
      <c r="C124" s="26"/>
      <c r="D124" s="94" t="s">
        <v>29</v>
      </c>
      <c r="E124" s="282"/>
      <c r="F124" s="96"/>
      <c r="G124" s="280" t="e">
        <f>IF(G178="$0.00","---",G178)</f>
        <v>#DIV/0!</v>
      </c>
      <c r="H124" s="281" t="e">
        <f>IF(H178="$0.00","---",H178)</f>
        <v>#DIV/0!</v>
      </c>
      <c r="I124" s="281" t="e">
        <f t="shared" ref="I124:P124" si="46">IF(I178="$0.00","---",I178)</f>
        <v>#DIV/0!</v>
      </c>
      <c r="J124" s="281" t="e">
        <f t="shared" si="46"/>
        <v>#DIV/0!</v>
      </c>
      <c r="K124" s="281" t="e">
        <f t="shared" si="46"/>
        <v>#DIV/0!</v>
      </c>
      <c r="L124" s="281" t="e">
        <f t="shared" si="46"/>
        <v>#DIV/0!</v>
      </c>
      <c r="M124" s="281" t="e">
        <f t="shared" si="46"/>
        <v>#DIV/0!</v>
      </c>
      <c r="N124" s="281" t="e">
        <f t="shared" si="46"/>
        <v>#DIV/0!</v>
      </c>
      <c r="O124" s="281" t="e">
        <f t="shared" si="46"/>
        <v>#DIV/0!</v>
      </c>
      <c r="P124" s="281" t="e">
        <f t="shared" si="46"/>
        <v>#DIV/0!</v>
      </c>
      <c r="Q124" s="27"/>
      <c r="R124" s="71"/>
    </row>
    <row r="125" spans="3:18" ht="16.5" hidden="1" customHeight="1" x14ac:dyDescent="0.2">
      <c r="C125" s="26"/>
      <c r="D125" s="94" t="s">
        <v>104</v>
      </c>
      <c r="E125" s="283"/>
      <c r="F125" s="284"/>
      <c r="G125" s="285" t="e">
        <f>G15/G87</f>
        <v>#VALUE!</v>
      </c>
      <c r="H125" s="286" t="e">
        <f>H15/H87</f>
        <v>#VALUE!</v>
      </c>
      <c r="I125" s="286" t="e">
        <f t="shared" ref="I125:P125" si="47">I15/I87</f>
        <v>#VALUE!</v>
      </c>
      <c r="J125" s="286" t="e">
        <f t="shared" si="47"/>
        <v>#VALUE!</v>
      </c>
      <c r="K125" s="286" t="e">
        <f t="shared" si="47"/>
        <v>#VALUE!</v>
      </c>
      <c r="L125" s="286" t="e">
        <f t="shared" si="47"/>
        <v>#VALUE!</v>
      </c>
      <c r="M125" s="286" t="e">
        <f t="shared" si="47"/>
        <v>#VALUE!</v>
      </c>
      <c r="N125" s="286" t="e">
        <f t="shared" si="47"/>
        <v>#VALUE!</v>
      </c>
      <c r="O125" s="286" t="e">
        <f t="shared" si="47"/>
        <v>#VALUE!</v>
      </c>
      <c r="P125" s="286" t="e">
        <f t="shared" si="47"/>
        <v>#VALUE!</v>
      </c>
      <c r="Q125" s="27"/>
      <c r="R125" s="71"/>
    </row>
    <row r="126" spans="3:18" ht="16.5" hidden="1" customHeight="1" thickBot="1" x14ac:dyDescent="0.25">
      <c r="C126" s="40"/>
      <c r="D126" s="94" t="s">
        <v>105</v>
      </c>
      <c r="E126" s="287"/>
      <c r="F126" s="288"/>
      <c r="G126" s="285"/>
      <c r="H126" s="289"/>
      <c r="I126" s="289"/>
      <c r="J126" s="289"/>
      <c r="K126" s="289"/>
      <c r="L126" s="289"/>
      <c r="M126" s="289"/>
      <c r="N126" s="289"/>
      <c r="O126" s="289"/>
      <c r="P126" s="289"/>
      <c r="Q126" s="41"/>
      <c r="R126" s="71"/>
    </row>
    <row r="127" spans="3:18" ht="16.5" customHeight="1" thickTop="1" x14ac:dyDescent="0.25">
      <c r="C127" s="42"/>
      <c r="D127" s="43"/>
      <c r="E127" s="290"/>
      <c r="F127" s="43"/>
      <c r="G127" s="291"/>
      <c r="H127" s="291"/>
      <c r="I127" s="291"/>
      <c r="J127" s="291"/>
      <c r="K127" s="291"/>
      <c r="L127" s="291"/>
      <c r="M127" s="291"/>
      <c r="N127" s="291"/>
      <c r="O127" s="291"/>
      <c r="P127" s="291"/>
      <c r="Q127" s="291"/>
      <c r="R127" s="71"/>
    </row>
    <row r="128" spans="3:18" ht="16.5" hidden="1" customHeight="1" x14ac:dyDescent="0.25">
      <c r="C128" s="44"/>
      <c r="D128" s="45"/>
      <c r="E128" s="292"/>
      <c r="F128" s="45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71"/>
    </row>
    <row r="129" spans="2:28" ht="16.5" hidden="1" customHeight="1" x14ac:dyDescent="0.25">
      <c r="C129" s="44"/>
      <c r="D129" s="45"/>
      <c r="E129" s="292"/>
      <c r="F129" s="45"/>
      <c r="G129" s="293"/>
      <c r="H129" s="293"/>
      <c r="I129" s="293"/>
      <c r="J129" s="293"/>
      <c r="K129" s="293"/>
      <c r="L129" s="293"/>
      <c r="M129" s="293"/>
      <c r="N129" s="293"/>
      <c r="O129" s="293"/>
      <c r="P129" s="293"/>
      <c r="Q129" s="293"/>
      <c r="R129" s="71"/>
    </row>
    <row r="130" spans="2:28" ht="16.5" hidden="1" customHeight="1" x14ac:dyDescent="0.25">
      <c r="C130" s="44"/>
      <c r="D130" s="45"/>
      <c r="E130" s="292"/>
      <c r="F130" s="45"/>
      <c r="G130" s="293"/>
      <c r="H130" s="293"/>
      <c r="I130" s="293"/>
      <c r="J130" s="293"/>
      <c r="K130" s="293"/>
      <c r="L130" s="293"/>
      <c r="M130" s="293"/>
      <c r="N130" s="293"/>
      <c r="O130" s="293"/>
      <c r="P130" s="293"/>
      <c r="Q130" s="293"/>
      <c r="R130" s="71"/>
    </row>
    <row r="131" spans="2:28" ht="16.5" hidden="1" customHeight="1" x14ac:dyDescent="0.25">
      <c r="C131" s="44"/>
      <c r="D131" s="45"/>
      <c r="E131" s="294"/>
      <c r="F131" s="46"/>
      <c r="G131" s="294"/>
      <c r="H131" s="294"/>
      <c r="I131" s="294"/>
      <c r="J131" s="294"/>
      <c r="K131" s="294"/>
      <c r="L131" s="294"/>
      <c r="M131" s="294"/>
      <c r="N131" s="294"/>
      <c r="O131" s="294"/>
      <c r="P131" s="294"/>
      <c r="Q131" s="293"/>
      <c r="R131" s="71"/>
    </row>
    <row r="132" spans="2:28" ht="16.5" hidden="1" customHeight="1" x14ac:dyDescent="0.25">
      <c r="C132" s="44"/>
      <c r="D132" s="45"/>
      <c r="E132" s="292"/>
      <c r="F132" s="45"/>
      <c r="G132" s="293"/>
      <c r="H132" s="293"/>
      <c r="I132" s="293"/>
      <c r="J132" s="293"/>
      <c r="K132" s="293"/>
      <c r="L132" s="293"/>
      <c r="M132" s="293"/>
      <c r="N132" s="293"/>
      <c r="O132" s="293"/>
      <c r="P132" s="293"/>
      <c r="Q132" s="293"/>
      <c r="R132" s="71"/>
    </row>
    <row r="133" spans="2:28" ht="16.5" hidden="1" customHeight="1" x14ac:dyDescent="0.25">
      <c r="C133" s="44"/>
      <c r="D133" s="45"/>
      <c r="E133" s="292"/>
      <c r="F133" s="45"/>
      <c r="G133" s="293"/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71"/>
    </row>
    <row r="134" spans="2:28" ht="16.5" hidden="1" customHeight="1" x14ac:dyDescent="0.25">
      <c r="C134" s="44"/>
      <c r="D134" s="45"/>
      <c r="E134" s="292"/>
      <c r="F134" s="45"/>
      <c r="G134" s="47" t="e">
        <f t="shared" ref="G134:P134" si="48">G15/G50</f>
        <v>#DIV/0!</v>
      </c>
      <c r="H134" s="47" t="e">
        <f t="shared" si="48"/>
        <v>#DIV/0!</v>
      </c>
      <c r="I134" s="47" t="e">
        <f t="shared" si="48"/>
        <v>#DIV/0!</v>
      </c>
      <c r="J134" s="47" t="e">
        <f t="shared" si="48"/>
        <v>#DIV/0!</v>
      </c>
      <c r="K134" s="47" t="e">
        <f t="shared" si="48"/>
        <v>#DIV/0!</v>
      </c>
      <c r="L134" s="47" t="e">
        <f t="shared" si="48"/>
        <v>#DIV/0!</v>
      </c>
      <c r="M134" s="47" t="e">
        <f t="shared" si="48"/>
        <v>#DIV/0!</v>
      </c>
      <c r="N134" s="47" t="e">
        <f t="shared" si="48"/>
        <v>#DIV/0!</v>
      </c>
      <c r="O134" s="47" t="e">
        <f t="shared" si="48"/>
        <v>#DIV/0!</v>
      </c>
      <c r="P134" s="47" t="e">
        <f t="shared" si="48"/>
        <v>#DIV/0!</v>
      </c>
      <c r="Q134" s="293"/>
      <c r="R134" s="71"/>
    </row>
    <row r="135" spans="2:28" ht="16.5" hidden="1" customHeight="1" x14ac:dyDescent="0.25">
      <c r="C135" s="44"/>
      <c r="D135" s="45"/>
      <c r="E135" s="292"/>
      <c r="F135" s="45"/>
      <c r="G135" s="47" t="e">
        <f t="shared" ref="G135:P135" si="49">G15/G36</f>
        <v>#DIV/0!</v>
      </c>
      <c r="H135" s="47" t="e">
        <f t="shared" si="49"/>
        <v>#DIV/0!</v>
      </c>
      <c r="I135" s="47" t="e">
        <f t="shared" si="49"/>
        <v>#DIV/0!</v>
      </c>
      <c r="J135" s="47" t="e">
        <f t="shared" si="49"/>
        <v>#DIV/0!</v>
      </c>
      <c r="K135" s="47" t="e">
        <f t="shared" si="49"/>
        <v>#DIV/0!</v>
      </c>
      <c r="L135" s="47" t="e">
        <f t="shared" si="49"/>
        <v>#DIV/0!</v>
      </c>
      <c r="M135" s="47" t="e">
        <f t="shared" si="49"/>
        <v>#DIV/0!</v>
      </c>
      <c r="N135" s="47" t="e">
        <f t="shared" si="49"/>
        <v>#DIV/0!</v>
      </c>
      <c r="O135" s="47" t="e">
        <f t="shared" si="49"/>
        <v>#DIV/0!</v>
      </c>
      <c r="P135" s="47" t="e">
        <f t="shared" si="49"/>
        <v>#DIV/0!</v>
      </c>
      <c r="Q135" s="293"/>
      <c r="R135" s="71"/>
    </row>
    <row r="136" spans="2:28" ht="16.5" hidden="1" customHeight="1" x14ac:dyDescent="0.25">
      <c r="C136" s="44"/>
      <c r="D136" s="45"/>
      <c r="E136" s="292"/>
      <c r="F136" s="45"/>
      <c r="G136" s="47" t="e">
        <f t="shared" ref="G136:P136" si="50">G15/G37</f>
        <v>#DIV/0!</v>
      </c>
      <c r="H136" s="47" t="e">
        <f t="shared" si="50"/>
        <v>#DIV/0!</v>
      </c>
      <c r="I136" s="47" t="e">
        <f t="shared" si="50"/>
        <v>#DIV/0!</v>
      </c>
      <c r="J136" s="47" t="e">
        <f t="shared" si="50"/>
        <v>#DIV/0!</v>
      </c>
      <c r="K136" s="47" t="e">
        <f t="shared" si="50"/>
        <v>#DIV/0!</v>
      </c>
      <c r="L136" s="47" t="e">
        <f t="shared" si="50"/>
        <v>#DIV/0!</v>
      </c>
      <c r="M136" s="47" t="e">
        <f t="shared" si="50"/>
        <v>#DIV/0!</v>
      </c>
      <c r="N136" s="47" t="e">
        <f t="shared" si="50"/>
        <v>#DIV/0!</v>
      </c>
      <c r="O136" s="47" t="e">
        <f t="shared" si="50"/>
        <v>#DIV/0!</v>
      </c>
      <c r="P136" s="47" t="e">
        <f t="shared" si="50"/>
        <v>#DIV/0!</v>
      </c>
      <c r="Q136" s="293"/>
      <c r="R136" s="71"/>
    </row>
    <row r="137" spans="2:28" ht="16.5" hidden="1" customHeight="1" x14ac:dyDescent="0.25">
      <c r="C137" s="44"/>
      <c r="D137" s="45"/>
      <c r="E137" s="292"/>
      <c r="F137" s="45"/>
      <c r="G137" s="47" t="e">
        <f t="shared" ref="G137:P137" si="51">G18/G36</f>
        <v>#DIV/0!</v>
      </c>
      <c r="H137" s="47" t="e">
        <f t="shared" si="51"/>
        <v>#DIV/0!</v>
      </c>
      <c r="I137" s="47" t="e">
        <f t="shared" si="51"/>
        <v>#DIV/0!</v>
      </c>
      <c r="J137" s="47" t="e">
        <f t="shared" si="51"/>
        <v>#DIV/0!</v>
      </c>
      <c r="K137" s="47" t="e">
        <f t="shared" si="51"/>
        <v>#DIV/0!</v>
      </c>
      <c r="L137" s="47" t="e">
        <f t="shared" si="51"/>
        <v>#DIV/0!</v>
      </c>
      <c r="M137" s="47" t="e">
        <f t="shared" si="51"/>
        <v>#DIV/0!</v>
      </c>
      <c r="N137" s="47" t="e">
        <f t="shared" si="51"/>
        <v>#DIV/0!</v>
      </c>
      <c r="O137" s="47" t="e">
        <f t="shared" si="51"/>
        <v>#DIV/0!</v>
      </c>
      <c r="P137" s="47" t="e">
        <f t="shared" si="51"/>
        <v>#DIV/0!</v>
      </c>
      <c r="Q137" s="293"/>
      <c r="R137" s="71"/>
    </row>
    <row r="138" spans="2:28" ht="16.5" hidden="1" customHeight="1" x14ac:dyDescent="0.25">
      <c r="C138" s="44"/>
      <c r="D138" s="45"/>
      <c r="E138" s="292"/>
      <c r="F138" s="45"/>
      <c r="G138" s="47" t="e">
        <f t="shared" ref="G138:P138" si="52">G18/G37</f>
        <v>#DIV/0!</v>
      </c>
      <c r="H138" s="47" t="e">
        <f t="shared" si="52"/>
        <v>#DIV/0!</v>
      </c>
      <c r="I138" s="47" t="e">
        <f t="shared" si="52"/>
        <v>#DIV/0!</v>
      </c>
      <c r="J138" s="47" t="e">
        <f t="shared" si="52"/>
        <v>#DIV/0!</v>
      </c>
      <c r="K138" s="47" t="e">
        <f t="shared" si="52"/>
        <v>#DIV/0!</v>
      </c>
      <c r="L138" s="47" t="e">
        <f t="shared" si="52"/>
        <v>#DIV/0!</v>
      </c>
      <c r="M138" s="47" t="e">
        <f t="shared" si="52"/>
        <v>#DIV/0!</v>
      </c>
      <c r="N138" s="47" t="e">
        <f t="shared" si="52"/>
        <v>#DIV/0!</v>
      </c>
      <c r="O138" s="47" t="e">
        <f t="shared" si="52"/>
        <v>#DIV/0!</v>
      </c>
      <c r="P138" s="47" t="e">
        <f t="shared" si="52"/>
        <v>#DIV/0!</v>
      </c>
      <c r="Q138" s="293"/>
      <c r="R138" s="71"/>
    </row>
    <row r="139" spans="2:28" s="302" customFormat="1" ht="16.5" hidden="1" customHeight="1" x14ac:dyDescent="0.25">
      <c r="B139" s="295"/>
      <c r="C139" s="296"/>
      <c r="D139" s="297"/>
      <c r="E139" s="297"/>
      <c r="F139" s="297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9"/>
      <c r="R139" s="300"/>
      <c r="S139" s="301"/>
      <c r="T139" s="301"/>
      <c r="U139" s="301"/>
      <c r="V139" s="301"/>
      <c r="W139" s="301"/>
      <c r="X139" s="301"/>
      <c r="Y139" s="301"/>
      <c r="Z139" s="301"/>
      <c r="AA139" s="301"/>
      <c r="AB139" s="301"/>
    </row>
    <row r="140" spans="2:28" s="302" customFormat="1" ht="16.5" hidden="1" customHeight="1" x14ac:dyDescent="0.25">
      <c r="B140" s="295"/>
      <c r="C140" s="296"/>
      <c r="D140" s="297"/>
      <c r="E140" s="297"/>
      <c r="F140" s="297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9"/>
      <c r="R140" s="300"/>
      <c r="S140" s="301"/>
      <c r="T140" s="301"/>
      <c r="U140" s="301"/>
      <c r="V140" s="301"/>
      <c r="W140" s="301"/>
      <c r="X140" s="301"/>
      <c r="Y140" s="301"/>
      <c r="Z140" s="301"/>
      <c r="AA140" s="301"/>
      <c r="AB140" s="301"/>
    </row>
    <row r="141" spans="2:28" s="302" customFormat="1" ht="16.5" hidden="1" customHeight="1" x14ac:dyDescent="0.25">
      <c r="B141" s="295"/>
      <c r="C141" s="296"/>
      <c r="D141" s="297"/>
      <c r="E141" s="297"/>
      <c r="F141" s="297"/>
      <c r="G141" s="298"/>
      <c r="H141" s="298"/>
      <c r="I141" s="298"/>
      <c r="J141" s="298"/>
      <c r="K141" s="298"/>
      <c r="L141" s="298"/>
      <c r="M141" s="298"/>
      <c r="N141" s="298"/>
      <c r="O141" s="298"/>
      <c r="P141" s="298"/>
      <c r="Q141" s="299"/>
      <c r="R141" s="300"/>
      <c r="S141" s="301"/>
      <c r="T141" s="301"/>
      <c r="U141" s="301"/>
      <c r="V141" s="301"/>
      <c r="W141" s="301"/>
      <c r="X141" s="301"/>
      <c r="Y141" s="301"/>
      <c r="Z141" s="301"/>
      <c r="AA141" s="301"/>
      <c r="AB141" s="301"/>
    </row>
    <row r="142" spans="2:28" s="302" customFormat="1" ht="16.5" hidden="1" customHeight="1" x14ac:dyDescent="0.25">
      <c r="B142" s="295"/>
      <c r="C142" s="296"/>
      <c r="D142" s="297"/>
      <c r="E142" s="297"/>
      <c r="F142" s="297"/>
      <c r="G142" s="298"/>
      <c r="H142" s="298"/>
      <c r="I142" s="298"/>
      <c r="J142" s="298"/>
      <c r="K142" s="298"/>
      <c r="L142" s="298"/>
      <c r="M142" s="298"/>
      <c r="N142" s="298"/>
      <c r="O142" s="298"/>
      <c r="P142" s="298"/>
      <c r="Q142" s="299"/>
      <c r="R142" s="300"/>
      <c r="S142" s="301"/>
      <c r="T142" s="301"/>
      <c r="U142" s="301"/>
      <c r="V142" s="301"/>
      <c r="W142" s="301"/>
      <c r="X142" s="301"/>
      <c r="Y142" s="301"/>
      <c r="Z142" s="301"/>
      <c r="AA142" s="301"/>
      <c r="AB142" s="301"/>
    </row>
    <row r="143" spans="2:28" ht="16.5" customHeight="1" x14ac:dyDescent="0.25">
      <c r="C143" s="44"/>
      <c r="D143" s="48" t="s">
        <v>122</v>
      </c>
      <c r="E143" s="45"/>
      <c r="F143" s="45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50"/>
      <c r="R143" s="71"/>
    </row>
    <row r="144" spans="2:28" ht="5.0999999999999996" customHeight="1" x14ac:dyDescent="0.25">
      <c r="C144" s="44"/>
      <c r="D144" s="45"/>
      <c r="E144" s="45"/>
      <c r="F144" s="45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71"/>
    </row>
    <row r="145" spans="3:28" ht="16.5" customHeight="1" x14ac:dyDescent="0.25">
      <c r="C145" s="1"/>
      <c r="D145" s="51"/>
      <c r="E145" s="52"/>
      <c r="F145" s="51"/>
      <c r="G145" s="53"/>
      <c r="H145" s="54"/>
      <c r="I145" s="54"/>
      <c r="J145" s="54"/>
      <c r="K145" s="54"/>
      <c r="L145" s="54"/>
      <c r="M145" s="54"/>
      <c r="N145" s="54"/>
      <c r="O145" s="54"/>
      <c r="P145" s="54"/>
    </row>
    <row r="146" spans="3:28" ht="15" x14ac:dyDescent="0.25">
      <c r="C146" s="1"/>
      <c r="D146" s="51"/>
      <c r="E146" s="55"/>
      <c r="F146" s="51"/>
      <c r="G146" s="143"/>
      <c r="H146" s="144"/>
      <c r="I146" s="144"/>
      <c r="J146" s="144"/>
      <c r="K146" s="144"/>
      <c r="L146" s="144"/>
      <c r="M146" s="144"/>
      <c r="N146" s="144"/>
      <c r="O146" s="144"/>
      <c r="P146" s="144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3:28" ht="15" x14ac:dyDescent="0.25">
      <c r="C147" s="1"/>
      <c r="D147" s="51"/>
      <c r="E147" s="55"/>
      <c r="F147" s="51"/>
      <c r="G147" s="145"/>
      <c r="H147" s="145"/>
      <c r="I147" s="145"/>
      <c r="J147" s="145"/>
      <c r="K147" s="145"/>
      <c r="L147" s="145"/>
      <c r="M147" s="145"/>
      <c r="N147" s="145"/>
      <c r="O147" s="145"/>
      <c r="P147" s="145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3:28" ht="15" x14ac:dyDescent="0.25">
      <c r="C148" s="1"/>
      <c r="D148" s="51"/>
      <c r="E148" s="55"/>
      <c r="F148" s="51"/>
      <c r="G148" s="143"/>
      <c r="H148" s="143"/>
      <c r="I148" s="143"/>
      <c r="J148" s="143"/>
      <c r="K148" s="143"/>
      <c r="L148" s="143"/>
      <c r="M148" s="143"/>
      <c r="N148" s="143"/>
      <c r="O148" s="143"/>
      <c r="P148" s="14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3:28" ht="15" x14ac:dyDescent="0.25">
      <c r="C149" s="1"/>
      <c r="D149" s="51"/>
      <c r="E149" s="55"/>
      <c r="F149" s="51"/>
      <c r="G149" s="146"/>
      <c r="H149" s="146"/>
      <c r="I149" s="146"/>
      <c r="J149" s="146"/>
      <c r="K149" s="146"/>
      <c r="L149" s="146"/>
      <c r="M149" s="146"/>
      <c r="N149" s="146"/>
      <c r="O149" s="146"/>
      <c r="P149" s="146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3:28" ht="15" x14ac:dyDescent="0.25">
      <c r="C150" s="1"/>
      <c r="D150" s="51"/>
      <c r="E150" s="55"/>
      <c r="F150" s="51"/>
      <c r="G150" s="146" t="e">
        <f>RIGHT(G251,LEN(G251)-1)</f>
        <v>#VALUE!</v>
      </c>
      <c r="H150" s="146" t="e">
        <f t="shared" ref="H150:P150" si="53">RIGHT(H251,LEN(H251)-1)</f>
        <v>#VALUE!</v>
      </c>
      <c r="I150" s="146" t="e">
        <f t="shared" si="53"/>
        <v>#VALUE!</v>
      </c>
      <c r="J150" s="146" t="e">
        <f t="shared" si="53"/>
        <v>#VALUE!</v>
      </c>
      <c r="K150" s="146" t="e">
        <f t="shared" si="53"/>
        <v>#VALUE!</v>
      </c>
      <c r="L150" s="146" t="e">
        <f t="shared" si="53"/>
        <v>#VALUE!</v>
      </c>
      <c r="M150" s="146" t="e">
        <f t="shared" si="53"/>
        <v>#VALUE!</v>
      </c>
      <c r="N150" s="146" t="e">
        <f t="shared" si="53"/>
        <v>#VALUE!</v>
      </c>
      <c r="O150" s="146" t="e">
        <f t="shared" si="53"/>
        <v>#VALUE!</v>
      </c>
      <c r="P150" s="146" t="e">
        <f t="shared" si="53"/>
        <v>#VALUE!</v>
      </c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3:28" ht="15" x14ac:dyDescent="0.25">
      <c r="C151" s="1"/>
      <c r="D151" s="51"/>
      <c r="E151" s="55"/>
      <c r="F151" s="51"/>
      <c r="G151" s="147"/>
      <c r="H151" s="148"/>
      <c r="I151" s="148"/>
      <c r="J151" s="148"/>
      <c r="K151" s="148"/>
      <c r="L151" s="148"/>
      <c r="M151" s="148"/>
      <c r="N151" s="148"/>
      <c r="O151" s="148"/>
      <c r="P151" s="148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3:28" ht="15" x14ac:dyDescent="0.25">
      <c r="C152" s="1"/>
      <c r="D152" s="51"/>
      <c r="E152" s="55"/>
      <c r="F152" s="51"/>
      <c r="G152" s="56"/>
      <c r="H152" s="57"/>
      <c r="I152" s="57"/>
      <c r="J152" s="57"/>
      <c r="K152" s="57"/>
      <c r="L152" s="57"/>
      <c r="M152" s="57"/>
      <c r="N152" s="57"/>
      <c r="O152" s="57"/>
      <c r="P152" s="57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4" spans="3:28" ht="16.5" customHeight="1" x14ac:dyDescent="0.25">
      <c r="D154" s="58" t="s">
        <v>0</v>
      </c>
      <c r="E154" s="303"/>
      <c r="F154" s="303"/>
      <c r="G154" s="304"/>
      <c r="H154" s="153"/>
      <c r="I154" s="153"/>
      <c r="J154" s="154"/>
      <c r="K154" s="153"/>
      <c r="L154" s="153"/>
      <c r="M154" s="153"/>
      <c r="N154" s="153"/>
      <c r="O154" s="153"/>
      <c r="P154" s="153"/>
    </row>
    <row r="155" spans="3:28" ht="3.6" customHeight="1" x14ac:dyDescent="0.25">
      <c r="D155" s="59"/>
      <c r="E155" s="153"/>
      <c r="F155" s="153"/>
      <c r="G155" s="152"/>
      <c r="H155" s="153"/>
      <c r="I155" s="153"/>
      <c r="J155" s="154"/>
      <c r="K155" s="153"/>
      <c r="L155" s="153"/>
      <c r="M155" s="153"/>
      <c r="N155" s="153"/>
      <c r="O155" s="153"/>
      <c r="P155" s="153"/>
    </row>
    <row r="156" spans="3:28" ht="16.5" customHeight="1" x14ac:dyDescent="0.2">
      <c r="D156" s="149" t="s">
        <v>1</v>
      </c>
      <c r="E156" s="150">
        <f>E168</f>
        <v>0</v>
      </c>
      <c r="F156" s="151"/>
      <c r="G156" s="152"/>
      <c r="H156" s="153"/>
      <c r="I156" s="153"/>
      <c r="J156" s="154"/>
      <c r="K156" s="153"/>
      <c r="L156" s="153"/>
      <c r="M156" s="153"/>
      <c r="N156" s="153"/>
      <c r="O156" s="153"/>
      <c r="P156" s="153"/>
    </row>
    <row r="157" spans="3:28" ht="16.5" customHeight="1" x14ac:dyDescent="0.2">
      <c r="D157" s="149" t="s">
        <v>2</v>
      </c>
      <c r="E157" s="150">
        <f>E40</f>
        <v>0</v>
      </c>
      <c r="F157" s="151"/>
      <c r="G157" s="152"/>
      <c r="H157" s="153"/>
      <c r="I157" s="153"/>
      <c r="J157" s="154"/>
      <c r="K157" s="153"/>
      <c r="L157" s="153"/>
      <c r="M157" s="153"/>
      <c r="N157" s="153"/>
      <c r="O157" s="153"/>
      <c r="P157" s="153"/>
    </row>
    <row r="158" spans="3:28" ht="16.5" customHeight="1" x14ac:dyDescent="0.2">
      <c r="D158" s="149" t="s">
        <v>4</v>
      </c>
      <c r="E158" s="155" t="e">
        <f>E157/E156</f>
        <v>#DIV/0!</v>
      </c>
      <c r="F158" s="156"/>
      <c r="G158" s="152"/>
      <c r="H158" s="153"/>
      <c r="I158" s="153"/>
      <c r="J158" s="154"/>
      <c r="K158" s="153"/>
      <c r="L158" s="153"/>
      <c r="M158" s="153"/>
      <c r="N158" s="153"/>
      <c r="O158" s="153"/>
      <c r="P158" s="153"/>
    </row>
    <row r="159" spans="3:28" ht="16.5" customHeight="1" x14ac:dyDescent="0.2">
      <c r="D159" s="157" t="s">
        <v>6</v>
      </c>
      <c r="E159" s="158"/>
      <c r="F159" s="159"/>
      <c r="G159" s="152"/>
      <c r="H159" s="153"/>
      <c r="I159" s="153"/>
      <c r="J159" s="154"/>
      <c r="K159" s="153"/>
      <c r="L159" s="153"/>
      <c r="M159" s="153"/>
      <c r="N159" s="153"/>
      <c r="O159" s="153"/>
      <c r="P159" s="153"/>
    </row>
    <row r="160" spans="3:28" ht="3.6" customHeight="1" x14ac:dyDescent="0.2">
      <c r="D160" s="153"/>
      <c r="E160" s="153"/>
      <c r="F160" s="153"/>
      <c r="G160" s="160">
        <v>1</v>
      </c>
      <c r="H160" s="160">
        <v>2</v>
      </c>
      <c r="I160" s="160">
        <v>3</v>
      </c>
      <c r="J160" s="161">
        <v>4</v>
      </c>
      <c r="K160" s="160">
        <v>5</v>
      </c>
      <c r="L160" s="160">
        <v>6</v>
      </c>
      <c r="M160" s="160">
        <v>7</v>
      </c>
      <c r="N160" s="160">
        <v>8</v>
      </c>
      <c r="O160" s="160">
        <v>9</v>
      </c>
      <c r="P160" s="160">
        <v>10</v>
      </c>
    </row>
    <row r="161" spans="4:16" ht="16.5" customHeight="1" x14ac:dyDescent="0.2">
      <c r="D161" s="94" t="s">
        <v>9</v>
      </c>
      <c r="E161" s="162"/>
      <c r="F161" s="96"/>
      <c r="G161" s="163">
        <f>G15</f>
        <v>0</v>
      </c>
      <c r="H161" s="163">
        <f t="shared" ref="H161:P161" si="54">H15</f>
        <v>0</v>
      </c>
      <c r="I161" s="163">
        <f t="shared" si="54"/>
        <v>0</v>
      </c>
      <c r="J161" s="163">
        <f t="shared" si="54"/>
        <v>0</v>
      </c>
      <c r="K161" s="163">
        <f t="shared" si="54"/>
        <v>0</v>
      </c>
      <c r="L161" s="163">
        <f t="shared" si="54"/>
        <v>0</v>
      </c>
      <c r="M161" s="163">
        <f t="shared" si="54"/>
        <v>0</v>
      </c>
      <c r="N161" s="163">
        <f t="shared" si="54"/>
        <v>0</v>
      </c>
      <c r="O161" s="163">
        <f t="shared" si="54"/>
        <v>0</v>
      </c>
      <c r="P161" s="163">
        <f t="shared" si="54"/>
        <v>0</v>
      </c>
    </row>
    <row r="162" spans="4:16" ht="16.5" customHeight="1" x14ac:dyDescent="0.2">
      <c r="D162" s="94" t="s">
        <v>11</v>
      </c>
      <c r="E162" s="162"/>
      <c r="F162" s="96"/>
      <c r="G162" s="164" t="e">
        <f>ROUND(E159*(E158-G41)*G36,-2)</f>
        <v>#DIV/0!</v>
      </c>
      <c r="H162" s="164" t="e">
        <f>ROUND(E159*(E158-H41)*H36,-2)</f>
        <v>#DIV/0!</v>
      </c>
      <c r="I162" s="164" t="e">
        <f>ROUND(E159*(E158-I41)*I36,-2)</f>
        <v>#DIV/0!</v>
      </c>
      <c r="J162" s="164" t="e">
        <f>ROUND(E159*(E158-J41)*J36,-2)</f>
        <v>#DIV/0!</v>
      </c>
      <c r="K162" s="164" t="e">
        <f>ROUND(E159*(E158-K41)*K36,-2)</f>
        <v>#DIV/0!</v>
      </c>
      <c r="L162" s="164" t="e">
        <f>ROUND(E159*(E158-L41)*L36,-2)</f>
        <v>#DIV/0!</v>
      </c>
      <c r="M162" s="164" t="e">
        <f>ROUND(E159*(E158-M41)*M36,-2)</f>
        <v>#DIV/0!</v>
      </c>
      <c r="N162" s="164" t="e">
        <f>ROUND(E159*(E158-N41)*N36,-2)</f>
        <v>#DIV/0!</v>
      </c>
      <c r="O162" s="164" t="e">
        <f>ROUND(E159*(E158-O41)*O36,-2)</f>
        <v>#DIV/0!</v>
      </c>
      <c r="P162" s="164" t="e">
        <f>ROUND(E159*(E158-P41)*P36,-2)</f>
        <v>#DIV/0!</v>
      </c>
    </row>
    <row r="163" spans="4:16" ht="16.5" customHeight="1" x14ac:dyDescent="0.2">
      <c r="D163" s="94" t="s">
        <v>12</v>
      </c>
      <c r="E163" s="165"/>
      <c r="F163" s="166"/>
      <c r="G163" s="164" t="e">
        <f>G161+G162</f>
        <v>#DIV/0!</v>
      </c>
      <c r="H163" s="164" t="e">
        <f t="shared" ref="H163:P163" si="55">H161+H162</f>
        <v>#DIV/0!</v>
      </c>
      <c r="I163" s="164" t="e">
        <f t="shared" si="55"/>
        <v>#DIV/0!</v>
      </c>
      <c r="J163" s="164" t="e">
        <f t="shared" si="55"/>
        <v>#DIV/0!</v>
      </c>
      <c r="K163" s="164" t="e">
        <f t="shared" si="55"/>
        <v>#DIV/0!</v>
      </c>
      <c r="L163" s="164" t="e">
        <f t="shared" si="55"/>
        <v>#DIV/0!</v>
      </c>
      <c r="M163" s="164" t="e">
        <f t="shared" si="55"/>
        <v>#DIV/0!</v>
      </c>
      <c r="N163" s="164" t="e">
        <f t="shared" si="55"/>
        <v>#DIV/0!</v>
      </c>
      <c r="O163" s="164" t="e">
        <f t="shared" si="55"/>
        <v>#DIV/0!</v>
      </c>
      <c r="P163" s="164" t="e">
        <f t="shared" si="55"/>
        <v>#DIV/0!</v>
      </c>
    </row>
    <row r="164" spans="4:16" ht="16.5" customHeight="1" x14ac:dyDescent="0.2">
      <c r="D164" s="94" t="s">
        <v>14</v>
      </c>
      <c r="E164" s="162"/>
      <c r="F164" s="96"/>
      <c r="G164" s="167" t="e">
        <f t="shared" ref="G164:P164" si="56">G163/G37</f>
        <v>#DIV/0!</v>
      </c>
      <c r="H164" s="167" t="e">
        <f t="shared" si="56"/>
        <v>#DIV/0!</v>
      </c>
      <c r="I164" s="167" t="e">
        <f t="shared" si="56"/>
        <v>#DIV/0!</v>
      </c>
      <c r="J164" s="167" t="e">
        <f t="shared" si="56"/>
        <v>#DIV/0!</v>
      </c>
      <c r="K164" s="167" t="e">
        <f t="shared" si="56"/>
        <v>#DIV/0!</v>
      </c>
      <c r="L164" s="167" t="e">
        <f t="shared" si="56"/>
        <v>#DIV/0!</v>
      </c>
      <c r="M164" s="167" t="e">
        <f t="shared" si="56"/>
        <v>#DIV/0!</v>
      </c>
      <c r="N164" s="167" t="e">
        <f t="shared" si="56"/>
        <v>#DIV/0!</v>
      </c>
      <c r="O164" s="167" t="e">
        <f t="shared" si="56"/>
        <v>#DIV/0!</v>
      </c>
      <c r="P164" s="167" t="e">
        <f t="shared" si="56"/>
        <v>#DIV/0!</v>
      </c>
    </row>
    <row r="165" spans="4:16" ht="3.6" customHeight="1" x14ac:dyDescent="0.25"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</row>
    <row r="166" spans="4:16" ht="16.5" customHeight="1" x14ac:dyDescent="0.25">
      <c r="D166" s="58" t="s">
        <v>17</v>
      </c>
      <c r="E166" s="303"/>
      <c r="F166" s="303"/>
      <c r="G166" s="304"/>
      <c r="H166" s="305"/>
      <c r="I166" s="153"/>
      <c r="J166" s="154"/>
      <c r="K166" s="153"/>
      <c r="L166" s="153"/>
      <c r="M166" s="153"/>
      <c r="N166" s="153"/>
      <c r="O166" s="153"/>
      <c r="P166" s="153"/>
    </row>
    <row r="167" spans="4:16" ht="3.6" customHeight="1" x14ac:dyDescent="0.25">
      <c r="D167" s="59"/>
      <c r="E167" s="153"/>
      <c r="F167" s="153"/>
      <c r="G167" s="152"/>
      <c r="H167" s="153"/>
      <c r="I167" s="153"/>
      <c r="J167" s="154"/>
      <c r="K167" s="153"/>
      <c r="L167" s="153"/>
      <c r="M167" s="153"/>
      <c r="N167" s="153"/>
      <c r="O167" s="153"/>
      <c r="P167" s="153"/>
    </row>
    <row r="168" spans="4:16" ht="16.5" customHeight="1" x14ac:dyDescent="0.2">
      <c r="D168" s="149" t="s">
        <v>20</v>
      </c>
      <c r="E168" s="150"/>
      <c r="F168" s="151"/>
      <c r="G168" s="152"/>
      <c r="H168" s="153"/>
      <c r="I168" s="153"/>
      <c r="J168" s="154"/>
      <c r="K168" s="153"/>
      <c r="L168" s="153"/>
      <c r="M168" s="153"/>
      <c r="N168" s="153"/>
      <c r="O168" s="153"/>
      <c r="P168" s="153"/>
    </row>
    <row r="169" spans="4:16" ht="16.5" customHeight="1" x14ac:dyDescent="0.2">
      <c r="D169" s="149" t="s">
        <v>21</v>
      </c>
      <c r="E169" s="150">
        <f>E71</f>
        <v>0</v>
      </c>
      <c r="F169" s="151"/>
      <c r="G169" s="152"/>
      <c r="H169" s="153"/>
      <c r="I169" s="153"/>
      <c r="J169" s="154"/>
      <c r="K169" s="153"/>
      <c r="L169" s="153"/>
      <c r="M169" s="153"/>
      <c r="N169" s="153"/>
      <c r="O169" s="153"/>
      <c r="P169" s="153"/>
    </row>
    <row r="170" spans="4:16" ht="16.5" customHeight="1" x14ac:dyDescent="0.2">
      <c r="D170" s="149" t="s">
        <v>23</v>
      </c>
      <c r="E170" s="155" t="e">
        <f>E168/E169</f>
        <v>#DIV/0!</v>
      </c>
      <c r="F170" s="156"/>
      <c r="G170" s="152"/>
      <c r="H170" s="153"/>
      <c r="I170" s="153"/>
      <c r="J170" s="154"/>
      <c r="K170" s="153"/>
      <c r="L170" s="153"/>
      <c r="M170" s="153"/>
      <c r="N170" s="153"/>
      <c r="O170" s="153"/>
      <c r="P170" s="153"/>
    </row>
    <row r="171" spans="4:16" ht="3.6" customHeight="1" x14ac:dyDescent="0.2">
      <c r="D171" s="153"/>
      <c r="E171" s="153"/>
      <c r="F171" s="153"/>
      <c r="G171" s="168"/>
      <c r="H171" s="169"/>
      <c r="I171" s="169"/>
      <c r="J171" s="170"/>
      <c r="K171" s="169"/>
      <c r="L171" s="169"/>
      <c r="M171" s="169"/>
      <c r="N171" s="169"/>
      <c r="O171" s="169"/>
      <c r="P171" s="169"/>
    </row>
    <row r="172" spans="4:16" ht="16.5" customHeight="1" x14ac:dyDescent="0.2">
      <c r="D172" s="94" t="s">
        <v>9</v>
      </c>
      <c r="E172" s="162"/>
      <c r="F172" s="96"/>
      <c r="G172" s="163">
        <f>G15</f>
        <v>0</v>
      </c>
      <c r="H172" s="163">
        <f t="shared" ref="H172:P172" si="57">H15</f>
        <v>0</v>
      </c>
      <c r="I172" s="163">
        <f t="shared" si="57"/>
        <v>0</v>
      </c>
      <c r="J172" s="163">
        <f t="shared" si="57"/>
        <v>0</v>
      </c>
      <c r="K172" s="163">
        <f t="shared" si="57"/>
        <v>0</v>
      </c>
      <c r="L172" s="163">
        <f t="shared" si="57"/>
        <v>0</v>
      </c>
      <c r="M172" s="163">
        <f t="shared" si="57"/>
        <v>0</v>
      </c>
      <c r="N172" s="163">
        <f t="shared" si="57"/>
        <v>0</v>
      </c>
      <c r="O172" s="163">
        <f t="shared" si="57"/>
        <v>0</v>
      </c>
      <c r="P172" s="163">
        <f t="shared" si="57"/>
        <v>0</v>
      </c>
    </row>
    <row r="173" spans="4:16" ht="16.5" customHeight="1" x14ac:dyDescent="0.2">
      <c r="D173" s="171" t="s">
        <v>25</v>
      </c>
      <c r="E173" s="162"/>
      <c r="F173" s="96"/>
      <c r="G173" s="167"/>
      <c r="H173" s="167"/>
      <c r="I173" s="167"/>
      <c r="J173" s="172"/>
      <c r="K173" s="167"/>
      <c r="L173" s="167"/>
      <c r="M173" s="167"/>
      <c r="N173" s="167"/>
      <c r="O173" s="167"/>
      <c r="P173" s="167"/>
    </row>
    <row r="174" spans="4:16" ht="16.5" customHeight="1" x14ac:dyDescent="0.2">
      <c r="D174" s="171" t="s">
        <v>72</v>
      </c>
      <c r="E174" s="162"/>
      <c r="F174" s="96"/>
      <c r="G174" s="173"/>
      <c r="H174" s="173"/>
      <c r="I174" s="173"/>
      <c r="J174" s="174"/>
      <c r="K174" s="173"/>
      <c r="L174" s="173"/>
      <c r="M174" s="173"/>
      <c r="N174" s="173"/>
      <c r="O174" s="173"/>
      <c r="P174" s="173"/>
    </row>
    <row r="175" spans="4:16" ht="16.5" customHeight="1" x14ac:dyDescent="0.2">
      <c r="D175" s="171" t="s">
        <v>26</v>
      </c>
      <c r="E175" s="175"/>
      <c r="F175" s="176"/>
      <c r="G175" s="177" t="e">
        <f t="shared" ref="G175:P175" si="58">G71-G174/$E$170</f>
        <v>#DIV/0!</v>
      </c>
      <c r="H175" s="177" t="e">
        <f t="shared" si="58"/>
        <v>#DIV/0!</v>
      </c>
      <c r="I175" s="177" t="e">
        <f t="shared" si="58"/>
        <v>#DIV/0!</v>
      </c>
      <c r="J175" s="177" t="e">
        <f t="shared" si="58"/>
        <v>#DIV/0!</v>
      </c>
      <c r="K175" s="177" t="e">
        <f t="shared" si="58"/>
        <v>#DIV/0!</v>
      </c>
      <c r="L175" s="177" t="e">
        <f t="shared" si="58"/>
        <v>#DIV/0!</v>
      </c>
      <c r="M175" s="177" t="e">
        <f t="shared" si="58"/>
        <v>#DIV/0!</v>
      </c>
      <c r="N175" s="177" t="e">
        <f t="shared" si="58"/>
        <v>#DIV/0!</v>
      </c>
      <c r="O175" s="177" t="e">
        <f t="shared" si="58"/>
        <v>#DIV/0!</v>
      </c>
      <c r="P175" s="177" t="e">
        <f t="shared" si="58"/>
        <v>#DIV/0!</v>
      </c>
    </row>
    <row r="176" spans="4:16" ht="16.5" customHeight="1" x14ac:dyDescent="0.2">
      <c r="D176" s="94" t="s">
        <v>27</v>
      </c>
      <c r="E176" s="162"/>
      <c r="F176" s="96"/>
      <c r="G176" s="164" t="e">
        <f>-ROUND(G175*G173,-3)</f>
        <v>#DIV/0!</v>
      </c>
      <c r="H176" s="164" t="e">
        <f t="shared" ref="H176:P176" si="59">-ROUND(H175*H173,-3)</f>
        <v>#DIV/0!</v>
      </c>
      <c r="I176" s="164" t="e">
        <f t="shared" si="59"/>
        <v>#DIV/0!</v>
      </c>
      <c r="J176" s="164" t="e">
        <f t="shared" si="59"/>
        <v>#DIV/0!</v>
      </c>
      <c r="K176" s="164" t="e">
        <f t="shared" si="59"/>
        <v>#DIV/0!</v>
      </c>
      <c r="L176" s="164" t="e">
        <f t="shared" si="59"/>
        <v>#DIV/0!</v>
      </c>
      <c r="M176" s="164" t="e">
        <f t="shared" si="59"/>
        <v>#DIV/0!</v>
      </c>
      <c r="N176" s="164" t="e">
        <f t="shared" si="59"/>
        <v>#DIV/0!</v>
      </c>
      <c r="O176" s="164" t="e">
        <f t="shared" si="59"/>
        <v>#DIV/0!</v>
      </c>
      <c r="P176" s="164" t="e">
        <f t="shared" si="59"/>
        <v>#DIV/0!</v>
      </c>
    </row>
    <row r="177" spans="3:25" ht="16.5" customHeight="1" x14ac:dyDescent="0.2">
      <c r="D177" s="94" t="s">
        <v>28</v>
      </c>
      <c r="E177" s="162"/>
      <c r="F177" s="96"/>
      <c r="G177" s="163" t="e">
        <f>G172+G176</f>
        <v>#DIV/0!</v>
      </c>
      <c r="H177" s="163" t="e">
        <f t="shared" ref="H177:P177" si="60">H172+H176</f>
        <v>#DIV/0!</v>
      </c>
      <c r="I177" s="163" t="e">
        <f t="shared" si="60"/>
        <v>#DIV/0!</v>
      </c>
      <c r="J177" s="163" t="e">
        <f t="shared" si="60"/>
        <v>#DIV/0!</v>
      </c>
      <c r="K177" s="163" t="e">
        <f t="shared" si="60"/>
        <v>#DIV/0!</v>
      </c>
      <c r="L177" s="163" t="e">
        <f t="shared" si="60"/>
        <v>#DIV/0!</v>
      </c>
      <c r="M177" s="163" t="e">
        <f t="shared" si="60"/>
        <v>#DIV/0!</v>
      </c>
      <c r="N177" s="163" t="e">
        <f t="shared" si="60"/>
        <v>#DIV/0!</v>
      </c>
      <c r="O177" s="163" t="e">
        <f t="shared" si="60"/>
        <v>#DIV/0!</v>
      </c>
      <c r="P177" s="163" t="e">
        <f t="shared" si="60"/>
        <v>#DIV/0!</v>
      </c>
    </row>
    <row r="178" spans="3:25" ht="16.5" customHeight="1" x14ac:dyDescent="0.2">
      <c r="D178" s="94" t="s">
        <v>29</v>
      </c>
      <c r="E178" s="162"/>
      <c r="F178" s="96"/>
      <c r="G178" s="178" t="e">
        <f t="shared" ref="G178:P178" si="61">G177/G37</f>
        <v>#DIV/0!</v>
      </c>
      <c r="H178" s="178" t="e">
        <f t="shared" si="61"/>
        <v>#DIV/0!</v>
      </c>
      <c r="I178" s="178" t="e">
        <f t="shared" si="61"/>
        <v>#DIV/0!</v>
      </c>
      <c r="J178" s="178" t="e">
        <f t="shared" si="61"/>
        <v>#DIV/0!</v>
      </c>
      <c r="K178" s="178" t="e">
        <f t="shared" si="61"/>
        <v>#DIV/0!</v>
      </c>
      <c r="L178" s="178" t="e">
        <f t="shared" si="61"/>
        <v>#DIV/0!</v>
      </c>
      <c r="M178" s="178" t="e">
        <f t="shared" si="61"/>
        <v>#DIV/0!</v>
      </c>
      <c r="N178" s="178" t="e">
        <f t="shared" si="61"/>
        <v>#DIV/0!</v>
      </c>
      <c r="O178" s="178" t="e">
        <f t="shared" si="61"/>
        <v>#DIV/0!</v>
      </c>
      <c r="P178" s="178" t="e">
        <f t="shared" si="61"/>
        <v>#DIV/0!</v>
      </c>
    </row>
    <row r="180" spans="3:25" ht="16.5" customHeight="1" x14ac:dyDescent="0.25">
      <c r="E180" s="3"/>
    </row>
    <row r="181" spans="3:25" ht="16.5" customHeight="1" x14ac:dyDescent="0.25">
      <c r="C181" s="179"/>
      <c r="D181" s="179"/>
      <c r="E181" s="180"/>
      <c r="F181" s="180"/>
      <c r="G181" s="179"/>
      <c r="H181" s="179"/>
      <c r="I181" s="179"/>
      <c r="J181" s="179"/>
      <c r="K181" s="179"/>
      <c r="L181" s="179"/>
      <c r="M181" s="179"/>
      <c r="N181" s="179"/>
      <c r="O181" s="179"/>
      <c r="P181" s="179"/>
      <c r="Q181" s="179"/>
      <c r="R181" s="71"/>
    </row>
    <row r="182" spans="3:25" ht="16.5" customHeight="1" x14ac:dyDescent="0.25">
      <c r="C182" s="398" t="s">
        <v>123</v>
      </c>
      <c r="D182" s="398"/>
      <c r="E182" s="398"/>
      <c r="F182" s="398"/>
      <c r="G182" s="398"/>
      <c r="H182" s="398"/>
      <c r="I182" s="398"/>
      <c r="J182" s="398"/>
      <c r="K182" s="398"/>
      <c r="L182" s="398"/>
      <c r="M182" s="398"/>
      <c r="N182" s="398"/>
      <c r="O182" s="398"/>
      <c r="P182" s="398"/>
      <c r="Q182" s="398"/>
      <c r="R182" s="71"/>
    </row>
    <row r="183" spans="3:25" ht="16.5" customHeight="1" x14ac:dyDescent="0.25">
      <c r="C183" s="398"/>
      <c r="D183" s="398"/>
      <c r="E183" s="398"/>
      <c r="F183" s="398"/>
      <c r="G183" s="398"/>
      <c r="H183" s="398"/>
      <c r="I183" s="398"/>
      <c r="J183" s="398"/>
      <c r="K183" s="398"/>
      <c r="L183" s="398"/>
      <c r="M183" s="398"/>
      <c r="N183" s="398"/>
      <c r="O183" s="398"/>
      <c r="P183" s="398"/>
      <c r="Q183" s="398"/>
      <c r="R183" s="71"/>
    </row>
    <row r="184" spans="3:25" ht="15" x14ac:dyDescent="0.25">
      <c r="C184" s="181"/>
      <c r="D184" s="212"/>
      <c r="E184" s="219"/>
      <c r="F184" s="7"/>
      <c r="G184" s="8"/>
      <c r="H184" s="9"/>
      <c r="I184" s="9"/>
      <c r="J184" s="9"/>
      <c r="K184" s="9"/>
      <c r="L184" s="9"/>
      <c r="M184" s="9"/>
      <c r="N184" s="9"/>
      <c r="O184" s="9"/>
      <c r="P184" s="9"/>
      <c r="Q184" s="10"/>
      <c r="R184" s="71"/>
      <c r="T184" s="182" t="s">
        <v>124</v>
      </c>
      <c r="U184" s="183"/>
      <c r="V184" s="183"/>
      <c r="W184" s="183"/>
    </row>
    <row r="185" spans="3:25" ht="15.75" thickBot="1" x14ac:dyDescent="0.3">
      <c r="C185" s="184"/>
      <c r="D185" s="213" t="s">
        <v>125</v>
      </c>
      <c r="E185" s="220" t="s">
        <v>67</v>
      </c>
      <c r="F185" s="64"/>
      <c r="G185" s="65">
        <f>G4</f>
        <v>1</v>
      </c>
      <c r="H185" s="66">
        <f t="shared" ref="H185:P185" si="62">H4</f>
        <v>2</v>
      </c>
      <c r="I185" s="66">
        <f t="shared" si="62"/>
        <v>3</v>
      </c>
      <c r="J185" s="66">
        <f t="shared" si="62"/>
        <v>4</v>
      </c>
      <c r="K185" s="66">
        <f t="shared" si="62"/>
        <v>5</v>
      </c>
      <c r="L185" s="66">
        <f t="shared" si="62"/>
        <v>6</v>
      </c>
      <c r="M185" s="66">
        <f t="shared" si="62"/>
        <v>7</v>
      </c>
      <c r="N185" s="66">
        <f t="shared" si="62"/>
        <v>8</v>
      </c>
      <c r="O185" s="66">
        <f t="shared" si="62"/>
        <v>9</v>
      </c>
      <c r="P185" s="66">
        <f t="shared" si="62"/>
        <v>10</v>
      </c>
      <c r="Q185" s="12"/>
      <c r="R185" s="71"/>
      <c r="T185" s="185" t="s">
        <v>126</v>
      </c>
      <c r="U185" s="71"/>
      <c r="V185" s="186"/>
      <c r="W185" s="187">
        <v>42736</v>
      </c>
    </row>
    <row r="186" spans="3:25" ht="3.6" customHeight="1" x14ac:dyDescent="0.25">
      <c r="C186" s="188"/>
      <c r="D186" s="333"/>
      <c r="E186" s="221"/>
      <c r="F186" s="16"/>
      <c r="G186" s="17"/>
      <c r="H186" s="18"/>
      <c r="I186" s="18"/>
      <c r="J186" s="18"/>
      <c r="K186" s="18"/>
      <c r="L186" s="18"/>
      <c r="M186" s="18"/>
      <c r="N186" s="18"/>
      <c r="O186" s="18"/>
      <c r="P186" s="18"/>
      <c r="Q186" s="19"/>
      <c r="R186" s="71"/>
      <c r="T186" s="185"/>
      <c r="U186" s="71"/>
      <c r="V186" s="71"/>
      <c r="W186" s="189"/>
    </row>
    <row r="187" spans="3:25" ht="15" x14ac:dyDescent="0.25">
      <c r="C187" s="306"/>
      <c r="D187" s="330" t="s">
        <v>62</v>
      </c>
      <c r="E187" s="75">
        <f>E6</f>
        <v>0</v>
      </c>
      <c r="F187" s="74"/>
      <c r="G187" s="75">
        <f t="shared" ref="G187:H189" si="63">G6</f>
        <v>0</v>
      </c>
      <c r="H187" s="76">
        <f t="shared" si="63"/>
        <v>0</v>
      </c>
      <c r="I187" s="76">
        <f t="shared" ref="I187:P187" si="64">I6</f>
        <v>0</v>
      </c>
      <c r="J187" s="76">
        <f t="shared" si="64"/>
        <v>0</v>
      </c>
      <c r="K187" s="76">
        <f t="shared" si="64"/>
        <v>0</v>
      </c>
      <c r="L187" s="76">
        <f t="shared" si="64"/>
        <v>0</v>
      </c>
      <c r="M187" s="76">
        <f t="shared" si="64"/>
        <v>0</v>
      </c>
      <c r="N187" s="76">
        <f t="shared" si="64"/>
        <v>0</v>
      </c>
      <c r="O187" s="76">
        <f t="shared" si="64"/>
        <v>0</v>
      </c>
      <c r="P187" s="76">
        <f t="shared" si="64"/>
        <v>0</v>
      </c>
      <c r="Q187" s="242"/>
      <c r="R187" s="71"/>
      <c r="T187" s="185" t="s">
        <v>127</v>
      </c>
      <c r="U187" s="71"/>
      <c r="V187" s="71"/>
      <c r="W187" s="190">
        <v>0.03</v>
      </c>
    </row>
    <row r="188" spans="3:25" ht="15" x14ac:dyDescent="0.25">
      <c r="C188" s="306"/>
      <c r="D188" s="330" t="s">
        <v>61</v>
      </c>
      <c r="E188" s="75">
        <f>E7</f>
        <v>0</v>
      </c>
      <c r="F188" s="74"/>
      <c r="G188" s="75">
        <f t="shared" si="63"/>
        <v>0</v>
      </c>
      <c r="H188" s="76">
        <f t="shared" si="63"/>
        <v>0</v>
      </c>
      <c r="I188" s="76">
        <f t="shared" ref="I188:P188" si="65">I7</f>
        <v>0</v>
      </c>
      <c r="J188" s="76">
        <f t="shared" si="65"/>
        <v>0</v>
      </c>
      <c r="K188" s="76">
        <f t="shared" si="65"/>
        <v>0</v>
      </c>
      <c r="L188" s="76">
        <f t="shared" si="65"/>
        <v>0</v>
      </c>
      <c r="M188" s="76">
        <f t="shared" si="65"/>
        <v>0</v>
      </c>
      <c r="N188" s="76">
        <f t="shared" si="65"/>
        <v>0</v>
      </c>
      <c r="O188" s="76">
        <f t="shared" si="65"/>
        <v>0</v>
      </c>
      <c r="P188" s="76">
        <f t="shared" si="65"/>
        <v>0</v>
      </c>
      <c r="Q188" s="242"/>
      <c r="R188" s="71"/>
      <c r="T188" s="185"/>
      <c r="U188" s="71"/>
      <c r="V188" s="71"/>
      <c r="W188" s="334"/>
    </row>
    <row r="189" spans="3:25" ht="15" x14ac:dyDescent="0.25">
      <c r="C189" s="306"/>
      <c r="D189" s="330" t="s">
        <v>60</v>
      </c>
      <c r="E189" s="75" t="str">
        <f>E8</f>
        <v xml:space="preserve">, </v>
      </c>
      <c r="F189" s="74"/>
      <c r="G189" s="75" t="str">
        <f t="shared" si="63"/>
        <v xml:space="preserve">, </v>
      </c>
      <c r="H189" s="76" t="str">
        <f t="shared" si="63"/>
        <v xml:space="preserve">, </v>
      </c>
      <c r="I189" s="76" t="str">
        <f t="shared" ref="I189:P189" si="66">I8</f>
        <v xml:space="preserve">, </v>
      </c>
      <c r="J189" s="76" t="str">
        <f t="shared" si="66"/>
        <v xml:space="preserve">, </v>
      </c>
      <c r="K189" s="76" t="str">
        <f t="shared" si="66"/>
        <v xml:space="preserve">, </v>
      </c>
      <c r="L189" s="76" t="str">
        <f t="shared" si="66"/>
        <v xml:space="preserve">, </v>
      </c>
      <c r="M189" s="76" t="str">
        <f t="shared" si="66"/>
        <v xml:space="preserve">, </v>
      </c>
      <c r="N189" s="76" t="str">
        <f t="shared" si="66"/>
        <v xml:space="preserve">, </v>
      </c>
      <c r="O189" s="76" t="str">
        <f t="shared" si="66"/>
        <v xml:space="preserve">, </v>
      </c>
      <c r="P189" s="76" t="str">
        <f t="shared" si="66"/>
        <v xml:space="preserve">, </v>
      </c>
      <c r="Q189" s="242"/>
      <c r="R189" s="71"/>
    </row>
    <row r="190" spans="3:25" ht="3.6" customHeight="1" x14ac:dyDescent="0.25">
      <c r="C190" s="307"/>
      <c r="D190" s="331"/>
      <c r="E190" s="75"/>
      <c r="F190" s="20"/>
      <c r="G190" s="75"/>
      <c r="H190" s="76"/>
      <c r="I190" s="76"/>
      <c r="J190" s="76"/>
      <c r="K190" s="76"/>
      <c r="L190" s="76"/>
      <c r="M190" s="76"/>
      <c r="N190" s="76"/>
      <c r="O190" s="76"/>
      <c r="P190" s="76"/>
      <c r="Q190" s="242"/>
      <c r="R190" s="71"/>
    </row>
    <row r="191" spans="3:25" ht="15" x14ac:dyDescent="0.25">
      <c r="C191" s="191"/>
      <c r="D191" s="214" t="s">
        <v>68</v>
      </c>
      <c r="E191" s="222"/>
      <c r="F191" s="192"/>
      <c r="G191" s="117"/>
      <c r="H191" s="118"/>
      <c r="I191" s="118"/>
      <c r="J191" s="118"/>
      <c r="K191" s="118"/>
      <c r="L191" s="118"/>
      <c r="M191" s="118"/>
      <c r="N191" s="118"/>
      <c r="O191" s="118"/>
      <c r="P191" s="118"/>
      <c r="Q191" s="244"/>
      <c r="R191" s="71"/>
      <c r="T191" s="179"/>
      <c r="U191" s="366" t="s">
        <v>169</v>
      </c>
      <c r="V191" s="71"/>
      <c r="W191" s="71"/>
      <c r="X191" s="3"/>
      <c r="Y191" s="3"/>
    </row>
    <row r="192" spans="3:25" ht="3.6" customHeight="1" x14ac:dyDescent="0.25">
      <c r="C192" s="307"/>
      <c r="D192" s="331"/>
      <c r="E192" s="75"/>
      <c r="F192" s="74"/>
      <c r="G192" s="75"/>
      <c r="H192" s="76"/>
      <c r="I192" s="76"/>
      <c r="J192" s="76"/>
      <c r="K192" s="76"/>
      <c r="L192" s="76"/>
      <c r="M192" s="76"/>
      <c r="N192" s="76"/>
      <c r="O192" s="76"/>
      <c r="P192" s="76"/>
      <c r="Q192" s="242"/>
      <c r="R192" s="71"/>
      <c r="T192" s="367"/>
      <c r="U192" s="71"/>
      <c r="V192" s="71"/>
      <c r="W192" s="71"/>
      <c r="X192" s="3"/>
      <c r="Y192" s="3"/>
    </row>
    <row r="193" spans="3:25" ht="15" x14ac:dyDescent="0.25">
      <c r="C193" s="306"/>
      <c r="D193" s="330" t="s">
        <v>59</v>
      </c>
      <c r="E193" s="78">
        <f>E12</f>
        <v>0</v>
      </c>
      <c r="F193" s="74"/>
      <c r="G193" s="78">
        <f t="shared" ref="G193:H193" si="67">G12</f>
        <v>0</v>
      </c>
      <c r="H193" s="79">
        <f t="shared" si="67"/>
        <v>0</v>
      </c>
      <c r="I193" s="79">
        <f t="shared" ref="I193:P193" si="68">I12</f>
        <v>0</v>
      </c>
      <c r="J193" s="79">
        <f t="shared" si="68"/>
        <v>0</v>
      </c>
      <c r="K193" s="79">
        <f t="shared" si="68"/>
        <v>0</v>
      </c>
      <c r="L193" s="79">
        <f t="shared" si="68"/>
        <v>0</v>
      </c>
      <c r="M193" s="79">
        <f t="shared" si="68"/>
        <v>0</v>
      </c>
      <c r="N193" s="79">
        <f t="shared" si="68"/>
        <v>0</v>
      </c>
      <c r="O193" s="79">
        <f t="shared" si="68"/>
        <v>0</v>
      </c>
      <c r="P193" s="79">
        <f t="shared" si="68"/>
        <v>0</v>
      </c>
      <c r="Q193" s="245"/>
      <c r="R193" s="71"/>
      <c r="T193" s="367" t="s">
        <v>145</v>
      </c>
      <c r="U193" s="71"/>
      <c r="V193" s="71"/>
      <c r="W193" s="71"/>
      <c r="X193" s="3"/>
      <c r="Y193" s="3"/>
    </row>
    <row r="194" spans="3:25" ht="16.5" customHeight="1" x14ac:dyDescent="0.25">
      <c r="C194" s="306"/>
      <c r="D194" s="378" t="s">
        <v>145</v>
      </c>
      <c r="E194" s="230" t="e">
        <f>IF($D$194=$T$193,E119,E120)</f>
        <v>#DIV/0!</v>
      </c>
      <c r="F194" s="128"/>
      <c r="G194" s="231" t="e">
        <f>IF($D$194=$T$193,G119,G120)</f>
        <v>#DIV/0!</v>
      </c>
      <c r="H194" s="232" t="e">
        <f t="shared" ref="H194" si="69">IF($D$194=$T$193,H119,H120)</f>
        <v>#DIV/0!</v>
      </c>
      <c r="I194" s="232" t="e">
        <f t="shared" ref="I194:P194" si="70">IF($D$194=$T$193,I119,I120)</f>
        <v>#DIV/0!</v>
      </c>
      <c r="J194" s="232" t="e">
        <f t="shared" si="70"/>
        <v>#DIV/0!</v>
      </c>
      <c r="K194" s="232" t="e">
        <f t="shared" si="70"/>
        <v>#DIV/0!</v>
      </c>
      <c r="L194" s="232" t="e">
        <f t="shared" si="70"/>
        <v>#DIV/0!</v>
      </c>
      <c r="M194" s="232" t="e">
        <f t="shared" si="70"/>
        <v>#DIV/0!</v>
      </c>
      <c r="N194" s="232" t="e">
        <f t="shared" si="70"/>
        <v>#DIV/0!</v>
      </c>
      <c r="O194" s="232" t="e">
        <f t="shared" si="70"/>
        <v>#DIV/0!</v>
      </c>
      <c r="P194" s="232" t="e">
        <f t="shared" si="70"/>
        <v>#DIV/0!</v>
      </c>
      <c r="Q194" s="308"/>
      <c r="R194" s="71"/>
      <c r="T194" s="367" t="s">
        <v>165</v>
      </c>
      <c r="U194" s="71"/>
      <c r="V194" s="71"/>
      <c r="W194" s="71"/>
      <c r="X194" s="3"/>
      <c r="Y194" s="3"/>
    </row>
    <row r="195" spans="3:25" ht="16.5" customHeight="1" x14ac:dyDescent="0.25">
      <c r="C195" s="191"/>
      <c r="D195" s="214" t="s">
        <v>128</v>
      </c>
      <c r="E195" s="222"/>
      <c r="F195" s="192"/>
      <c r="G195" s="78"/>
      <c r="H195" s="79"/>
      <c r="I195" s="79"/>
      <c r="J195" s="79"/>
      <c r="K195" s="79"/>
      <c r="L195" s="79"/>
      <c r="M195" s="79"/>
      <c r="N195" s="79"/>
      <c r="O195" s="79"/>
      <c r="P195" s="79"/>
      <c r="Q195" s="245"/>
      <c r="R195" s="71"/>
      <c r="T195" s="71"/>
      <c r="U195" s="71"/>
      <c r="V195" s="71"/>
      <c r="W195" s="71"/>
      <c r="X195" s="3"/>
      <c r="Y195" s="3"/>
    </row>
    <row r="196" spans="3:25" ht="3.75" customHeight="1" x14ac:dyDescent="0.25">
      <c r="C196" s="309"/>
      <c r="D196" s="335"/>
      <c r="E196" s="310"/>
      <c r="F196" s="20"/>
      <c r="G196" s="78"/>
      <c r="H196" s="79"/>
      <c r="I196" s="79"/>
      <c r="J196" s="79"/>
      <c r="K196" s="79"/>
      <c r="L196" s="79"/>
      <c r="M196" s="79"/>
      <c r="N196" s="79"/>
      <c r="O196" s="79"/>
      <c r="P196" s="79"/>
      <c r="Q196" s="245"/>
      <c r="R196" s="71"/>
      <c r="T196" s="3"/>
      <c r="U196" s="3"/>
      <c r="V196" s="3"/>
      <c r="W196" s="3"/>
      <c r="X196" s="3"/>
      <c r="Y196" s="3"/>
    </row>
    <row r="197" spans="3:25" ht="16.5" customHeight="1" x14ac:dyDescent="0.25">
      <c r="C197" s="306"/>
      <c r="D197" s="330" t="s">
        <v>55</v>
      </c>
      <c r="E197" s="240" t="str">
        <f>E23</f>
        <v>Fee Simple</v>
      </c>
      <c r="F197" s="74"/>
      <c r="G197" s="75" t="s">
        <v>149</v>
      </c>
      <c r="H197" s="76" t="s">
        <v>149</v>
      </c>
      <c r="I197" s="76" t="s">
        <v>149</v>
      </c>
      <c r="J197" s="76" t="s">
        <v>149</v>
      </c>
      <c r="K197" s="76" t="s">
        <v>149</v>
      </c>
      <c r="L197" s="76" t="s">
        <v>149</v>
      </c>
      <c r="M197" s="76" t="s">
        <v>149</v>
      </c>
      <c r="N197" s="76" t="s">
        <v>149</v>
      </c>
      <c r="O197" s="76" t="s">
        <v>149</v>
      </c>
      <c r="P197" s="76" t="s">
        <v>149</v>
      </c>
      <c r="Q197" s="245"/>
      <c r="R197" s="71"/>
      <c r="T197" s="3"/>
      <c r="U197" s="3"/>
      <c r="V197" s="3"/>
      <c r="W197" s="3"/>
      <c r="X197" s="3"/>
      <c r="Y197" s="3"/>
    </row>
    <row r="198" spans="3:25" ht="16.5" customHeight="1" x14ac:dyDescent="0.25">
      <c r="C198" s="306"/>
      <c r="D198" s="330" t="s">
        <v>130</v>
      </c>
      <c r="E198" s="240" t="str">
        <f>E22</f>
        <v>---</v>
      </c>
      <c r="F198" s="74"/>
      <c r="G198" s="75" t="s">
        <v>149</v>
      </c>
      <c r="H198" s="76" t="s">
        <v>149</v>
      </c>
      <c r="I198" s="76" t="s">
        <v>149</v>
      </c>
      <c r="J198" s="76" t="s">
        <v>149</v>
      </c>
      <c r="K198" s="76" t="s">
        <v>149</v>
      </c>
      <c r="L198" s="76" t="s">
        <v>149</v>
      </c>
      <c r="M198" s="76" t="s">
        <v>149</v>
      </c>
      <c r="N198" s="76" t="s">
        <v>149</v>
      </c>
      <c r="O198" s="76" t="s">
        <v>149</v>
      </c>
      <c r="P198" s="76" t="s">
        <v>149</v>
      </c>
      <c r="Q198" s="245"/>
      <c r="R198" s="71"/>
      <c r="T198" s="3"/>
      <c r="U198" s="3"/>
      <c r="V198" s="3"/>
      <c r="W198" s="3"/>
      <c r="X198" s="3"/>
      <c r="Y198" s="3"/>
    </row>
    <row r="199" spans="3:25" ht="16.5" customHeight="1" x14ac:dyDescent="0.25">
      <c r="C199" s="306"/>
      <c r="D199" s="330" t="s">
        <v>129</v>
      </c>
      <c r="E199" s="336"/>
      <c r="F199" s="74"/>
      <c r="G199" s="75" t="s">
        <v>149</v>
      </c>
      <c r="H199" s="76" t="s">
        <v>149</v>
      </c>
      <c r="I199" s="76" t="s">
        <v>149</v>
      </c>
      <c r="J199" s="76" t="s">
        <v>149</v>
      </c>
      <c r="K199" s="76" t="s">
        <v>149</v>
      </c>
      <c r="L199" s="76" t="s">
        <v>149</v>
      </c>
      <c r="M199" s="76" t="s">
        <v>149</v>
      </c>
      <c r="N199" s="76" t="s">
        <v>149</v>
      </c>
      <c r="O199" s="76" t="s">
        <v>149</v>
      </c>
      <c r="P199" s="76" t="s">
        <v>149</v>
      </c>
      <c r="Q199" s="245"/>
      <c r="R199" s="71"/>
      <c r="T199" s="3"/>
      <c r="U199" s="3"/>
      <c r="V199" s="3"/>
      <c r="W199" s="3"/>
      <c r="X199" s="3"/>
      <c r="Y199" s="3"/>
    </row>
    <row r="200" spans="3:25" ht="16.5" customHeight="1" x14ac:dyDescent="0.25">
      <c r="C200" s="306"/>
      <c r="D200" s="330" t="s">
        <v>131</v>
      </c>
      <c r="E200" s="337">
        <f>($W$185-E193)/30.4735*($W$187/12)</f>
        <v>3.5059970137988747</v>
      </c>
      <c r="F200" s="74"/>
      <c r="G200" s="105">
        <f t="shared" ref="G200:H200" si="71">($W$185-G193)/30.4735*($W$187/12)</f>
        <v>3.5059970137988747</v>
      </c>
      <c r="H200" s="106">
        <f t="shared" si="71"/>
        <v>3.5059970137988747</v>
      </c>
      <c r="I200" s="106">
        <f t="shared" ref="I200:P200" si="72">($W$185-I193)/30.4735*($W$187/12)</f>
        <v>3.5059970137988747</v>
      </c>
      <c r="J200" s="106">
        <f t="shared" si="72"/>
        <v>3.5059970137988747</v>
      </c>
      <c r="K200" s="106">
        <f t="shared" si="72"/>
        <v>3.5059970137988747</v>
      </c>
      <c r="L200" s="106">
        <f t="shared" si="72"/>
        <v>3.5059970137988747</v>
      </c>
      <c r="M200" s="106">
        <f t="shared" si="72"/>
        <v>3.5059970137988747</v>
      </c>
      <c r="N200" s="106">
        <f t="shared" si="72"/>
        <v>3.5059970137988747</v>
      </c>
      <c r="O200" s="106">
        <f t="shared" si="72"/>
        <v>3.5059970137988747</v>
      </c>
      <c r="P200" s="106">
        <f t="shared" si="72"/>
        <v>3.5059970137988747</v>
      </c>
      <c r="Q200" s="245"/>
      <c r="R200" s="71"/>
      <c r="T200" s="3"/>
      <c r="U200" s="3"/>
      <c r="V200" s="3"/>
      <c r="W200" s="3"/>
      <c r="X200" s="3"/>
      <c r="Y200" s="3"/>
    </row>
    <row r="201" spans="3:25" ht="16.5" customHeight="1" x14ac:dyDescent="0.25">
      <c r="C201" s="313"/>
      <c r="D201" s="338" t="str">
        <f>IF($D$194=$T$193," - Subtotal $ / Unit"," - Subtotal $ / SF NRA")</f>
        <v xml:space="preserve"> - Subtotal $ / Unit</v>
      </c>
      <c r="E201" s="211" t="e">
        <f>E194*(1+E200)</f>
        <v>#DIV/0!</v>
      </c>
      <c r="F201" s="210"/>
      <c r="G201" s="211" t="e">
        <f>G233</f>
        <v>#DIV/0!</v>
      </c>
      <c r="H201" s="209" t="e">
        <f>H233</f>
        <v>#DIV/0!</v>
      </c>
      <c r="I201" s="209" t="e">
        <f t="shared" ref="I201:P201" si="73">I233</f>
        <v>#DIV/0!</v>
      </c>
      <c r="J201" s="209" t="e">
        <f t="shared" si="73"/>
        <v>#DIV/0!</v>
      </c>
      <c r="K201" s="209" t="e">
        <f t="shared" si="73"/>
        <v>#DIV/0!</v>
      </c>
      <c r="L201" s="209" t="e">
        <f t="shared" si="73"/>
        <v>#DIV/0!</v>
      </c>
      <c r="M201" s="209" t="e">
        <f t="shared" si="73"/>
        <v>#DIV/0!</v>
      </c>
      <c r="N201" s="209" t="e">
        <f t="shared" si="73"/>
        <v>#DIV/0!</v>
      </c>
      <c r="O201" s="209" t="e">
        <f t="shared" si="73"/>
        <v>#DIV/0!</v>
      </c>
      <c r="P201" s="209" t="e">
        <f t="shared" si="73"/>
        <v>#DIV/0!</v>
      </c>
      <c r="Q201" s="245"/>
      <c r="R201" s="71"/>
      <c r="T201" s="3"/>
      <c r="U201" s="3"/>
      <c r="V201" s="3"/>
      <c r="W201" s="3"/>
      <c r="X201" s="3"/>
      <c r="Y201" s="3"/>
    </row>
    <row r="202" spans="3:25" ht="15" x14ac:dyDescent="0.25">
      <c r="C202" s="191"/>
      <c r="D202" s="214" t="s">
        <v>132</v>
      </c>
      <c r="E202" s="223"/>
      <c r="F202" s="326"/>
      <c r="G202" s="78"/>
      <c r="H202" s="79"/>
      <c r="I202" s="79"/>
      <c r="J202" s="79"/>
      <c r="K202" s="79"/>
      <c r="L202" s="79"/>
      <c r="M202" s="79"/>
      <c r="N202" s="79"/>
      <c r="O202" s="79"/>
      <c r="P202" s="79"/>
      <c r="Q202" s="245"/>
      <c r="R202" s="71"/>
      <c r="T202" s="3"/>
      <c r="U202" s="3"/>
      <c r="V202" s="3"/>
      <c r="W202" s="3"/>
      <c r="X202" s="3"/>
      <c r="Y202" s="3"/>
    </row>
    <row r="203" spans="3:25" ht="3" customHeight="1" x14ac:dyDescent="0.25">
      <c r="C203" s="309"/>
      <c r="D203" s="335"/>
      <c r="E203" s="310"/>
      <c r="F203" s="20"/>
      <c r="G203" s="78"/>
      <c r="H203" s="79"/>
      <c r="I203" s="79"/>
      <c r="J203" s="79"/>
      <c r="K203" s="79"/>
      <c r="L203" s="79"/>
      <c r="M203" s="79"/>
      <c r="N203" s="79"/>
      <c r="O203" s="79"/>
      <c r="P203" s="79"/>
      <c r="Q203" s="245"/>
      <c r="R203" s="71"/>
      <c r="T203" s="3"/>
      <c r="U203" s="3"/>
      <c r="V203" s="3"/>
      <c r="W203" s="3"/>
      <c r="X203" s="3"/>
      <c r="Y203" s="3"/>
    </row>
    <row r="204" spans="3:25" ht="16.5" customHeight="1" x14ac:dyDescent="0.25">
      <c r="C204" s="306"/>
      <c r="D204" s="330" t="s">
        <v>133</v>
      </c>
      <c r="E204" s="339"/>
      <c r="F204" s="74"/>
      <c r="G204" s="75" t="s">
        <v>150</v>
      </c>
      <c r="H204" s="76" t="s">
        <v>150</v>
      </c>
      <c r="I204" s="76" t="s">
        <v>150</v>
      </c>
      <c r="J204" s="76" t="s">
        <v>150</v>
      </c>
      <c r="K204" s="76" t="s">
        <v>150</v>
      </c>
      <c r="L204" s="76" t="s">
        <v>150</v>
      </c>
      <c r="M204" s="76" t="s">
        <v>150</v>
      </c>
      <c r="N204" s="76" t="s">
        <v>150</v>
      </c>
      <c r="O204" s="76" t="s">
        <v>150</v>
      </c>
      <c r="P204" s="76" t="s">
        <v>150</v>
      </c>
      <c r="Q204" s="245"/>
      <c r="R204" s="71"/>
      <c r="T204" s="3"/>
      <c r="U204" s="3"/>
      <c r="V204" s="3"/>
      <c r="W204" s="3"/>
      <c r="X204" s="3"/>
      <c r="Y204" s="3"/>
    </row>
    <row r="205" spans="3:25" ht="15" x14ac:dyDescent="0.25">
      <c r="C205" s="311"/>
      <c r="D205" s="216" t="s">
        <v>76</v>
      </c>
      <c r="E205" s="340">
        <f>E30</f>
        <v>0</v>
      </c>
      <c r="F205" s="196"/>
      <c r="G205" s="224" t="s">
        <v>150</v>
      </c>
      <c r="H205" s="341" t="s">
        <v>150</v>
      </c>
      <c r="I205" s="341" t="s">
        <v>150</v>
      </c>
      <c r="J205" s="341" t="s">
        <v>150</v>
      </c>
      <c r="K205" s="341" t="s">
        <v>150</v>
      </c>
      <c r="L205" s="341" t="s">
        <v>150</v>
      </c>
      <c r="M205" s="341" t="s">
        <v>150</v>
      </c>
      <c r="N205" s="341" t="s">
        <v>150</v>
      </c>
      <c r="O205" s="341" t="s">
        <v>150</v>
      </c>
      <c r="P205" s="341" t="s">
        <v>150</v>
      </c>
      <c r="Q205" s="308"/>
      <c r="R205" s="71"/>
      <c r="T205" s="3"/>
      <c r="U205" s="3"/>
      <c r="V205" s="3"/>
      <c r="W205" s="3"/>
      <c r="X205" s="3"/>
      <c r="Y205" s="3"/>
    </row>
    <row r="206" spans="3:25" ht="15" x14ac:dyDescent="0.25">
      <c r="C206" s="306"/>
      <c r="D206" s="330" t="s">
        <v>135</v>
      </c>
      <c r="E206" s="105">
        <f>E58</f>
        <v>0</v>
      </c>
      <c r="F206" s="74"/>
      <c r="G206" s="117" t="s">
        <v>150</v>
      </c>
      <c r="H206" s="118" t="s">
        <v>150</v>
      </c>
      <c r="I206" s="118" t="s">
        <v>150</v>
      </c>
      <c r="J206" s="118" t="s">
        <v>150</v>
      </c>
      <c r="K206" s="118" t="s">
        <v>150</v>
      </c>
      <c r="L206" s="118" t="s">
        <v>150</v>
      </c>
      <c r="M206" s="118" t="s">
        <v>150</v>
      </c>
      <c r="N206" s="118" t="s">
        <v>150</v>
      </c>
      <c r="O206" s="118" t="s">
        <v>150</v>
      </c>
      <c r="P206" s="118" t="s">
        <v>150</v>
      </c>
      <c r="Q206" s="245"/>
      <c r="R206" s="71"/>
      <c r="T206" s="3"/>
      <c r="U206" s="3"/>
      <c r="V206" s="3"/>
      <c r="W206" s="3"/>
      <c r="X206" s="3"/>
      <c r="Y206" s="3"/>
    </row>
    <row r="207" spans="3:25" ht="15" x14ac:dyDescent="0.25">
      <c r="C207" s="311"/>
      <c r="D207" s="216" t="s">
        <v>134</v>
      </c>
      <c r="E207" s="224">
        <f>E59</f>
        <v>0</v>
      </c>
      <c r="F207" s="196"/>
      <c r="G207" s="224" t="s">
        <v>150</v>
      </c>
      <c r="H207" s="341" t="s">
        <v>150</v>
      </c>
      <c r="I207" s="341" t="s">
        <v>150</v>
      </c>
      <c r="J207" s="341" t="s">
        <v>150</v>
      </c>
      <c r="K207" s="341" t="s">
        <v>150</v>
      </c>
      <c r="L207" s="341" t="s">
        <v>150</v>
      </c>
      <c r="M207" s="341" t="s">
        <v>150</v>
      </c>
      <c r="N207" s="341" t="s">
        <v>150</v>
      </c>
      <c r="O207" s="341" t="s">
        <v>150</v>
      </c>
      <c r="P207" s="341" t="s">
        <v>150</v>
      </c>
      <c r="Q207" s="308"/>
      <c r="R207" s="71"/>
      <c r="T207" s="3"/>
      <c r="U207" s="3"/>
      <c r="V207" s="3"/>
      <c r="W207" s="3"/>
      <c r="X207" s="3"/>
      <c r="Y207" s="3"/>
    </row>
    <row r="208" spans="3:25" ht="15" x14ac:dyDescent="0.25">
      <c r="C208" s="306"/>
      <c r="D208" s="330" t="s">
        <v>77</v>
      </c>
      <c r="E208" s="336"/>
      <c r="F208" s="74"/>
      <c r="G208" s="117" t="s">
        <v>150</v>
      </c>
      <c r="H208" s="118" t="s">
        <v>150</v>
      </c>
      <c r="I208" s="118" t="s">
        <v>150</v>
      </c>
      <c r="J208" s="118" t="s">
        <v>150</v>
      </c>
      <c r="K208" s="118" t="s">
        <v>150</v>
      </c>
      <c r="L208" s="118" t="s">
        <v>150</v>
      </c>
      <c r="M208" s="118" t="s">
        <v>150</v>
      </c>
      <c r="N208" s="118" t="s">
        <v>150</v>
      </c>
      <c r="O208" s="118" t="s">
        <v>150</v>
      </c>
      <c r="P208" s="118" t="s">
        <v>150</v>
      </c>
      <c r="Q208" s="245"/>
      <c r="R208" s="71"/>
      <c r="T208" s="3"/>
      <c r="U208" s="3"/>
      <c r="V208" s="3"/>
      <c r="W208" s="3"/>
      <c r="X208" s="3"/>
      <c r="Y208" s="3"/>
    </row>
    <row r="209" spans="2:28" ht="16.5" customHeight="1" x14ac:dyDescent="0.25">
      <c r="C209" s="306"/>
      <c r="D209" s="330" t="s">
        <v>80</v>
      </c>
      <c r="E209" s="336"/>
      <c r="F209" s="74"/>
      <c r="G209" s="75" t="s">
        <v>150</v>
      </c>
      <c r="H209" s="76" t="s">
        <v>150</v>
      </c>
      <c r="I209" s="76" t="s">
        <v>150</v>
      </c>
      <c r="J209" s="76" t="s">
        <v>150</v>
      </c>
      <c r="K209" s="76" t="s">
        <v>150</v>
      </c>
      <c r="L209" s="76" t="s">
        <v>150</v>
      </c>
      <c r="M209" s="76" t="s">
        <v>150</v>
      </c>
      <c r="N209" s="76" t="s">
        <v>150</v>
      </c>
      <c r="O209" s="76" t="s">
        <v>150</v>
      </c>
      <c r="P209" s="76" t="s">
        <v>150</v>
      </c>
      <c r="Q209" s="245"/>
      <c r="R209" s="71"/>
      <c r="T209" s="3"/>
      <c r="U209" s="3"/>
      <c r="V209" s="3"/>
      <c r="W209" s="3"/>
      <c r="X209" s="3"/>
      <c r="Y209" s="3"/>
    </row>
    <row r="210" spans="2:28" ht="6.75" customHeight="1" x14ac:dyDescent="0.25">
      <c r="C210" s="314"/>
      <c r="D210" s="215"/>
      <c r="E210" s="194"/>
      <c r="F210" s="193"/>
      <c r="G210" s="194"/>
      <c r="H210" s="195"/>
      <c r="I210" s="195"/>
      <c r="J210" s="195"/>
      <c r="K210" s="195"/>
      <c r="L210" s="195"/>
      <c r="M210" s="195"/>
      <c r="N210" s="195"/>
      <c r="O210" s="195"/>
      <c r="P210" s="195"/>
      <c r="Q210" s="315"/>
      <c r="R210" s="71"/>
      <c r="T210" s="3"/>
      <c r="U210" s="3"/>
      <c r="V210" s="3"/>
      <c r="W210" s="3"/>
      <c r="X210" s="3"/>
      <c r="Y210" s="3"/>
    </row>
    <row r="211" spans="2:28" s="365" customFormat="1" ht="23.25" customHeight="1" thickBot="1" x14ac:dyDescent="0.3">
      <c r="B211" s="362"/>
      <c r="C211" s="384"/>
      <c r="D211" s="385" t="s">
        <v>147</v>
      </c>
      <c r="E211" s="386"/>
      <c r="F211" s="387"/>
      <c r="G211" s="386" t="str">
        <f t="shared" ref="G211:P211" si="74">IF(AND(G241&lt;$W$236,G241&gt;$W$234),$T$235,IF(AND(G241&lt;=$W$234,G241&gt;$W$233),$T$234,IF(G241&lt;=$W$233,$T$233,IF(AND(G241&gt;$W$236,G241&lt;$W$238),$T$237,IF(AND(G241&gt;=$W$238,G241&lt;$W$239),$T$238,IF(G241&gt;=$W$239,$T$239,$T$236))))))</f>
        <v>Much Inferior</v>
      </c>
      <c r="H211" s="388" t="str">
        <f t="shared" si="74"/>
        <v>Much Inferior</v>
      </c>
      <c r="I211" s="388" t="str">
        <f t="shared" si="74"/>
        <v>Much Inferior</v>
      </c>
      <c r="J211" s="388" t="str">
        <f t="shared" si="74"/>
        <v>Much Inferior</v>
      </c>
      <c r="K211" s="388" t="str">
        <f t="shared" si="74"/>
        <v>Much Inferior</v>
      </c>
      <c r="L211" s="388" t="str">
        <f t="shared" si="74"/>
        <v>Much Inferior</v>
      </c>
      <c r="M211" s="388" t="str">
        <f t="shared" si="74"/>
        <v>Much Inferior</v>
      </c>
      <c r="N211" s="388" t="str">
        <f t="shared" si="74"/>
        <v>Much Inferior</v>
      </c>
      <c r="O211" s="388" t="str">
        <f t="shared" si="74"/>
        <v>Much Inferior</v>
      </c>
      <c r="P211" s="388" t="str">
        <f t="shared" si="74"/>
        <v>Much Inferior</v>
      </c>
      <c r="Q211" s="389"/>
      <c r="R211" s="363"/>
      <c r="S211" s="364"/>
      <c r="Z211" s="364"/>
      <c r="AA211" s="364"/>
      <c r="AB211" s="364"/>
    </row>
    <row r="212" spans="2:28" ht="24" hidden="1" customHeight="1" thickTop="1" thickBot="1" x14ac:dyDescent="0.3">
      <c r="C212" s="379"/>
      <c r="D212" s="380" t="str">
        <f>IF($D$194=$T$193," - Total Adjusted $ / Unit"," - Total Adjusted $ / SF NRA")</f>
        <v xml:space="preserve"> - Total Adjusted $ / Unit</v>
      </c>
      <c r="E212" s="381" t="e">
        <f>E201</f>
        <v>#DIV/0!</v>
      </c>
      <c r="F212" s="382"/>
      <c r="G212" s="381" t="e">
        <f>G242</f>
        <v>#DIV/0!</v>
      </c>
      <c r="H212" s="383" t="e">
        <f t="shared" ref="H212" si="75">H242</f>
        <v>#DIV/0!</v>
      </c>
      <c r="I212" s="383" t="e">
        <f t="shared" ref="I212:P212" si="76">I242</f>
        <v>#DIV/0!</v>
      </c>
      <c r="J212" s="383" t="e">
        <f t="shared" si="76"/>
        <v>#DIV/0!</v>
      </c>
      <c r="K212" s="383" t="e">
        <f t="shared" si="76"/>
        <v>#DIV/0!</v>
      </c>
      <c r="L212" s="383" t="e">
        <f t="shared" si="76"/>
        <v>#DIV/0!</v>
      </c>
      <c r="M212" s="383" t="e">
        <f t="shared" si="76"/>
        <v>#DIV/0!</v>
      </c>
      <c r="N212" s="383" t="e">
        <f t="shared" si="76"/>
        <v>#DIV/0!</v>
      </c>
      <c r="O212" s="383" t="e">
        <f t="shared" si="76"/>
        <v>#DIV/0!</v>
      </c>
      <c r="P212" s="383" t="e">
        <f t="shared" si="76"/>
        <v>#DIV/0!</v>
      </c>
      <c r="Q212" s="325"/>
      <c r="R212" s="71"/>
      <c r="T212" s="3"/>
      <c r="U212" s="3"/>
      <c r="V212" s="3"/>
      <c r="W212" s="3"/>
      <c r="X212" s="3"/>
      <c r="Y212" s="3"/>
    </row>
    <row r="213" spans="2:28" ht="15.75" hidden="1" thickTop="1" x14ac:dyDescent="0.25">
      <c r="C213" s="200"/>
      <c r="D213" s="342" t="s">
        <v>136</v>
      </c>
      <c r="E213" s="226" t="s">
        <v>137</v>
      </c>
      <c r="F213" s="201"/>
      <c r="G213" s="343" t="s">
        <v>138</v>
      </c>
      <c r="H213" s="233" t="s">
        <v>139</v>
      </c>
      <c r="I213" s="202" t="s">
        <v>140</v>
      </c>
      <c r="J213" s="237"/>
      <c r="K213" s="273"/>
      <c r="L213" s="273"/>
      <c r="M213" s="273"/>
      <c r="N213" s="273"/>
      <c r="O213" s="273"/>
      <c r="P213" s="331"/>
      <c r="Q213" s="245"/>
      <c r="R213" s="71"/>
      <c r="T213" s="3"/>
      <c r="U213" s="3"/>
      <c r="V213" s="3"/>
      <c r="W213" s="3"/>
      <c r="X213" s="3"/>
      <c r="Y213" s="3"/>
    </row>
    <row r="214" spans="2:28" ht="7.5" hidden="1" customHeight="1" x14ac:dyDescent="0.25">
      <c r="C214" s="320"/>
      <c r="D214" s="344"/>
      <c r="E214" s="321"/>
      <c r="F214" s="20"/>
      <c r="G214" s="345"/>
      <c r="H214" s="346"/>
      <c r="I214" s="346"/>
      <c r="J214" s="347"/>
      <c r="K214" s="331"/>
      <c r="L214" s="331"/>
      <c r="M214" s="331"/>
      <c r="N214" s="331"/>
      <c r="O214" s="331"/>
      <c r="P214" s="331"/>
      <c r="Q214" s="245"/>
      <c r="R214" s="71"/>
      <c r="T214" s="3"/>
      <c r="U214" s="3"/>
      <c r="V214" s="3"/>
      <c r="W214" s="3"/>
      <c r="X214" s="3"/>
      <c r="Y214" s="3"/>
    </row>
    <row r="215" spans="2:28" ht="15" hidden="1" x14ac:dyDescent="0.25">
      <c r="C215" s="322"/>
      <c r="D215" s="348"/>
      <c r="E215" s="227" t="s">
        <v>141</v>
      </c>
      <c r="F215" s="74"/>
      <c r="G215" s="359" t="e">
        <f>G245</f>
        <v>#DIV/0!</v>
      </c>
      <c r="H215" s="234" t="e">
        <f>H245</f>
        <v>#DIV/0!</v>
      </c>
      <c r="I215" s="203" t="e">
        <f>I245</f>
        <v>#DIV/0!</v>
      </c>
      <c r="J215" s="238"/>
      <c r="K215" s="331"/>
      <c r="L215" s="331"/>
      <c r="M215" s="331"/>
      <c r="N215" s="331"/>
      <c r="O215" s="331"/>
      <c r="P215" s="331"/>
      <c r="Q215" s="245"/>
      <c r="R215" s="71"/>
      <c r="T215" s="3"/>
      <c r="U215" s="3"/>
      <c r="V215" s="3"/>
      <c r="W215" s="3"/>
      <c r="X215" s="3"/>
      <c r="Y215" s="3"/>
    </row>
    <row r="216" spans="2:28" ht="16.5" hidden="1" customHeight="1" x14ac:dyDescent="0.25">
      <c r="C216" s="322"/>
      <c r="D216" s="348"/>
      <c r="E216" s="227" t="s">
        <v>142</v>
      </c>
      <c r="F216" s="74"/>
      <c r="G216" s="359" t="e">
        <f t="shared" ref="G216:I216" si="77">G246</f>
        <v>#DIV/0!</v>
      </c>
      <c r="H216" s="234" t="e">
        <f t="shared" si="77"/>
        <v>#DIV/0!</v>
      </c>
      <c r="I216" s="203" t="e">
        <f t="shared" si="77"/>
        <v>#DIV/0!</v>
      </c>
      <c r="J216" s="238"/>
      <c r="K216" s="350"/>
      <c r="L216" s="350"/>
      <c r="M216" s="350"/>
      <c r="N216" s="350"/>
      <c r="O216" s="350"/>
      <c r="P216" s="350"/>
      <c r="Q216" s="245"/>
      <c r="R216" s="71"/>
      <c r="T216" s="3"/>
      <c r="U216" s="3"/>
      <c r="V216" s="3"/>
      <c r="W216" s="3"/>
      <c r="X216" s="3"/>
      <c r="Y216" s="3"/>
    </row>
    <row r="217" spans="2:28" ht="16.5" hidden="1" customHeight="1" x14ac:dyDescent="0.25">
      <c r="C217" s="322"/>
      <c r="D217" s="348"/>
      <c r="E217" s="227" t="s">
        <v>143</v>
      </c>
      <c r="F217" s="74"/>
      <c r="G217" s="359" t="e">
        <f t="shared" ref="G217:I217" si="78">G247</f>
        <v>#DIV/0!</v>
      </c>
      <c r="H217" s="234" t="e">
        <f t="shared" si="78"/>
        <v>#DIV/0!</v>
      </c>
      <c r="I217" s="203" t="e">
        <f t="shared" si="78"/>
        <v>#DIV/0!</v>
      </c>
      <c r="J217" s="238"/>
      <c r="K217" s="179"/>
      <c r="L217" s="179"/>
      <c r="M217" s="179"/>
      <c r="N217" s="179"/>
      <c r="O217" s="179"/>
      <c r="P217" s="179"/>
      <c r="Q217" s="245"/>
      <c r="R217" s="71"/>
      <c r="T217" s="3"/>
      <c r="U217" s="3"/>
      <c r="V217" s="3"/>
      <c r="W217" s="3"/>
      <c r="X217" s="3"/>
      <c r="Y217" s="3"/>
    </row>
    <row r="218" spans="2:28" ht="16.5" hidden="1" customHeight="1" thickBot="1" x14ac:dyDescent="0.3">
      <c r="C218" s="323"/>
      <c r="D218" s="324"/>
      <c r="E218" s="228" t="s">
        <v>144</v>
      </c>
      <c r="F218" s="204"/>
      <c r="G218" s="360" t="e">
        <f t="shared" ref="G218:I218" si="79">G248</f>
        <v>#DIV/0!</v>
      </c>
      <c r="H218" s="361" t="e">
        <f t="shared" si="79"/>
        <v>#DIV/0!</v>
      </c>
      <c r="I218" s="205" t="e">
        <f t="shared" si="79"/>
        <v>#DIV/0!</v>
      </c>
      <c r="J218" s="239"/>
      <c r="K218" s="206"/>
      <c r="L218" s="206"/>
      <c r="M218" s="206"/>
      <c r="N218" s="206"/>
      <c r="O218" s="206"/>
      <c r="P218" s="206"/>
      <c r="Q218" s="325"/>
      <c r="R218" s="71"/>
      <c r="T218" s="3"/>
      <c r="U218" s="3"/>
      <c r="V218" s="3"/>
      <c r="W218" s="3"/>
      <c r="X218" s="3"/>
      <c r="Y218" s="3"/>
    </row>
    <row r="219" spans="2:28" ht="16.5" customHeight="1" thickTop="1" x14ac:dyDescent="0.25">
      <c r="C219" s="179"/>
      <c r="D219" s="179"/>
      <c r="E219" s="179"/>
      <c r="F219" s="179"/>
      <c r="G219" s="179"/>
      <c r="H219" s="179"/>
      <c r="I219" s="179"/>
      <c r="J219" s="179"/>
      <c r="K219" s="179"/>
      <c r="L219" s="179"/>
      <c r="M219" s="179"/>
      <c r="N219" s="179"/>
      <c r="O219" s="179"/>
      <c r="P219" s="179"/>
      <c r="Q219" s="179"/>
      <c r="R219" s="71"/>
      <c r="T219" s="3"/>
      <c r="U219" s="3"/>
      <c r="V219" s="3"/>
      <c r="W219" s="3"/>
      <c r="X219" s="3"/>
      <c r="Y219" s="3"/>
    </row>
    <row r="220" spans="2:28" ht="16.5" customHeight="1" x14ac:dyDescent="0.25">
      <c r="C220" s="179"/>
      <c r="D220" s="179"/>
      <c r="E220" s="179"/>
      <c r="F220" s="179"/>
      <c r="G220" s="179"/>
      <c r="H220" s="179"/>
      <c r="I220" s="179"/>
      <c r="J220" s="179"/>
      <c r="K220" s="179"/>
      <c r="L220" s="179"/>
      <c r="M220" s="179"/>
      <c r="N220" s="179"/>
      <c r="O220" s="179"/>
      <c r="P220" s="179"/>
      <c r="Q220" s="179"/>
      <c r="R220" s="71"/>
    </row>
    <row r="221" spans="2:28" ht="15" x14ac:dyDescent="0.25">
      <c r="C221" s="191"/>
      <c r="D221" s="214" t="s">
        <v>68</v>
      </c>
      <c r="E221" s="222"/>
      <c r="F221" s="192"/>
      <c r="G221" s="117"/>
      <c r="H221" s="118"/>
      <c r="I221" s="118"/>
      <c r="J221" s="118"/>
      <c r="K221" s="118"/>
      <c r="L221" s="118"/>
      <c r="M221" s="118"/>
      <c r="N221" s="118"/>
      <c r="O221" s="118"/>
      <c r="P221" s="118"/>
      <c r="Q221" s="244"/>
      <c r="R221" s="71"/>
    </row>
    <row r="222" spans="2:28" ht="3.6" customHeight="1" x14ac:dyDescent="0.25">
      <c r="C222" s="307"/>
      <c r="D222" s="331"/>
      <c r="E222" s="75"/>
      <c r="F222" s="74"/>
      <c r="G222" s="75"/>
      <c r="H222" s="76"/>
      <c r="I222" s="76"/>
      <c r="J222" s="76"/>
      <c r="K222" s="76"/>
      <c r="L222" s="76"/>
      <c r="M222" s="76"/>
      <c r="N222" s="76"/>
      <c r="O222" s="76"/>
      <c r="P222" s="76"/>
      <c r="Q222" s="242"/>
      <c r="R222" s="71"/>
    </row>
    <row r="223" spans="2:28" ht="15" x14ac:dyDescent="0.25">
      <c r="C223" s="306"/>
      <c r="D223" s="330" t="s">
        <v>59</v>
      </c>
      <c r="E223" s="78">
        <f>E193</f>
        <v>0</v>
      </c>
      <c r="F223" s="74"/>
      <c r="G223" s="78">
        <f t="shared" ref="G223:H223" si="80">G193</f>
        <v>0</v>
      </c>
      <c r="H223" s="79">
        <f t="shared" si="80"/>
        <v>0</v>
      </c>
      <c r="I223" s="79">
        <f t="shared" ref="I223:P223" si="81">I193</f>
        <v>0</v>
      </c>
      <c r="J223" s="79">
        <f t="shared" si="81"/>
        <v>0</v>
      </c>
      <c r="K223" s="79">
        <f t="shared" si="81"/>
        <v>0</v>
      </c>
      <c r="L223" s="79">
        <f t="shared" si="81"/>
        <v>0</v>
      </c>
      <c r="M223" s="79">
        <f t="shared" si="81"/>
        <v>0</v>
      </c>
      <c r="N223" s="79">
        <f t="shared" si="81"/>
        <v>0</v>
      </c>
      <c r="O223" s="79">
        <f t="shared" si="81"/>
        <v>0</v>
      </c>
      <c r="P223" s="79">
        <f t="shared" si="81"/>
        <v>0</v>
      </c>
      <c r="Q223" s="245"/>
      <c r="R223" s="71"/>
      <c r="T223" s="368" t="s">
        <v>152</v>
      </c>
      <c r="U223" s="352"/>
      <c r="V223" s="352"/>
      <c r="W223" s="352"/>
      <c r="X223" s="352"/>
    </row>
    <row r="224" spans="2:28" ht="16.5" customHeight="1" x14ac:dyDescent="0.25">
      <c r="C224" s="306"/>
      <c r="D224" s="330" t="str">
        <f>D194</f>
        <v>Price per Unit</v>
      </c>
      <c r="E224" s="230" t="e">
        <f>E194</f>
        <v>#DIV/0!</v>
      </c>
      <c r="F224" s="128"/>
      <c r="G224" s="231" t="e">
        <f t="shared" ref="G224:H224" si="82">G194</f>
        <v>#DIV/0!</v>
      </c>
      <c r="H224" s="232" t="e">
        <f t="shared" si="82"/>
        <v>#DIV/0!</v>
      </c>
      <c r="I224" s="232" t="e">
        <f t="shared" ref="I224:P224" si="83">I194</f>
        <v>#DIV/0!</v>
      </c>
      <c r="J224" s="232" t="e">
        <f t="shared" si="83"/>
        <v>#DIV/0!</v>
      </c>
      <c r="K224" s="232" t="e">
        <f t="shared" si="83"/>
        <v>#DIV/0!</v>
      </c>
      <c r="L224" s="232" t="e">
        <f t="shared" si="83"/>
        <v>#DIV/0!</v>
      </c>
      <c r="M224" s="232" t="e">
        <f t="shared" si="83"/>
        <v>#DIV/0!</v>
      </c>
      <c r="N224" s="232" t="e">
        <f t="shared" si="83"/>
        <v>#DIV/0!</v>
      </c>
      <c r="O224" s="232" t="e">
        <f t="shared" si="83"/>
        <v>#DIV/0!</v>
      </c>
      <c r="P224" s="232" t="e">
        <f t="shared" si="83"/>
        <v>#DIV/0!</v>
      </c>
      <c r="Q224" s="308"/>
      <c r="R224" s="71"/>
      <c r="T224" s="351" t="s">
        <v>151</v>
      </c>
      <c r="U224" s="352"/>
      <c r="V224" s="395">
        <v>0.1</v>
      </c>
      <c r="W224" s="352"/>
      <c r="X224" s="352"/>
    </row>
    <row r="225" spans="3:24" ht="16.5" customHeight="1" x14ac:dyDescent="0.25">
      <c r="C225" s="191"/>
      <c r="D225" s="214" t="s">
        <v>128</v>
      </c>
      <c r="E225" s="222"/>
      <c r="F225" s="192"/>
      <c r="G225" s="78"/>
      <c r="H225" s="79"/>
      <c r="I225" s="79"/>
      <c r="J225" s="79"/>
      <c r="K225" s="79"/>
      <c r="L225" s="79"/>
      <c r="M225" s="79"/>
      <c r="N225" s="79"/>
      <c r="O225" s="79"/>
      <c r="P225" s="79"/>
      <c r="Q225" s="245"/>
      <c r="R225" s="71"/>
      <c r="T225" s="351" t="s">
        <v>153</v>
      </c>
      <c r="U225" s="352"/>
      <c r="V225" s="395">
        <v>0.05</v>
      </c>
      <c r="W225" s="352"/>
      <c r="X225" s="352"/>
    </row>
    <row r="226" spans="3:24" ht="16.5" customHeight="1" x14ac:dyDescent="0.25">
      <c r="C226" s="306"/>
      <c r="D226" s="330" t="s">
        <v>55</v>
      </c>
      <c r="E226" s="240" t="str">
        <f>E197</f>
        <v>Fee Simple</v>
      </c>
      <c r="F226" s="74"/>
      <c r="G226" s="105" t="str">
        <f t="shared" ref="G226:P226" si="84">IF(G197=$T$224,$V$224,IF(G197=$T$225,$V$225,IF(G197=$T$226,$V$226,IF(G197=$T$228,$V$228,IF(G197=$T$229,$V$229,IF(G197=$T$230,$V$230,"0.0%"))))))</f>
        <v>0.0%</v>
      </c>
      <c r="H226" s="106" t="str">
        <f t="shared" si="84"/>
        <v>0.0%</v>
      </c>
      <c r="I226" s="106" t="str">
        <f t="shared" si="84"/>
        <v>0.0%</v>
      </c>
      <c r="J226" s="106" t="str">
        <f t="shared" si="84"/>
        <v>0.0%</v>
      </c>
      <c r="K226" s="106" t="str">
        <f t="shared" si="84"/>
        <v>0.0%</v>
      </c>
      <c r="L226" s="106" t="str">
        <f t="shared" si="84"/>
        <v>0.0%</v>
      </c>
      <c r="M226" s="106" t="str">
        <f t="shared" si="84"/>
        <v>0.0%</v>
      </c>
      <c r="N226" s="106" t="str">
        <f t="shared" si="84"/>
        <v>0.0%</v>
      </c>
      <c r="O226" s="106" t="str">
        <f t="shared" si="84"/>
        <v>0.0%</v>
      </c>
      <c r="P226" s="106" t="str">
        <f t="shared" si="84"/>
        <v>0.0%</v>
      </c>
      <c r="Q226" s="245"/>
      <c r="R226" s="71"/>
      <c r="T226" s="351" t="s">
        <v>154</v>
      </c>
      <c r="U226" s="352"/>
      <c r="V226" s="395">
        <v>2.5000000000000001E-2</v>
      </c>
      <c r="W226" s="352"/>
      <c r="X226" s="352"/>
    </row>
    <row r="227" spans="3:24" ht="16.5" customHeight="1" x14ac:dyDescent="0.25">
      <c r="C227" s="311"/>
      <c r="D227" s="229" t="s">
        <v>146</v>
      </c>
      <c r="E227" s="241"/>
      <c r="F227" s="196"/>
      <c r="G227" s="390" t="e">
        <f t="shared" ref="G227:H227" si="85">G224*(1+G226)</f>
        <v>#DIV/0!</v>
      </c>
      <c r="H227" s="377" t="e">
        <f t="shared" si="85"/>
        <v>#DIV/0!</v>
      </c>
      <c r="I227" s="377" t="e">
        <f t="shared" ref="I227:P227" si="86">I224*(1+I226)</f>
        <v>#DIV/0!</v>
      </c>
      <c r="J227" s="377" t="e">
        <f t="shared" si="86"/>
        <v>#DIV/0!</v>
      </c>
      <c r="K227" s="377" t="e">
        <f t="shared" si="86"/>
        <v>#DIV/0!</v>
      </c>
      <c r="L227" s="377" t="e">
        <f t="shared" si="86"/>
        <v>#DIV/0!</v>
      </c>
      <c r="M227" s="377" t="e">
        <f t="shared" si="86"/>
        <v>#DIV/0!</v>
      </c>
      <c r="N227" s="377" t="e">
        <f t="shared" si="86"/>
        <v>#DIV/0!</v>
      </c>
      <c r="O227" s="377" t="e">
        <f t="shared" si="86"/>
        <v>#DIV/0!</v>
      </c>
      <c r="P227" s="377" t="e">
        <f t="shared" si="86"/>
        <v>#DIV/0!</v>
      </c>
      <c r="Q227" s="308"/>
      <c r="R227" s="71"/>
      <c r="T227" s="354" t="s">
        <v>149</v>
      </c>
      <c r="U227" s="352"/>
      <c r="V227" s="355">
        <v>0</v>
      </c>
      <c r="W227" s="352"/>
      <c r="X227" s="352"/>
    </row>
    <row r="228" spans="3:24" ht="16.5" customHeight="1" x14ac:dyDescent="0.25">
      <c r="C228" s="306"/>
      <c r="D228" s="330" t="s">
        <v>130</v>
      </c>
      <c r="E228" s="240" t="str">
        <f>E198</f>
        <v>---</v>
      </c>
      <c r="F228" s="74"/>
      <c r="G228" s="391" t="str">
        <f t="shared" ref="G228:P228" si="87">IF(G198=$T$224,$V$224,IF(G198=$T$225,$V$225,IF(G198=$T$226,$V$226,IF(G198=$T$228,$V$228,IF(G198=$T$229,$V$229,IF(G198=$T$230,$V$230,"0.0%"))))))</f>
        <v>0.0%</v>
      </c>
      <c r="H228" s="356" t="str">
        <f t="shared" si="87"/>
        <v>0.0%</v>
      </c>
      <c r="I228" s="356" t="str">
        <f t="shared" si="87"/>
        <v>0.0%</v>
      </c>
      <c r="J228" s="356" t="str">
        <f t="shared" si="87"/>
        <v>0.0%</v>
      </c>
      <c r="K228" s="356" t="str">
        <f t="shared" si="87"/>
        <v>0.0%</v>
      </c>
      <c r="L228" s="356" t="str">
        <f t="shared" si="87"/>
        <v>0.0%</v>
      </c>
      <c r="M228" s="356" t="str">
        <f t="shared" si="87"/>
        <v>0.0%</v>
      </c>
      <c r="N228" s="356" t="str">
        <f t="shared" si="87"/>
        <v>0.0%</v>
      </c>
      <c r="O228" s="356" t="str">
        <f t="shared" si="87"/>
        <v>0.0%</v>
      </c>
      <c r="P228" s="356" t="str">
        <f t="shared" si="87"/>
        <v>0.0%</v>
      </c>
      <c r="Q228" s="245"/>
      <c r="R228" s="71"/>
      <c r="T228" s="351" t="s">
        <v>155</v>
      </c>
      <c r="U228" s="352"/>
      <c r="V228" s="353">
        <v>-2.5000000000000001E-2</v>
      </c>
      <c r="W228" s="352"/>
      <c r="X228" s="352"/>
    </row>
    <row r="229" spans="3:24" ht="16.5" customHeight="1" x14ac:dyDescent="0.25">
      <c r="C229" s="311"/>
      <c r="D229" s="229" t="s">
        <v>146</v>
      </c>
      <c r="E229" s="241"/>
      <c r="F229" s="196"/>
      <c r="G229" s="390" t="e">
        <f t="shared" ref="G229:H229" si="88">G227*(1+G228)</f>
        <v>#DIV/0!</v>
      </c>
      <c r="H229" s="377" t="e">
        <f t="shared" si="88"/>
        <v>#DIV/0!</v>
      </c>
      <c r="I229" s="377" t="e">
        <f t="shared" ref="I229:P229" si="89">I227*(1+I228)</f>
        <v>#DIV/0!</v>
      </c>
      <c r="J229" s="377" t="e">
        <f t="shared" si="89"/>
        <v>#DIV/0!</v>
      </c>
      <c r="K229" s="377" t="e">
        <f t="shared" si="89"/>
        <v>#DIV/0!</v>
      </c>
      <c r="L229" s="377" t="e">
        <f t="shared" si="89"/>
        <v>#DIV/0!</v>
      </c>
      <c r="M229" s="377" t="e">
        <f t="shared" si="89"/>
        <v>#DIV/0!</v>
      </c>
      <c r="N229" s="377" t="e">
        <f t="shared" si="89"/>
        <v>#DIV/0!</v>
      </c>
      <c r="O229" s="377" t="e">
        <f t="shared" si="89"/>
        <v>#DIV/0!</v>
      </c>
      <c r="P229" s="377" t="e">
        <f t="shared" si="89"/>
        <v>#DIV/0!</v>
      </c>
      <c r="Q229" s="308"/>
      <c r="R229" s="71"/>
      <c r="T229" s="351" t="s">
        <v>156</v>
      </c>
      <c r="U229" s="352"/>
      <c r="V229" s="353">
        <v>-0.05</v>
      </c>
      <c r="W229" s="352"/>
      <c r="X229" s="352"/>
    </row>
    <row r="230" spans="3:24" ht="16.5" customHeight="1" x14ac:dyDescent="0.25">
      <c r="C230" s="306"/>
      <c r="D230" s="330" t="s">
        <v>129</v>
      </c>
      <c r="E230" s="394">
        <f>E199</f>
        <v>0</v>
      </c>
      <c r="F230" s="74"/>
      <c r="G230" s="391" t="str">
        <f t="shared" ref="G230:P230" si="90">IF(G199=$T$224,$V$224,IF(G199=$T$225,$V$225,IF(G199=$T$226,$V$226,IF(G199=$T$228,$V$228,IF(G199=$T$229,$V$229,IF(G199=$T$230,$V$230,"0.0%"))))))</f>
        <v>0.0%</v>
      </c>
      <c r="H230" s="356" t="str">
        <f t="shared" si="90"/>
        <v>0.0%</v>
      </c>
      <c r="I230" s="356" t="str">
        <f t="shared" si="90"/>
        <v>0.0%</v>
      </c>
      <c r="J230" s="356" t="str">
        <f t="shared" si="90"/>
        <v>0.0%</v>
      </c>
      <c r="K230" s="356" t="str">
        <f t="shared" si="90"/>
        <v>0.0%</v>
      </c>
      <c r="L230" s="356" t="str">
        <f t="shared" si="90"/>
        <v>0.0%</v>
      </c>
      <c r="M230" s="356" t="str">
        <f t="shared" si="90"/>
        <v>0.0%</v>
      </c>
      <c r="N230" s="356" t="str">
        <f t="shared" si="90"/>
        <v>0.0%</v>
      </c>
      <c r="O230" s="356" t="str">
        <f t="shared" si="90"/>
        <v>0.0%</v>
      </c>
      <c r="P230" s="356" t="str">
        <f t="shared" si="90"/>
        <v>0.0%</v>
      </c>
      <c r="Q230" s="245"/>
      <c r="R230" s="71"/>
      <c r="T230" s="351" t="s">
        <v>157</v>
      </c>
      <c r="U230" s="352"/>
      <c r="V230" s="353">
        <v>-0.1</v>
      </c>
      <c r="W230" s="352"/>
      <c r="X230" s="352"/>
    </row>
    <row r="231" spans="3:24" ht="16.5" customHeight="1" x14ac:dyDescent="0.25">
      <c r="C231" s="311"/>
      <c r="D231" s="229" t="s">
        <v>146</v>
      </c>
      <c r="E231" s="241"/>
      <c r="F231" s="196"/>
      <c r="G231" s="390" t="e">
        <f t="shared" ref="G231:H231" si="91">G229*(1+G230)</f>
        <v>#DIV/0!</v>
      </c>
      <c r="H231" s="377" t="e">
        <f t="shared" si="91"/>
        <v>#DIV/0!</v>
      </c>
      <c r="I231" s="377" t="e">
        <f t="shared" ref="I231:P231" si="92">I229*(1+I230)</f>
        <v>#DIV/0!</v>
      </c>
      <c r="J231" s="377" t="e">
        <f t="shared" si="92"/>
        <v>#DIV/0!</v>
      </c>
      <c r="K231" s="377" t="e">
        <f t="shared" si="92"/>
        <v>#DIV/0!</v>
      </c>
      <c r="L231" s="377" t="e">
        <f t="shared" si="92"/>
        <v>#DIV/0!</v>
      </c>
      <c r="M231" s="377" t="e">
        <f t="shared" si="92"/>
        <v>#DIV/0!</v>
      </c>
      <c r="N231" s="377" t="e">
        <f t="shared" si="92"/>
        <v>#DIV/0!</v>
      </c>
      <c r="O231" s="377" t="e">
        <f t="shared" si="92"/>
        <v>#DIV/0!</v>
      </c>
      <c r="P231" s="377" t="e">
        <f t="shared" si="92"/>
        <v>#DIV/0!</v>
      </c>
      <c r="Q231" s="312"/>
      <c r="R231" s="71"/>
      <c r="T231" s="357"/>
      <c r="U231" s="357"/>
      <c r="V231" s="357"/>
      <c r="W231" s="357"/>
      <c r="X231" s="357"/>
    </row>
    <row r="232" spans="3:24" ht="16.5" customHeight="1" x14ac:dyDescent="0.25">
      <c r="C232" s="306"/>
      <c r="D232" s="330" t="s">
        <v>131</v>
      </c>
      <c r="E232" s="337">
        <f>($W$185-E223)/30.4735*($W$187/12)</f>
        <v>3.5059970137988747</v>
      </c>
      <c r="F232" s="74"/>
      <c r="G232" s="105">
        <f t="shared" ref="G232:H232" si="93">($W$185-G223)/30.4735*($W$187/12)</f>
        <v>3.5059970137988747</v>
      </c>
      <c r="H232" s="106">
        <f t="shared" si="93"/>
        <v>3.5059970137988747</v>
      </c>
      <c r="I232" s="106">
        <f t="shared" ref="I232:P232" si="94">($W$185-I223)/30.4735*($W$187/12)</f>
        <v>3.5059970137988747</v>
      </c>
      <c r="J232" s="106">
        <f t="shared" si="94"/>
        <v>3.5059970137988747</v>
      </c>
      <c r="K232" s="106">
        <f t="shared" si="94"/>
        <v>3.5059970137988747</v>
      </c>
      <c r="L232" s="106">
        <f t="shared" si="94"/>
        <v>3.5059970137988747</v>
      </c>
      <c r="M232" s="106">
        <f t="shared" si="94"/>
        <v>3.5059970137988747</v>
      </c>
      <c r="N232" s="106">
        <f t="shared" si="94"/>
        <v>3.5059970137988747</v>
      </c>
      <c r="O232" s="106">
        <f t="shared" si="94"/>
        <v>3.5059970137988747</v>
      </c>
      <c r="P232" s="106">
        <f t="shared" si="94"/>
        <v>3.5059970137988747</v>
      </c>
      <c r="Q232" s="245"/>
      <c r="R232" s="71"/>
      <c r="T232" s="369" t="s">
        <v>159</v>
      </c>
      <c r="U232" s="179"/>
      <c r="V232" s="370" t="s">
        <v>166</v>
      </c>
      <c r="W232" s="370" t="s">
        <v>167</v>
      </c>
      <c r="X232" s="352"/>
    </row>
    <row r="233" spans="3:24" ht="16.5" customHeight="1" x14ac:dyDescent="0.25">
      <c r="C233" s="313"/>
      <c r="D233" s="338" t="str">
        <f>D201</f>
        <v xml:space="preserve"> - Subtotal $ / Unit</v>
      </c>
      <c r="E233" s="211" t="e">
        <f>E224*(1+E232)</f>
        <v>#DIV/0!</v>
      </c>
      <c r="F233" s="210"/>
      <c r="G233" s="211" t="e">
        <f t="shared" ref="G233:H233" si="95">G231*(1+G232)</f>
        <v>#DIV/0!</v>
      </c>
      <c r="H233" s="209" t="e">
        <f t="shared" si="95"/>
        <v>#DIV/0!</v>
      </c>
      <c r="I233" s="209" t="e">
        <f t="shared" ref="I233:P233" si="96">I231*(1+I232)</f>
        <v>#DIV/0!</v>
      </c>
      <c r="J233" s="209" t="e">
        <f t="shared" si="96"/>
        <v>#DIV/0!</v>
      </c>
      <c r="K233" s="209" t="e">
        <f t="shared" si="96"/>
        <v>#DIV/0!</v>
      </c>
      <c r="L233" s="209" t="e">
        <f t="shared" si="96"/>
        <v>#DIV/0!</v>
      </c>
      <c r="M233" s="209" t="e">
        <f t="shared" si="96"/>
        <v>#DIV/0!</v>
      </c>
      <c r="N233" s="209" t="e">
        <f t="shared" si="96"/>
        <v>#DIV/0!</v>
      </c>
      <c r="O233" s="209" t="e">
        <f t="shared" si="96"/>
        <v>#DIV/0!</v>
      </c>
      <c r="P233" s="209" t="e">
        <f t="shared" si="96"/>
        <v>#DIV/0!</v>
      </c>
      <c r="Q233" s="245"/>
      <c r="R233" s="71"/>
      <c r="T233" s="351" t="s">
        <v>158</v>
      </c>
      <c r="U233" s="352"/>
      <c r="V233" s="353">
        <v>-0.1</v>
      </c>
      <c r="W233" s="371">
        <f t="shared" ref="W233:W239" si="97">V233*$W$240</f>
        <v>-0.2</v>
      </c>
      <c r="X233" s="352"/>
    </row>
    <row r="234" spans="3:24" ht="15" x14ac:dyDescent="0.25">
      <c r="C234" s="191"/>
      <c r="D234" s="214" t="s">
        <v>132</v>
      </c>
      <c r="E234" s="223"/>
      <c r="F234" s="326"/>
      <c r="G234" s="78"/>
      <c r="H234" s="79"/>
      <c r="I234" s="79"/>
      <c r="J234" s="79"/>
      <c r="K234" s="79"/>
      <c r="L234" s="79"/>
      <c r="M234" s="79"/>
      <c r="N234" s="79"/>
      <c r="O234" s="79"/>
      <c r="P234" s="79"/>
      <c r="Q234" s="245"/>
      <c r="R234" s="71"/>
      <c r="T234" s="351" t="s">
        <v>160</v>
      </c>
      <c r="U234" s="352"/>
      <c r="V234" s="353">
        <v>-0.05</v>
      </c>
      <c r="W234" s="371">
        <f t="shared" si="97"/>
        <v>-0.1</v>
      </c>
      <c r="X234" s="352"/>
    </row>
    <row r="235" spans="3:24" ht="16.5" customHeight="1" x14ac:dyDescent="0.25">
      <c r="C235" s="306"/>
      <c r="D235" s="330" t="s">
        <v>133</v>
      </c>
      <c r="E235" s="339">
        <f t="shared" ref="E235:E240" si="98">E204</f>
        <v>0</v>
      </c>
      <c r="F235" s="74"/>
      <c r="G235" s="105" t="str">
        <f t="shared" ref="G235:P235" si="99">IF(G204=$T$233,$V$233,IF(G204=$T$234,$V$234,IF(G204=$T$235,$V$235,IF(G204=$T$237,$V$237,IF(G204=$T$238,$V$238,IF(G204=$T$239,$V$239,"0.0%"))))))</f>
        <v>0.0%</v>
      </c>
      <c r="H235" s="106" t="str">
        <f t="shared" si="99"/>
        <v>0.0%</v>
      </c>
      <c r="I235" s="106" t="str">
        <f t="shared" si="99"/>
        <v>0.0%</v>
      </c>
      <c r="J235" s="106" t="str">
        <f t="shared" si="99"/>
        <v>0.0%</v>
      </c>
      <c r="K235" s="106" t="str">
        <f t="shared" si="99"/>
        <v>0.0%</v>
      </c>
      <c r="L235" s="106" t="str">
        <f t="shared" si="99"/>
        <v>0.0%</v>
      </c>
      <c r="M235" s="106" t="str">
        <f t="shared" si="99"/>
        <v>0.0%</v>
      </c>
      <c r="N235" s="106" t="str">
        <f t="shared" si="99"/>
        <v>0.0%</v>
      </c>
      <c r="O235" s="106" t="str">
        <f t="shared" si="99"/>
        <v>0.0%</v>
      </c>
      <c r="P235" s="106" t="str">
        <f t="shared" si="99"/>
        <v>0.0%</v>
      </c>
      <c r="Q235" s="245"/>
      <c r="R235" s="71"/>
      <c r="T235" s="351" t="s">
        <v>161</v>
      </c>
      <c r="U235" s="352"/>
      <c r="V235" s="353">
        <v>-2.5000000000000001E-2</v>
      </c>
      <c r="W235" s="371">
        <f t="shared" si="97"/>
        <v>-0.05</v>
      </c>
      <c r="X235" s="352"/>
    </row>
    <row r="236" spans="3:24" ht="15" x14ac:dyDescent="0.25">
      <c r="C236" s="311"/>
      <c r="D236" s="216" t="s">
        <v>76</v>
      </c>
      <c r="E236" s="340">
        <f t="shared" si="98"/>
        <v>0</v>
      </c>
      <c r="F236" s="196"/>
      <c r="G236" s="392" t="str">
        <f t="shared" ref="G236:P236" si="100">IF(G205=$T$233,$V$233,IF(G205=$T$234,$V$234,IF(G205=$T$235,$V$235,IF(G205=$T$237,$V$237,IF(G205=$T$238,$V$238,IF(G205=$T$239,$V$239,"0.0%"))))))</f>
        <v>0.0%</v>
      </c>
      <c r="H236" s="197" t="str">
        <f t="shared" si="100"/>
        <v>0.0%</v>
      </c>
      <c r="I236" s="197" t="str">
        <f t="shared" si="100"/>
        <v>0.0%</v>
      </c>
      <c r="J236" s="197" t="str">
        <f t="shared" si="100"/>
        <v>0.0%</v>
      </c>
      <c r="K236" s="197" t="str">
        <f t="shared" si="100"/>
        <v>0.0%</v>
      </c>
      <c r="L236" s="197" t="str">
        <f t="shared" si="100"/>
        <v>0.0%</v>
      </c>
      <c r="M236" s="197" t="str">
        <f t="shared" si="100"/>
        <v>0.0%</v>
      </c>
      <c r="N236" s="197" t="str">
        <f t="shared" si="100"/>
        <v>0.0%</v>
      </c>
      <c r="O236" s="197" t="str">
        <f t="shared" si="100"/>
        <v>0.0%</v>
      </c>
      <c r="P236" s="197" t="str">
        <f t="shared" si="100"/>
        <v>0.0%</v>
      </c>
      <c r="Q236" s="308"/>
      <c r="R236" s="71"/>
      <c r="T236" s="351" t="s">
        <v>150</v>
      </c>
      <c r="U236" s="352"/>
      <c r="V236" s="355">
        <v>0</v>
      </c>
      <c r="W236" s="372">
        <f t="shared" si="97"/>
        <v>0</v>
      </c>
      <c r="X236" s="352"/>
    </row>
    <row r="237" spans="3:24" ht="15" x14ac:dyDescent="0.25">
      <c r="C237" s="306"/>
      <c r="D237" s="330" t="s">
        <v>135</v>
      </c>
      <c r="E237" s="105">
        <f t="shared" si="98"/>
        <v>0</v>
      </c>
      <c r="F237" s="74"/>
      <c r="G237" s="105" t="str">
        <f t="shared" ref="G237:P237" si="101">IF(G206=$T$233,$V$233,IF(G206=$T$234,$V$234,IF(G206=$T$235,$V$235,IF(G206=$T$237,$V$237,IF(G206=$T$238,$V$238,IF(G206=$T$239,$V$239,"0.0%"))))))</f>
        <v>0.0%</v>
      </c>
      <c r="H237" s="106" t="str">
        <f t="shared" si="101"/>
        <v>0.0%</v>
      </c>
      <c r="I237" s="106" t="str">
        <f t="shared" si="101"/>
        <v>0.0%</v>
      </c>
      <c r="J237" s="106" t="str">
        <f t="shared" si="101"/>
        <v>0.0%</v>
      </c>
      <c r="K237" s="106" t="str">
        <f t="shared" si="101"/>
        <v>0.0%</v>
      </c>
      <c r="L237" s="106" t="str">
        <f t="shared" si="101"/>
        <v>0.0%</v>
      </c>
      <c r="M237" s="106" t="str">
        <f t="shared" si="101"/>
        <v>0.0%</v>
      </c>
      <c r="N237" s="106" t="str">
        <f t="shared" si="101"/>
        <v>0.0%</v>
      </c>
      <c r="O237" s="106" t="str">
        <f t="shared" si="101"/>
        <v>0.0%</v>
      </c>
      <c r="P237" s="106" t="str">
        <f t="shared" si="101"/>
        <v>0.0%</v>
      </c>
      <c r="Q237" s="245"/>
      <c r="R237" s="71"/>
      <c r="T237" s="351" t="s">
        <v>162</v>
      </c>
      <c r="U237" s="352"/>
      <c r="V237" s="355">
        <v>2.5000000000000001E-2</v>
      </c>
      <c r="W237" s="372">
        <f t="shared" si="97"/>
        <v>0.05</v>
      </c>
      <c r="X237" s="352"/>
    </row>
    <row r="238" spans="3:24" ht="15" x14ac:dyDescent="0.25">
      <c r="C238" s="311"/>
      <c r="D238" s="216" t="s">
        <v>134</v>
      </c>
      <c r="E238" s="224">
        <f t="shared" si="98"/>
        <v>0</v>
      </c>
      <c r="F238" s="196"/>
      <c r="G238" s="392" t="str">
        <f t="shared" ref="G238:P238" si="102">IF(G207=$T$233,$V$233,IF(G207=$T$234,$V$234,IF(G207=$T$235,$V$235,IF(G207=$T$237,$V$237,IF(G207=$T$238,$V$238,IF(G207=$T$239,$V$239,"0.0%"))))))</f>
        <v>0.0%</v>
      </c>
      <c r="H238" s="197" t="str">
        <f t="shared" si="102"/>
        <v>0.0%</v>
      </c>
      <c r="I238" s="197" t="str">
        <f t="shared" si="102"/>
        <v>0.0%</v>
      </c>
      <c r="J238" s="197" t="str">
        <f t="shared" si="102"/>
        <v>0.0%</v>
      </c>
      <c r="K238" s="197" t="str">
        <f t="shared" si="102"/>
        <v>0.0%</v>
      </c>
      <c r="L238" s="197" t="str">
        <f t="shared" si="102"/>
        <v>0.0%</v>
      </c>
      <c r="M238" s="197" t="str">
        <f t="shared" si="102"/>
        <v>0.0%</v>
      </c>
      <c r="N238" s="197" t="str">
        <f t="shared" si="102"/>
        <v>0.0%</v>
      </c>
      <c r="O238" s="197" t="str">
        <f t="shared" si="102"/>
        <v>0.0%</v>
      </c>
      <c r="P238" s="197" t="str">
        <f t="shared" si="102"/>
        <v>0.0%</v>
      </c>
      <c r="Q238" s="308"/>
      <c r="R238" s="71"/>
      <c r="T238" s="351" t="s">
        <v>163</v>
      </c>
      <c r="U238" s="352"/>
      <c r="V238" s="355">
        <v>0.05</v>
      </c>
      <c r="W238" s="372">
        <f t="shared" si="97"/>
        <v>0.1</v>
      </c>
      <c r="X238" s="352"/>
    </row>
    <row r="239" spans="3:24" ht="15" x14ac:dyDescent="0.25">
      <c r="C239" s="306"/>
      <c r="D239" s="330" t="s">
        <v>77</v>
      </c>
      <c r="E239" s="240">
        <f t="shared" si="98"/>
        <v>0</v>
      </c>
      <c r="F239" s="74"/>
      <c r="G239" s="105" t="str">
        <f t="shared" ref="G239:P239" si="103">IF(G208=$T$233,$V$233,IF(G208=$T$234,$V$234,IF(G208=$T$235,$V$235,IF(G208=$T$237,$V$237,IF(G208=$T$238,$V$238,IF(G208=$T$239,$V$239,"0.0%"))))))</f>
        <v>0.0%</v>
      </c>
      <c r="H239" s="106" t="str">
        <f t="shared" si="103"/>
        <v>0.0%</v>
      </c>
      <c r="I239" s="106" t="str">
        <f t="shared" si="103"/>
        <v>0.0%</v>
      </c>
      <c r="J239" s="106" t="str">
        <f t="shared" si="103"/>
        <v>0.0%</v>
      </c>
      <c r="K239" s="106" t="str">
        <f t="shared" si="103"/>
        <v>0.0%</v>
      </c>
      <c r="L239" s="106" t="str">
        <f t="shared" si="103"/>
        <v>0.0%</v>
      </c>
      <c r="M239" s="106" t="str">
        <f t="shared" si="103"/>
        <v>0.0%</v>
      </c>
      <c r="N239" s="106" t="str">
        <f t="shared" si="103"/>
        <v>0.0%</v>
      </c>
      <c r="O239" s="106" t="str">
        <f t="shared" si="103"/>
        <v>0.0%</v>
      </c>
      <c r="P239" s="106" t="str">
        <f t="shared" si="103"/>
        <v>0.0%</v>
      </c>
      <c r="Q239" s="245"/>
      <c r="R239" s="71"/>
      <c r="T239" s="351" t="s">
        <v>164</v>
      </c>
      <c r="U239" s="352"/>
      <c r="V239" s="355">
        <v>0.1</v>
      </c>
      <c r="W239" s="372">
        <f t="shared" si="97"/>
        <v>0.2</v>
      </c>
      <c r="X239" s="352"/>
    </row>
    <row r="240" spans="3:24" ht="16.5" customHeight="1" x14ac:dyDescent="0.25">
      <c r="C240" s="306"/>
      <c r="D240" s="330" t="s">
        <v>80</v>
      </c>
      <c r="E240" s="240">
        <f t="shared" si="98"/>
        <v>0</v>
      </c>
      <c r="F240" s="74"/>
      <c r="G240" s="194" t="str">
        <f t="shared" ref="G240:P240" si="104">IF(G209=$T$233,$V$233,IF(G209=$T$234,$V$234,IF(G209=$T$235,$V$235,IF(G209=$T$237,$V$237,IF(G209=$T$238,$V$238,IF(G209=$T$239,$V$239,"0.0%"))))))</f>
        <v>0.0%</v>
      </c>
      <c r="H240" s="195" t="str">
        <f t="shared" si="104"/>
        <v>0.0%</v>
      </c>
      <c r="I240" s="195" t="str">
        <f t="shared" si="104"/>
        <v>0.0%</v>
      </c>
      <c r="J240" s="195" t="str">
        <f t="shared" si="104"/>
        <v>0.0%</v>
      </c>
      <c r="K240" s="195" t="str">
        <f t="shared" si="104"/>
        <v>0.0%</v>
      </c>
      <c r="L240" s="195" t="str">
        <f t="shared" si="104"/>
        <v>0.0%</v>
      </c>
      <c r="M240" s="195" t="str">
        <f t="shared" si="104"/>
        <v>0.0%</v>
      </c>
      <c r="N240" s="195" t="str">
        <f t="shared" si="104"/>
        <v>0.0%</v>
      </c>
      <c r="O240" s="195" t="str">
        <f t="shared" si="104"/>
        <v>0.0%</v>
      </c>
      <c r="P240" s="195" t="str">
        <f t="shared" si="104"/>
        <v>0.0%</v>
      </c>
      <c r="Q240" s="245"/>
      <c r="R240" s="71"/>
      <c r="T240" s="373" t="s">
        <v>168</v>
      </c>
      <c r="U240" s="374"/>
      <c r="V240" s="375"/>
      <c r="W240" s="376">
        <v>2</v>
      </c>
      <c r="X240" s="352"/>
    </row>
    <row r="241" spans="3:18" ht="23.25" hidden="1" customHeight="1" x14ac:dyDescent="0.25">
      <c r="C241" s="316"/>
      <c r="D241" s="217" t="s">
        <v>147</v>
      </c>
      <c r="E241" s="225"/>
      <c r="F241" s="198"/>
      <c r="G241" s="393">
        <f>SUM((G235+G236+G237+G238+G239+G240+G200)*1)</f>
        <v>3.5059970137988747</v>
      </c>
      <c r="H241" s="199">
        <f>SUM((H235+H236+H237+H238+H239+H240+H200)*1)</f>
        <v>3.5059970137988747</v>
      </c>
      <c r="I241" s="199">
        <f t="shared" ref="I241:P241" si="105">SUM((I235+I236+I237+I238+I239+I240+I200)*1)</f>
        <v>3.5059970137988747</v>
      </c>
      <c r="J241" s="199">
        <f t="shared" si="105"/>
        <v>3.5059970137988747</v>
      </c>
      <c r="K241" s="199">
        <f t="shared" si="105"/>
        <v>3.5059970137988747</v>
      </c>
      <c r="L241" s="199">
        <f t="shared" si="105"/>
        <v>3.5059970137988747</v>
      </c>
      <c r="M241" s="199">
        <f t="shared" si="105"/>
        <v>3.5059970137988747</v>
      </c>
      <c r="N241" s="199">
        <f t="shared" si="105"/>
        <v>3.5059970137988747</v>
      </c>
      <c r="O241" s="199">
        <f t="shared" si="105"/>
        <v>3.5059970137988747</v>
      </c>
      <c r="P241" s="199">
        <f t="shared" si="105"/>
        <v>3.5059970137988747</v>
      </c>
      <c r="Q241" s="317"/>
      <c r="R241" s="71"/>
    </row>
    <row r="242" spans="3:18" ht="24" customHeight="1" thickBot="1" x14ac:dyDescent="0.3">
      <c r="C242" s="318"/>
      <c r="D242" s="218" t="str">
        <f>D212</f>
        <v xml:space="preserve"> - Total Adjusted $ / Unit</v>
      </c>
      <c r="E242" s="327" t="e">
        <f>E233</f>
        <v>#DIV/0!</v>
      </c>
      <c r="F242" s="328"/>
      <c r="G242" s="358" t="e">
        <f t="shared" ref="G242:H242" si="106">(SUM(G235:G240)+1)*G233</f>
        <v>#DIV/0!</v>
      </c>
      <c r="H242" s="329" t="e">
        <f t="shared" si="106"/>
        <v>#DIV/0!</v>
      </c>
      <c r="I242" s="329" t="e">
        <f t="shared" ref="I242:P242" si="107">(SUM(I235:I240)+1)*I233</f>
        <v>#DIV/0!</v>
      </c>
      <c r="J242" s="329" t="e">
        <f t="shared" si="107"/>
        <v>#DIV/0!</v>
      </c>
      <c r="K242" s="329" t="e">
        <f t="shared" si="107"/>
        <v>#DIV/0!</v>
      </c>
      <c r="L242" s="329" t="e">
        <f t="shared" si="107"/>
        <v>#DIV/0!</v>
      </c>
      <c r="M242" s="329" t="e">
        <f t="shared" si="107"/>
        <v>#DIV/0!</v>
      </c>
      <c r="N242" s="329" t="e">
        <f t="shared" si="107"/>
        <v>#DIV/0!</v>
      </c>
      <c r="O242" s="329" t="e">
        <f t="shared" si="107"/>
        <v>#DIV/0!</v>
      </c>
      <c r="P242" s="329" t="e">
        <f t="shared" si="107"/>
        <v>#DIV/0!</v>
      </c>
      <c r="Q242" s="319"/>
      <c r="R242" s="71"/>
    </row>
    <row r="243" spans="3:18" ht="15.75" thickTop="1" x14ac:dyDescent="0.25">
      <c r="C243" s="200"/>
      <c r="D243" s="342" t="s">
        <v>136</v>
      </c>
      <c r="E243" s="226" t="s">
        <v>137</v>
      </c>
      <c r="F243" s="201"/>
      <c r="G243" s="343" t="s">
        <v>138</v>
      </c>
      <c r="H243" s="233" t="s">
        <v>139</v>
      </c>
      <c r="I243" s="202" t="s">
        <v>140</v>
      </c>
      <c r="J243" s="237"/>
      <c r="K243" s="273"/>
      <c r="L243" s="273"/>
      <c r="M243" s="273"/>
      <c r="N243" s="273"/>
      <c r="O243" s="273"/>
      <c r="P243" s="331"/>
      <c r="Q243" s="245"/>
      <c r="R243" s="71"/>
    </row>
    <row r="244" spans="3:18" ht="7.5" customHeight="1" x14ac:dyDescent="0.25">
      <c r="C244" s="320"/>
      <c r="D244" s="344"/>
      <c r="E244" s="321"/>
      <c r="F244" s="20"/>
      <c r="G244" s="345"/>
      <c r="H244" s="346"/>
      <c r="I244" s="346"/>
      <c r="J244" s="347"/>
      <c r="K244" s="331"/>
      <c r="L244" s="331"/>
      <c r="M244" s="331"/>
      <c r="N244" s="331"/>
      <c r="O244" s="331"/>
      <c r="P244" s="331"/>
      <c r="Q244" s="245"/>
      <c r="R244" s="71"/>
    </row>
    <row r="245" spans="3:18" ht="15" x14ac:dyDescent="0.25">
      <c r="C245" s="322"/>
      <c r="D245" s="348"/>
      <c r="E245" s="227" t="s">
        <v>141</v>
      </c>
      <c r="F245" s="74"/>
      <c r="G245" s="349" t="e">
        <f>MIN(G224:P224)</f>
        <v>#DIV/0!</v>
      </c>
      <c r="H245" s="234" t="e">
        <f>MIN(G242:P242)</f>
        <v>#DIV/0!</v>
      </c>
      <c r="I245" s="203" t="e">
        <f>(H245-G245)/G245</f>
        <v>#DIV/0!</v>
      </c>
      <c r="J245" s="238"/>
      <c r="K245" s="331"/>
      <c r="L245" s="331"/>
      <c r="M245" s="331"/>
      <c r="N245" s="331"/>
      <c r="O245" s="331"/>
      <c r="P245" s="331"/>
      <c r="Q245" s="245"/>
      <c r="R245" s="71"/>
    </row>
    <row r="246" spans="3:18" ht="16.5" customHeight="1" x14ac:dyDescent="0.25">
      <c r="C246" s="322"/>
      <c r="D246" s="348"/>
      <c r="E246" s="227" t="s">
        <v>142</v>
      </c>
      <c r="F246" s="74"/>
      <c r="G246" s="349" t="e">
        <f>MAX(G224:P224)</f>
        <v>#DIV/0!</v>
      </c>
      <c r="H246" s="234" t="e">
        <f>MAX(G242:P242)</f>
        <v>#DIV/0!</v>
      </c>
      <c r="I246" s="203" t="e">
        <f>(H246-G246)/G246</f>
        <v>#DIV/0!</v>
      </c>
      <c r="J246" s="238"/>
      <c r="K246" s="350"/>
      <c r="L246" s="350"/>
      <c r="M246" s="350"/>
      <c r="N246" s="350"/>
      <c r="O246" s="350"/>
      <c r="P246" s="350"/>
      <c r="Q246" s="245"/>
      <c r="R246" s="71"/>
    </row>
    <row r="247" spans="3:18" ht="16.5" customHeight="1" x14ac:dyDescent="0.25">
      <c r="C247" s="322"/>
      <c r="D247" s="348"/>
      <c r="E247" s="227" t="s">
        <v>143</v>
      </c>
      <c r="F247" s="74"/>
      <c r="G247" s="207" t="e">
        <f>AVERAGE(G224:P224)</f>
        <v>#DIV/0!</v>
      </c>
      <c r="H247" s="235" t="e">
        <f>AVERAGE(G242:P242)</f>
        <v>#DIV/0!</v>
      </c>
      <c r="I247" s="203" t="e">
        <f>(H247-G247)/G247</f>
        <v>#DIV/0!</v>
      </c>
      <c r="J247" s="238"/>
      <c r="K247" s="179"/>
      <c r="L247" s="179"/>
      <c r="M247" s="179"/>
      <c r="N247" s="179"/>
      <c r="O247" s="179"/>
      <c r="P247" s="179"/>
      <c r="Q247" s="245"/>
      <c r="R247" s="71"/>
    </row>
    <row r="248" spans="3:18" ht="16.5" customHeight="1" thickBot="1" x14ac:dyDescent="0.3">
      <c r="C248" s="323"/>
      <c r="D248" s="324"/>
      <c r="E248" s="228" t="s">
        <v>144</v>
      </c>
      <c r="F248" s="204"/>
      <c r="G248" s="208" t="e">
        <f>MEDIAN(G224:P224)</f>
        <v>#DIV/0!</v>
      </c>
      <c r="H248" s="236" t="e">
        <f>MEDIAN(G242:P242)</f>
        <v>#DIV/0!</v>
      </c>
      <c r="I248" s="205" t="e">
        <f>(H248-G248)/G248</f>
        <v>#DIV/0!</v>
      </c>
      <c r="J248" s="239"/>
      <c r="K248" s="206"/>
      <c r="L248" s="206"/>
      <c r="M248" s="206"/>
      <c r="N248" s="206"/>
      <c r="O248" s="206"/>
      <c r="P248" s="206"/>
      <c r="Q248" s="325"/>
      <c r="R248" s="71"/>
    </row>
    <row r="249" spans="3:18" ht="16.5" customHeight="1" thickTop="1" x14ac:dyDescent="0.25">
      <c r="C249" s="179"/>
      <c r="D249" s="179"/>
      <c r="E249" s="179"/>
      <c r="F249" s="179"/>
      <c r="G249" s="179"/>
      <c r="H249" s="179"/>
      <c r="I249" s="179"/>
      <c r="J249" s="179"/>
      <c r="K249" s="179"/>
      <c r="L249" s="179"/>
      <c r="M249" s="179"/>
      <c r="N249" s="179"/>
      <c r="O249" s="179"/>
      <c r="P249" s="179"/>
      <c r="Q249" s="179"/>
      <c r="R249" s="71"/>
    </row>
    <row r="251" spans="3:18" ht="16.5" hidden="1" customHeight="1" x14ac:dyDescent="0.25"/>
  </sheetData>
  <customSheetViews>
    <customSheetView guid="{532E490A-6CC6-4637-9257-E11FA5186577}" showPageBreaks="1" fitToPage="1" printArea="1" hiddenRows="1" hiddenColumns="1" topLeftCell="C21">
      <selection activeCell="D90" sqref="D90"/>
      <pageMargins left="0" right="0" top="0.5" bottom="0" header="0" footer="0"/>
      <printOptions horizontalCentered="1" verticalCentered="1"/>
      <pageSetup scale="67" orientation="landscape" horizontalDpi="300" r:id="rId1"/>
      <headerFooter alignWithMargins="0"/>
    </customSheetView>
    <customSheetView guid="{52B671BD-09B6-425E-9748-EC9BFFDE0D48}" fitToPage="1" hiddenRows="1" hiddenColumns="1" topLeftCell="C1">
      <selection activeCell="D5" sqref="D5"/>
      <pageMargins left="0" right="0" top="0.5" bottom="0" header="0" footer="0"/>
      <printOptions horizontalCentered="1" verticalCentered="1"/>
      <pageSetup scale="67" orientation="landscape" horizontalDpi="300" r:id="rId2"/>
      <headerFooter alignWithMargins="0"/>
    </customSheetView>
    <customSheetView guid="{824563B6-FB0A-4E14-8B77-D32E3BA08AD6}" showPageBreaks="1" fitToPage="1" printArea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66" orientation="landscape" horizontalDpi="300" r:id="rId3"/>
      <headerFooter alignWithMargins="0"/>
    </customSheetView>
    <customSheetView guid="{091FE7BB-A7A6-4FE6-BBF6-2807EC0649D9}" showPageBreaks="1" fitToPage="1" printArea="1" hiddenRows="1" hiddenColumns="1" showRuler="0" topLeftCell="C120">
      <selection activeCell="E152" sqref="E152"/>
      <pageMargins left="0" right="0" top="0.5" bottom="0" header="0" footer="0"/>
      <printOptions horizontalCentered="1" verticalCentered="1"/>
      <pageSetup scale="61" orientation="landscape" horizontalDpi="300" r:id="rId4"/>
      <headerFooter alignWithMargins="0"/>
    </customSheetView>
    <customSheetView guid="{63506D70-FE4D-4EEE-B9FF-ADFB586186A1}" showPageBreaks="1" fitToPage="1" printArea="1" hiddenRows="1" hiddenColumns="1" showRuler="0" topLeftCell="C1">
      <selection activeCell="E3" sqref="E3"/>
      <pageMargins left="0" right="0" top="0.5" bottom="0" header="0" footer="0"/>
      <printOptions horizontalCentered="1" verticalCentered="1"/>
      <pageSetup scale="67" orientation="landscape" horizontalDpi="300" r:id="rId5"/>
      <headerFooter alignWithMargins="0"/>
    </customSheetView>
    <customSheetView guid="{A00685F8-103E-4B41-B20A-8FA105191486}" scale="90" showPageBreaks="1" fitToPage="1" printArea="1" hiddenRows="1" hiddenColumns="1" topLeftCell="C1">
      <selection activeCell="I204" sqref="I204"/>
      <pageMargins left="0" right="0" top="0.5" bottom="0" header="0" footer="0"/>
      <printOptions horizontalCentered="1" verticalCentered="1"/>
      <pageSetup scale="67" orientation="landscape" horizontalDpi="300" r:id="rId6"/>
      <headerFooter alignWithMargins="0"/>
    </customSheetView>
  </customSheetViews>
  <mergeCells count="4">
    <mergeCell ref="C1:Q1"/>
    <mergeCell ref="C182:Q182"/>
    <mergeCell ref="C183:Q183"/>
    <mergeCell ref="C2:Q2"/>
  </mergeCells>
  <phoneticPr fontId="21" type="noConversion"/>
  <conditionalFormatting sqref="G227:P227 G229:P229 G231:P231">
    <cfRule type="expression" dxfId="3" priority="3">
      <formula>$D$194=$T$193</formula>
    </cfRule>
    <cfRule type="expression" dxfId="2" priority="4">
      <formula>$D$194=$T$193</formula>
    </cfRule>
  </conditionalFormatting>
  <conditionalFormatting sqref="E233 G245:H248 E194:P194 E201:P201 E212:P212 E224:P224 G227:P227 G229:P229 G231:P231 G233:P233 E242:P242">
    <cfRule type="expression" dxfId="1" priority="2">
      <formula>A143=Q142</formula>
    </cfRule>
  </conditionalFormatting>
  <conditionalFormatting sqref="E233 G245:H248 E194:P194 E201:P201 E212:P212 E224:P224 G227:P227 G229:P229 G231:P231 G233:P233 E242:P242">
    <cfRule type="expression" dxfId="0" priority="1">
      <formula>A143=Q143</formula>
    </cfRule>
  </conditionalFormatting>
  <dataValidations count="4">
    <dataValidation type="list" allowBlank="1" showInputMessage="1" promptTitle="Property Rights" sqref="E23" xr:uid="{F1438D04-491A-4A57-9330-B13259B7E58E}">
      <formula1>"Fee Simple, Leased Fee, Leasehold, Subleasehold"</formula1>
    </dataValidation>
    <dataValidation type="list" allowBlank="1" showInputMessage="1" showErrorMessage="1" sqref="D194" xr:uid="{CD036934-C982-4D58-993C-40FC18826784}">
      <formula1>$T$193:$T$194</formula1>
    </dataValidation>
    <dataValidation type="list" allowBlank="1" showInputMessage="1" showErrorMessage="1" sqref="G204:P209" xr:uid="{4F2ED81D-CAB9-4C94-91CE-0F300C08D656}">
      <formula1>$T$233:$T$239</formula1>
    </dataValidation>
    <dataValidation type="list" allowBlank="1" showInputMessage="1" showErrorMessage="1" sqref="G197:P199" xr:uid="{C7241C16-69F3-4488-BE1F-CCBAE2BD70F0}">
      <formula1>$T$224:$T$230</formula1>
    </dataValidation>
  </dataValidations>
  <printOptions horizontalCentered="1" verticalCentered="1"/>
  <pageMargins left="0" right="0" top="0.5" bottom="0" header="0" footer="0"/>
  <pageSetup scale="67" orientation="landscape" horizontalDpi="300" r:id="rId7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5F8BD6FB4F524198FB3326D5055444" ma:contentTypeVersion="13" ma:contentTypeDescription="Create a new document." ma:contentTypeScope="" ma:versionID="4a59b46db29c389ea0a3b888fc3fa5e6">
  <xsd:schema xmlns:xsd="http://www.w3.org/2001/XMLSchema" xmlns:xs="http://www.w3.org/2001/XMLSchema" xmlns:p="http://schemas.microsoft.com/office/2006/metadata/properties" xmlns:ns3="3f1db3af-89d3-4183-968b-7d7543af6df2" xmlns:ns4="e40c21ff-414b-46c6-bac0-ce14c80aaa8b" targetNamespace="http://schemas.microsoft.com/office/2006/metadata/properties" ma:root="true" ma:fieldsID="ef95155e36365e94945b31ce460285d3" ns3:_="" ns4:_="">
    <xsd:import namespace="3f1db3af-89d3-4183-968b-7d7543af6df2"/>
    <xsd:import namespace="e40c21ff-414b-46c6-bac0-ce14c80aaa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db3af-89d3-4183-968b-7d7543af6d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c21ff-414b-46c6-bac0-ce14c80aaa8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2AB6BE-C972-4EB7-B55B-D76C176E70B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7056A4-1F53-4B6A-B90B-9B79279524B3}">
  <ds:schemaRefs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purl.org/dc/terms/"/>
    <ds:schemaRef ds:uri="e40c21ff-414b-46c6-bac0-ce14c80aaa8b"/>
    <ds:schemaRef ds:uri="3f1db3af-89d3-4183-968b-7d7543af6df2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5C3065D-7D61-4612-8656-53E016468E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1db3af-89d3-4183-968b-7d7543af6df2"/>
    <ds:schemaRef ds:uri="e40c21ff-414b-46c6-bac0-ce14c80aaa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Improved Sales</vt:lpstr>
      <vt:lpstr>'Improved Sales'!Print_Area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Martino</cp:lastModifiedBy>
  <cp:lastPrinted>2008-11-28T20:12:19Z</cp:lastPrinted>
  <dcterms:created xsi:type="dcterms:W3CDTF">2008-09-27T04:08:08Z</dcterms:created>
  <dcterms:modified xsi:type="dcterms:W3CDTF">2022-01-04T19:35:50Z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ad9a87848d044469c27978966b6b489">
    <vt:lpwstr>k07b7d0a756a84ee8806_X_k056cb627ac4b45e7990_A_1</vt:lpwstr>
  </property>
  <property fmtid="{D5CDD505-2E9C-101B-9397-08002B2CF9AE}" pid="3" name="g82d6dd7259b74a2193c63465c27c9527">
    <vt:lpwstr>k07b7d0a756a84ee8806_X_k056cb627ac4b45e7990_A_2</vt:lpwstr>
  </property>
  <property fmtid="{D5CDD505-2E9C-101B-9397-08002B2CF9AE}" pid="4" name="g7942e34dd8b947a3a6915af9dfca1da6">
    <vt:lpwstr>k07b7d0a756a84ee8806_X_k056cb627ac4b45e7990_A_3</vt:lpwstr>
  </property>
  <property fmtid="{D5CDD505-2E9C-101B-9397-08002B2CF9AE}" pid="5" name="gb502ae05a4c0480c909f1f486deb8548">
    <vt:lpwstr>k07b7d0a756a84ee8806_X_k056cb627ac4b45e7990_A_4</vt:lpwstr>
  </property>
  <property fmtid="{D5CDD505-2E9C-101B-9397-08002B2CF9AE}" pid="6" name="ge2da865db62b45b694e7df720a51256e">
    <vt:lpwstr>k07b7d0a756a84ee8806_X_k056cb627ac4b45e7990_A_5</vt:lpwstr>
  </property>
  <property fmtid="{D5CDD505-2E9C-101B-9397-08002B2CF9AE}" pid="7" name="g79cd3ddc92fb433da900d3164d7b35a1">
    <vt:lpwstr>k07b7d0a756a84ee8806_X_k056cb627ac4b45e7990_A_6</vt:lpwstr>
  </property>
  <property fmtid="{D5CDD505-2E9C-101B-9397-08002B2CF9AE}" pid="8" name="ga9978a5e4f144032b7e929a2cb4fd99b">
    <vt:lpwstr>k07b7d0a756a84ee8806_X_k056cb627ac4b45e7990_A_7</vt:lpwstr>
  </property>
  <property fmtid="{D5CDD505-2E9C-101B-9397-08002B2CF9AE}" pid="9" name="g6bac796e8be5478890bb46df67b4ca29">
    <vt:lpwstr>k07b7d0a756a84ee8806_X_k056cb627ac4b45e7990_A_8</vt:lpwstr>
  </property>
  <property fmtid="{D5CDD505-2E9C-101B-9397-08002B2CF9AE}" pid="10" name="gacfe2d69c7e146699dba4ac87cb2fe89">
    <vt:lpwstr>k07b7d0a756a84ee8806_X_k056cb627ac4b45e7990_A_9</vt:lpwstr>
  </property>
  <property fmtid="{D5CDD505-2E9C-101B-9397-08002B2CF9AE}" pid="11" name="gd8baf0ccc4d041edb0a2d090426e06e7">
    <vt:lpwstr>k07b7d0a756a84ee8806_X_k056cb627ac4b45e7990_A_10</vt:lpwstr>
  </property>
  <property fmtid="{D5CDD505-2E9C-101B-9397-08002B2CF9AE}" pid="12" name="ge229ca62e8f04862a914649b0f03eae4">
    <vt:lpwstr>k07b7d0a756a84ee8806_X_k6ef9dc51cf184928b82_A_10</vt:lpwstr>
  </property>
  <property fmtid="{D5CDD505-2E9C-101B-9397-08002B2CF9AE}" pid="13" name="gfc0dee0c88a24342bce5a161ab568c29">
    <vt:lpwstr>k07b7d0a756a84ee8806_X_k6ef9dc51cf184928b82_A_9</vt:lpwstr>
  </property>
  <property fmtid="{D5CDD505-2E9C-101B-9397-08002B2CF9AE}" pid="14" name="g2c17ce8d60054b63a21a4407e19ce44d">
    <vt:lpwstr>k07b7d0a756a84ee8806_X_k6ef9dc51cf184928b82_A_8</vt:lpwstr>
  </property>
  <property fmtid="{D5CDD505-2E9C-101B-9397-08002B2CF9AE}" pid="15" name="g7954da7626ec4787ba1cfb2aa4b6faae">
    <vt:lpwstr>k07b7d0a756a84ee8806_X_k6ef9dc51cf184928b82_A_7</vt:lpwstr>
  </property>
  <property fmtid="{D5CDD505-2E9C-101B-9397-08002B2CF9AE}" pid="16" name="gb10aeafb052340d48e06ef684af2ed2c">
    <vt:lpwstr>k07b7d0a756a84ee8806_X_k6ef9dc51cf184928b82_A_6</vt:lpwstr>
  </property>
  <property fmtid="{D5CDD505-2E9C-101B-9397-08002B2CF9AE}" pid="17" name="gd2ee244fb14940e599dc2e06a78a14f1">
    <vt:lpwstr>k07b7d0a756a84ee8806_X_k6ef9dc51cf184928b82_A_5</vt:lpwstr>
  </property>
  <property fmtid="{D5CDD505-2E9C-101B-9397-08002B2CF9AE}" pid="18" name="gc95bcab715c642f698a3ef7c7f0feba7">
    <vt:lpwstr>k07b7d0a756a84ee8806_X_k6ef9dc51cf184928b82_A_4</vt:lpwstr>
  </property>
  <property fmtid="{D5CDD505-2E9C-101B-9397-08002B2CF9AE}" pid="19" name="g08baafbf7ecd4e2f90682a95a853942f">
    <vt:lpwstr>k07b7d0a756a84ee8806_X_k6ef9dc51cf184928b82_A_3</vt:lpwstr>
  </property>
  <property fmtid="{D5CDD505-2E9C-101B-9397-08002B2CF9AE}" pid="20" name="g1a16a39da293485fa44867d9902bfcda">
    <vt:lpwstr>k07b7d0a756a84ee8806_X_k6ef9dc51cf184928b82_A_2</vt:lpwstr>
  </property>
  <property fmtid="{D5CDD505-2E9C-101B-9397-08002B2CF9AE}" pid="21" name="g1b65b25110e84b179894d647336d5b19">
    <vt:lpwstr>k07b7d0a756a84ee8806_X_k6ef9dc51cf184928b82_A_1</vt:lpwstr>
  </property>
  <property fmtid="{D5CDD505-2E9C-101B-9397-08002B2CF9AE}" pid="22" name="g5c367484f2d9434ca21ff98941ec5bd8">
    <vt:lpwstr>k07b7d0a756a84ee8806_X_kead8df01982d4a3187f_A_1</vt:lpwstr>
  </property>
  <property fmtid="{D5CDD505-2E9C-101B-9397-08002B2CF9AE}" pid="23" name="gfb81b69a381f420ba804f679349d9919">
    <vt:lpwstr>k07b7d0a756a84ee8806_X_kead8df01982d4a3187f_A_2</vt:lpwstr>
  </property>
  <property fmtid="{D5CDD505-2E9C-101B-9397-08002B2CF9AE}" pid="24" name="gd83629abb3c34f4dbe5ee32d77dab0c5">
    <vt:lpwstr>k07b7d0a756a84ee8806_X_kead8df01982d4a3187f_A_3</vt:lpwstr>
  </property>
  <property fmtid="{D5CDD505-2E9C-101B-9397-08002B2CF9AE}" pid="25" name="g67dbe16674164af5bccbb058546db366">
    <vt:lpwstr>k07b7d0a756a84ee8806_X_kead8df01982d4a3187f_A_4</vt:lpwstr>
  </property>
  <property fmtid="{D5CDD505-2E9C-101B-9397-08002B2CF9AE}" pid="26" name="gddc52b7aca0c442dbba46119c76bf92c">
    <vt:lpwstr>k07b7d0a756a84ee8806_X_kead8df01982d4a3187f_A_5</vt:lpwstr>
  </property>
  <property fmtid="{D5CDD505-2E9C-101B-9397-08002B2CF9AE}" pid="27" name="g02c17946854c454f8d3705e9ad9aa02c">
    <vt:lpwstr>k07b7d0a756a84ee8806_X_kead8df01982d4a3187f_A_6</vt:lpwstr>
  </property>
  <property fmtid="{D5CDD505-2E9C-101B-9397-08002B2CF9AE}" pid="28" name="gd04d3b14cc294a56a24dca7c998c711d">
    <vt:lpwstr>k07b7d0a756a84ee8806_X_kead8df01982d4a3187f_A_7</vt:lpwstr>
  </property>
  <property fmtid="{D5CDD505-2E9C-101B-9397-08002B2CF9AE}" pid="29" name="g2249c8cdba064e3abd024632988ae259">
    <vt:lpwstr>k07b7d0a756a84ee8806_X_kead8df01982d4a3187f_A_8</vt:lpwstr>
  </property>
  <property fmtid="{D5CDD505-2E9C-101B-9397-08002B2CF9AE}" pid="30" name="g7b5c9aed9de448f280460c0822320a4f">
    <vt:lpwstr>k07b7d0a756a84ee8806_X_kead8df01982d4a3187f_A_9</vt:lpwstr>
  </property>
  <property fmtid="{D5CDD505-2E9C-101B-9397-08002B2CF9AE}" pid="31" name="gbbca33aac35f474fae20b35c7726abad">
    <vt:lpwstr>k07b7d0a756a84ee8806_X_kead8df01982d4a3187f_A_10</vt:lpwstr>
  </property>
  <property fmtid="{D5CDD505-2E9C-101B-9397-08002B2CF9AE}" pid="32" name="gfe4ba61e72b4423ca88e88a73191984a">
    <vt:lpwstr>k07b7d0a756a84ee8806_X_k39d60a7f91394d1bb18_A_10</vt:lpwstr>
  </property>
  <property fmtid="{D5CDD505-2E9C-101B-9397-08002B2CF9AE}" pid="33" name="g5669d9b9c6d04a3b8f0d7ed21fa8ae02">
    <vt:lpwstr>k07b7d0a756a84ee8806_X_k39d60a7f91394d1bb18_A_9</vt:lpwstr>
  </property>
  <property fmtid="{D5CDD505-2E9C-101B-9397-08002B2CF9AE}" pid="34" name="g8cf62b5c26fb43f08b0692a36ef18fa6">
    <vt:lpwstr>k07b7d0a756a84ee8806_X_k39d60a7f91394d1bb18_A_8</vt:lpwstr>
  </property>
  <property fmtid="{D5CDD505-2E9C-101B-9397-08002B2CF9AE}" pid="35" name="gd0d0f70bb51049ddad2b6b9eecc142a9">
    <vt:lpwstr>k07b7d0a756a84ee8806_X_k39d60a7f91394d1bb18_A_7</vt:lpwstr>
  </property>
  <property fmtid="{D5CDD505-2E9C-101B-9397-08002B2CF9AE}" pid="36" name="g237c24c0eb6643aeba2743d5715836a3">
    <vt:lpwstr>k07b7d0a756a84ee8806_X_k39d60a7f91394d1bb18_A_6</vt:lpwstr>
  </property>
  <property fmtid="{D5CDD505-2E9C-101B-9397-08002B2CF9AE}" pid="37" name="g3daf59152a3546cc84dc0690d39ce07a">
    <vt:lpwstr>k07b7d0a756a84ee8806_X_k39d60a7f91394d1bb18_A_5</vt:lpwstr>
  </property>
  <property fmtid="{D5CDD505-2E9C-101B-9397-08002B2CF9AE}" pid="38" name="gb2cdde363fbf42b1b932400b95c3540f">
    <vt:lpwstr>k07b7d0a756a84ee8806_X_k39d60a7f91394d1bb18_A_4</vt:lpwstr>
  </property>
  <property fmtid="{D5CDD505-2E9C-101B-9397-08002B2CF9AE}" pid="39" name="gf9b84dab4fb24d169692d9acd8c465c8">
    <vt:lpwstr>k07b7d0a756a84ee8806_X_k39d60a7f91394d1bb18_A_3</vt:lpwstr>
  </property>
  <property fmtid="{D5CDD505-2E9C-101B-9397-08002B2CF9AE}" pid="40" name="g350ae2807f7946a5850a6f8be21f1a34">
    <vt:lpwstr>k07b7d0a756a84ee8806_X_k39d60a7f91394d1bb18_A_2</vt:lpwstr>
  </property>
  <property fmtid="{D5CDD505-2E9C-101B-9397-08002B2CF9AE}" pid="41" name="g2e6a67fa5c684a17ab1ac2a5f75e7ed0">
    <vt:lpwstr>k07b7d0a756a84ee8806_X_k39d60a7f91394d1bb18_A_1</vt:lpwstr>
  </property>
  <property fmtid="{D5CDD505-2E9C-101B-9397-08002B2CF9AE}" pid="42" name="ge7f0f6b7f9954bff81308550a345c501">
    <vt:lpwstr>k07b7d0a756a84ee8806_X_ke098258bf96b4ed480f_A_1_F_0</vt:lpwstr>
  </property>
  <property fmtid="{D5CDD505-2E9C-101B-9397-08002B2CF9AE}" pid="43" name="gb2d7f6ae705547d6bbd54dfcb880c7e1">
    <vt:lpwstr>k07b7d0a756a84ee8806_X_ke098258bf96b4ed480f_A_2_F_0</vt:lpwstr>
  </property>
  <property fmtid="{D5CDD505-2E9C-101B-9397-08002B2CF9AE}" pid="44" name="g2e16cfa41b32468e8ed7614bfd687141">
    <vt:lpwstr>k07b7d0a756a84ee8806_X_ke098258bf96b4ed480f_A_3_F_0</vt:lpwstr>
  </property>
  <property fmtid="{D5CDD505-2E9C-101B-9397-08002B2CF9AE}" pid="45" name="gf98a2bba71874f97a0a287da1d53a110">
    <vt:lpwstr>k07b7d0a756a84ee8806_X_ke098258bf96b4ed480f_A_4_F_0</vt:lpwstr>
  </property>
  <property fmtid="{D5CDD505-2E9C-101B-9397-08002B2CF9AE}" pid="46" name="g28debddfc8314abc88ba440ebe824ea1">
    <vt:lpwstr>k07b7d0a756a84ee8806_X_ke098258bf96b4ed480f_A_5_F_0</vt:lpwstr>
  </property>
  <property fmtid="{D5CDD505-2E9C-101B-9397-08002B2CF9AE}" pid="47" name="gfd427b0a97ad4339bd0a5a4c3147e80f">
    <vt:lpwstr>k07b7d0a756a84ee8806_X_ke098258bf96b4ed480f_A_6_F_0</vt:lpwstr>
  </property>
  <property fmtid="{D5CDD505-2E9C-101B-9397-08002B2CF9AE}" pid="48" name="gffad3b0ada73469b871616f28274e39b">
    <vt:lpwstr>k07b7d0a756a84ee8806_X_ke098258bf96b4ed480f_A_7_F_0</vt:lpwstr>
  </property>
  <property fmtid="{D5CDD505-2E9C-101B-9397-08002B2CF9AE}" pid="49" name="gde2a4d900a944562acbbdc36f6a4fe6c">
    <vt:lpwstr>k07b7d0a756a84ee8806_X_ke098258bf96b4ed480f_A_8_F_0</vt:lpwstr>
  </property>
  <property fmtid="{D5CDD505-2E9C-101B-9397-08002B2CF9AE}" pid="50" name="g52143231d06d4d13a02eeecee6879f05">
    <vt:lpwstr>k07b7d0a756a84ee8806_X_ke098258bf96b4ed480f_A_9_F_0</vt:lpwstr>
  </property>
  <property fmtid="{D5CDD505-2E9C-101B-9397-08002B2CF9AE}" pid="51" name="ged5906f5a77d4cdab2b76d842fc33ad5">
    <vt:lpwstr>k07b7d0a756a84ee8806_X_ke098258bf96b4ed480f_A_10_F_0</vt:lpwstr>
  </property>
  <property fmtid="{D5CDD505-2E9C-101B-9397-08002B2CF9AE}" pid="52" name="g41fafe2f12c9418eba6cf0e3c29aa3c4">
    <vt:lpwstr>k07b7d0a756a84ee8806_X_k2b30a4d20e87488a8b1_A_10</vt:lpwstr>
  </property>
  <property fmtid="{D5CDD505-2E9C-101B-9397-08002B2CF9AE}" pid="53" name="gabec121429ae4cb98c02060d99c6ee08">
    <vt:lpwstr>k07b7d0a756a84ee8806_X_k2b30a4d20e87488a8b1_A_9</vt:lpwstr>
  </property>
  <property fmtid="{D5CDD505-2E9C-101B-9397-08002B2CF9AE}" pid="54" name="ga15ab2a0cf07432eb373c7164e5db4a6">
    <vt:lpwstr>k07b7d0a756a84ee8806_X_k2b30a4d20e87488a8b1_A_8</vt:lpwstr>
  </property>
  <property fmtid="{D5CDD505-2E9C-101B-9397-08002B2CF9AE}" pid="55" name="g6e2d2600ee8849d8a518be1adea5045e">
    <vt:lpwstr>k07b7d0a756a84ee8806_X_k2b30a4d20e87488a8b1_A_7</vt:lpwstr>
  </property>
  <property fmtid="{D5CDD505-2E9C-101B-9397-08002B2CF9AE}" pid="56" name="gf687072e76d243fab208718828d349ea">
    <vt:lpwstr>k07b7d0a756a84ee8806_X_k2b30a4d20e87488a8b1_A_6</vt:lpwstr>
  </property>
  <property fmtid="{D5CDD505-2E9C-101B-9397-08002B2CF9AE}" pid="57" name="g8cd03ea8b2d14ba7abaf51acf079f6c3">
    <vt:lpwstr>k07b7d0a756a84ee8806_X_k2b30a4d20e87488a8b1_A_5</vt:lpwstr>
  </property>
  <property fmtid="{D5CDD505-2E9C-101B-9397-08002B2CF9AE}" pid="58" name="g2f4d053190134c4caa2c2528c44f3221">
    <vt:lpwstr>k07b7d0a756a84ee8806_X_k2b30a4d20e87488a8b1_A_4</vt:lpwstr>
  </property>
  <property fmtid="{D5CDD505-2E9C-101B-9397-08002B2CF9AE}" pid="59" name="g53d6cc940b61433d91bd1cd8fd4be4fe">
    <vt:lpwstr>k07b7d0a756a84ee8806_X_k2b30a4d20e87488a8b1_A_3</vt:lpwstr>
  </property>
  <property fmtid="{D5CDD505-2E9C-101B-9397-08002B2CF9AE}" pid="60" name="g9fbe9c0bd3314116b3c64d501dfbea00">
    <vt:lpwstr>k07b7d0a756a84ee8806_X_k2b30a4d20e87488a8b1_A_2</vt:lpwstr>
  </property>
  <property fmtid="{D5CDD505-2E9C-101B-9397-08002B2CF9AE}" pid="61" name="ga2cff8a24a494e3dac76fa0b6be76caf">
    <vt:lpwstr>k07b7d0a756a84ee8806_X_k2b30a4d20e87488a8b1_A_1</vt:lpwstr>
  </property>
  <property fmtid="{D5CDD505-2E9C-101B-9397-08002B2CF9AE}" pid="62" name="gdfb763923467440d9fee4bbd83ad1a7e">
    <vt:lpwstr>k07b7d0a756a84ee8806_X_kd2113697b88f4b368de_A_1_F_40</vt:lpwstr>
  </property>
  <property fmtid="{D5CDD505-2E9C-101B-9397-08002B2CF9AE}" pid="63" name="g2a5fe629e0ca48af9808bc37aba6d0ef">
    <vt:lpwstr>k07b7d0a756a84ee8806_X_kd2113697b88f4b368de_A_2_F_40</vt:lpwstr>
  </property>
  <property fmtid="{D5CDD505-2E9C-101B-9397-08002B2CF9AE}" pid="64" name="g6fb8cf6dac024ee6b7d9147d344d39a9">
    <vt:lpwstr>k07b7d0a756a84ee8806_X_kd2113697b88f4b368de_A_3_F_40</vt:lpwstr>
  </property>
  <property fmtid="{D5CDD505-2E9C-101B-9397-08002B2CF9AE}" pid="65" name="gb4a55745c0c044c5b0065f173a5cd332">
    <vt:lpwstr>k07b7d0a756a84ee8806_X_kd2113697b88f4b368de_A_4_F_40</vt:lpwstr>
  </property>
  <property fmtid="{D5CDD505-2E9C-101B-9397-08002B2CF9AE}" pid="66" name="g6b469f7d2af74c6190c13e67c8416654">
    <vt:lpwstr>k07b7d0a756a84ee8806_X_kd2113697b88f4b368de_A_5_F_40</vt:lpwstr>
  </property>
  <property fmtid="{D5CDD505-2E9C-101B-9397-08002B2CF9AE}" pid="67" name="g8e5ff4a87a094a37a7d82040c4dfbc4f">
    <vt:lpwstr>k07b7d0a756a84ee8806_X_kd2113697b88f4b368de_A_6_F_40</vt:lpwstr>
  </property>
  <property fmtid="{D5CDD505-2E9C-101B-9397-08002B2CF9AE}" pid="68" name="g76146e2ffeb9492b87fad3984edf61ec">
    <vt:lpwstr>k07b7d0a756a84ee8806_X_kd2113697b88f4b368de_A_7_F_40</vt:lpwstr>
  </property>
  <property fmtid="{D5CDD505-2E9C-101B-9397-08002B2CF9AE}" pid="69" name="gd51011457bfb43f18deaa3faba5267e6">
    <vt:lpwstr>k07b7d0a756a84ee8806_X_kd2113697b88f4b368de_A_8_F_40</vt:lpwstr>
  </property>
  <property fmtid="{D5CDD505-2E9C-101B-9397-08002B2CF9AE}" pid="70" name="g8bd486219eb149708bf0d9c12b4f274b">
    <vt:lpwstr>k07b7d0a756a84ee8806_X_kd2113697b88f4b368de_A_9_F_40</vt:lpwstr>
  </property>
  <property fmtid="{D5CDD505-2E9C-101B-9397-08002B2CF9AE}" pid="71" name="g3910756423e74760b02919cb0870b740">
    <vt:lpwstr>k07b7d0a756a84ee8806_X_kd2113697b88f4b368de_A_10_F_40</vt:lpwstr>
  </property>
  <property fmtid="{D5CDD505-2E9C-101B-9397-08002B2CF9AE}" pid="72" name="gd04f459a964a4041bf1bb2f2372cc8be">
    <vt:lpwstr>k07b7d0a756a84ee8806_X_k76f9b856a38f4ff88cf_A_10_F_40</vt:lpwstr>
  </property>
  <property fmtid="{D5CDD505-2E9C-101B-9397-08002B2CF9AE}" pid="73" name="g9809d4ea3db3459ca1bca3b696f0ba93">
    <vt:lpwstr>k07b7d0a756a84ee8806_X_k76f9b856a38f4ff88cf_A_9_F_40</vt:lpwstr>
  </property>
  <property fmtid="{D5CDD505-2E9C-101B-9397-08002B2CF9AE}" pid="74" name="ga7b1e21b93c74ecfa18dd5092d335ffb">
    <vt:lpwstr>k07b7d0a756a84ee8806_X_k76f9b856a38f4ff88cf_A_8_F_40</vt:lpwstr>
  </property>
  <property fmtid="{D5CDD505-2E9C-101B-9397-08002B2CF9AE}" pid="75" name="g6d85ba8682d54644a6b4c26a09c18b9f">
    <vt:lpwstr>k07b7d0a756a84ee8806_X_k76f9b856a38f4ff88cf_A_7_F_40</vt:lpwstr>
  </property>
  <property fmtid="{D5CDD505-2E9C-101B-9397-08002B2CF9AE}" pid="76" name="g8fc76039ade940aaa09c95cdf98937a2">
    <vt:lpwstr>k07b7d0a756a84ee8806_X_k76f9b856a38f4ff88cf_A_6_F_40</vt:lpwstr>
  </property>
  <property fmtid="{D5CDD505-2E9C-101B-9397-08002B2CF9AE}" pid="77" name="g9dd377285547471eaf19a8afdf5c32c9">
    <vt:lpwstr>k07b7d0a756a84ee8806_X_k76f9b856a38f4ff88cf_A_5_F_40</vt:lpwstr>
  </property>
  <property fmtid="{D5CDD505-2E9C-101B-9397-08002B2CF9AE}" pid="78" name="g2d9a5b47e4a54b2baa4d4b3a1ce99c4e">
    <vt:lpwstr>k07b7d0a756a84ee8806_X_k76f9b856a38f4ff88cf_A_4_F_40</vt:lpwstr>
  </property>
  <property fmtid="{D5CDD505-2E9C-101B-9397-08002B2CF9AE}" pid="79" name="g243ee223fb37427db5cc16980aeebf83">
    <vt:lpwstr>k07b7d0a756a84ee8806_X_k76f9b856a38f4ff88cf_A_3_F_40</vt:lpwstr>
  </property>
  <property fmtid="{D5CDD505-2E9C-101B-9397-08002B2CF9AE}" pid="80" name="g6b79b69bf8ba4c908bc3c997d96ca4f7">
    <vt:lpwstr>k07b7d0a756a84ee8806_X_k76f9b856a38f4ff88cf_A_2_F_40</vt:lpwstr>
  </property>
  <property fmtid="{D5CDD505-2E9C-101B-9397-08002B2CF9AE}" pid="81" name="gb31a6e7a0eca4012a4f8c0d14e3d9d32">
    <vt:lpwstr>k07b7d0a756a84ee8806_X_k76f9b856a38f4ff88cf_A_1_F_40</vt:lpwstr>
  </property>
  <property fmtid="{D5CDD505-2E9C-101B-9397-08002B2CF9AE}" pid="82" name="g3da1c21363ec4d31a6f732175adae2c6">
    <vt:lpwstr>k07b7d0a756a84ee8806_X_k088378636f7e4f9e941_A_1_F_40</vt:lpwstr>
  </property>
  <property fmtid="{D5CDD505-2E9C-101B-9397-08002B2CF9AE}" pid="83" name="g85ed563f0bf14779ab15413268bb3993">
    <vt:lpwstr>k07b7d0a756a84ee8806_X_k088378636f7e4f9e941_A_2_F_10</vt:lpwstr>
  </property>
  <property fmtid="{D5CDD505-2E9C-101B-9397-08002B2CF9AE}" pid="84" name="g951bb0f8fd5744908861c5a8b2f18e08">
    <vt:lpwstr>k07b7d0a756a84ee8806_X_k088378636f7e4f9e941_A_3_F_10</vt:lpwstr>
  </property>
  <property fmtid="{D5CDD505-2E9C-101B-9397-08002B2CF9AE}" pid="85" name="ge06d0a6bcc1b437e986192fdbe3b2455">
    <vt:lpwstr>k07b7d0a756a84ee8806_X_k088378636f7e4f9e941_A_4_F_10</vt:lpwstr>
  </property>
  <property fmtid="{D5CDD505-2E9C-101B-9397-08002B2CF9AE}" pid="86" name="g661c457ba05f4c83b43eab14d848bd76">
    <vt:lpwstr>k07b7d0a756a84ee8806_X_k088378636f7e4f9e941_A_5_F_10</vt:lpwstr>
  </property>
  <property fmtid="{D5CDD505-2E9C-101B-9397-08002B2CF9AE}" pid="87" name="g09fe0778a32b413fb1aa93b5916169dc">
    <vt:lpwstr>k07b7d0a756a84ee8806_X_k088378636f7e4f9e941_A_6_F_10</vt:lpwstr>
  </property>
  <property fmtid="{D5CDD505-2E9C-101B-9397-08002B2CF9AE}" pid="88" name="gc7fa7716863b49bf9bd23c5d1a8569ac">
    <vt:lpwstr>k07b7d0a756a84ee8806_X_k088378636f7e4f9e941_A_7_F_10</vt:lpwstr>
  </property>
  <property fmtid="{D5CDD505-2E9C-101B-9397-08002B2CF9AE}" pid="89" name="gc0101a7f8db944e38f3160a8520ac4ff">
    <vt:lpwstr>k07b7d0a756a84ee8806_X_k088378636f7e4f9e941_A_8_F_10</vt:lpwstr>
  </property>
  <property fmtid="{D5CDD505-2E9C-101B-9397-08002B2CF9AE}" pid="90" name="g46e0bfefe13247ce9d693d3aff064e56">
    <vt:lpwstr>k07b7d0a756a84ee8806_X_k088378636f7e4f9e941_A_9_F_10</vt:lpwstr>
  </property>
  <property fmtid="{D5CDD505-2E9C-101B-9397-08002B2CF9AE}" pid="91" name="g9022f307e84443bc8a008393322dac8b">
    <vt:lpwstr>k07b7d0a756a84ee8806_X_k088378636f7e4f9e941_A_10_F_10</vt:lpwstr>
  </property>
  <property fmtid="{D5CDD505-2E9C-101B-9397-08002B2CF9AE}" pid="92" name="g3d11e25f75f34c43b26c2dc2893a0472">
    <vt:lpwstr>k07b7d0a756a84ee8806_X_k826c22e42ba24b0884b_A_10_F_10</vt:lpwstr>
  </property>
  <property fmtid="{D5CDD505-2E9C-101B-9397-08002B2CF9AE}" pid="93" name="g8ba750f6607d4597b7fdd4ab3ebd5950">
    <vt:lpwstr>k07b7d0a756a84ee8806_X_k826c22e42ba24b0884b_A_9_F_10</vt:lpwstr>
  </property>
  <property fmtid="{D5CDD505-2E9C-101B-9397-08002B2CF9AE}" pid="94" name="gca7339ae169a4ca58034be59e205ad54">
    <vt:lpwstr>k07b7d0a756a84ee8806_X_k826c22e42ba24b0884b_A_8_F_10</vt:lpwstr>
  </property>
  <property fmtid="{D5CDD505-2E9C-101B-9397-08002B2CF9AE}" pid="95" name="gc3a34943e8154d98b29fc6129b2c97e6">
    <vt:lpwstr>k07b7d0a756a84ee8806_X_k826c22e42ba24b0884b_A_7_F_10</vt:lpwstr>
  </property>
  <property fmtid="{D5CDD505-2E9C-101B-9397-08002B2CF9AE}" pid="96" name="g112d2568a4014973a04992c5b9def3d9">
    <vt:lpwstr>k07b7d0a756a84ee8806_X_k826c22e42ba24b0884b_A_6_F_10</vt:lpwstr>
  </property>
  <property fmtid="{D5CDD505-2E9C-101B-9397-08002B2CF9AE}" pid="97" name="gbf4f5af2fb6c44ec9e9c009b94b947a4">
    <vt:lpwstr>k07b7d0a756a84ee8806_X_k826c22e42ba24b0884b_A_5_F_10</vt:lpwstr>
  </property>
  <property fmtid="{D5CDD505-2E9C-101B-9397-08002B2CF9AE}" pid="98" name="g8b0ad1e285114ef0b73651036eb1aa36">
    <vt:lpwstr>k07b7d0a756a84ee8806_X_k826c22e42ba24b0884b_A_4_F_10</vt:lpwstr>
  </property>
  <property fmtid="{D5CDD505-2E9C-101B-9397-08002B2CF9AE}" pid="99" name="g458857480cd14e6d86a535af6107fcc7">
    <vt:lpwstr>k07b7d0a756a84ee8806_X_k826c22e42ba24b0884b_A_3_F_10</vt:lpwstr>
  </property>
  <property fmtid="{D5CDD505-2E9C-101B-9397-08002B2CF9AE}" pid="100" name="ga569d1c1d97345c99919ae0fc326a859">
    <vt:lpwstr>k07b7d0a756a84ee8806_X_k826c22e42ba24b0884b_A_2_F_10</vt:lpwstr>
  </property>
  <property fmtid="{D5CDD505-2E9C-101B-9397-08002B2CF9AE}" pid="101" name="g947c675a9d5c4c3a9ced179e7d313e74">
    <vt:lpwstr>k07b7d0a756a84ee8806_X_k826c22e42ba24b0884b_A_1_F_10</vt:lpwstr>
  </property>
  <property fmtid="{D5CDD505-2E9C-101B-9397-08002B2CF9AE}" pid="102" name="g42a6971049e34d2582a191982064c9ea">
    <vt:lpwstr>k07b7d0a756a84ee8806_X_k6fc501d98c084ce8a51_A_1</vt:lpwstr>
  </property>
  <property fmtid="{D5CDD505-2E9C-101B-9397-08002B2CF9AE}" pid="103" name="gaffcfbc2e4e145d999c288bf6395554e">
    <vt:lpwstr>k07b7d0a756a84ee8806_X_k6fc501d98c084ce8a51_A_2</vt:lpwstr>
  </property>
  <property fmtid="{D5CDD505-2E9C-101B-9397-08002B2CF9AE}" pid="104" name="gecb902c0228d4c928985cad0ad9b169c">
    <vt:lpwstr>k07b7d0a756a84ee8806_X_k6fc501d98c084ce8a51_A_3</vt:lpwstr>
  </property>
  <property fmtid="{D5CDD505-2E9C-101B-9397-08002B2CF9AE}" pid="105" name="g1a0c0e1740c142139a2d26bd11013539">
    <vt:lpwstr>k07b7d0a756a84ee8806_X_k6fc501d98c084ce8a51_A_4</vt:lpwstr>
  </property>
  <property fmtid="{D5CDD505-2E9C-101B-9397-08002B2CF9AE}" pid="106" name="g8c36d463ad5b40518488ce5165a9b4c7">
    <vt:lpwstr>k07b7d0a756a84ee8806_X_k6fc501d98c084ce8a51_A_5</vt:lpwstr>
  </property>
  <property fmtid="{D5CDD505-2E9C-101B-9397-08002B2CF9AE}" pid="107" name="g6d16b3ce31e74e52b480e095994d8745">
    <vt:lpwstr>k07b7d0a756a84ee8806_X_k6fc501d98c084ce8a51_A_6</vt:lpwstr>
  </property>
  <property fmtid="{D5CDD505-2E9C-101B-9397-08002B2CF9AE}" pid="108" name="gfc3751685a7e46c2a75110f9df30e0a0">
    <vt:lpwstr>k07b7d0a756a84ee8806_X_k6fc501d98c084ce8a51_A_7</vt:lpwstr>
  </property>
  <property fmtid="{D5CDD505-2E9C-101B-9397-08002B2CF9AE}" pid="109" name="g04d4fed44d684ba2b024b5d3a6ac1467">
    <vt:lpwstr>k07b7d0a756a84ee8806_X_k6fc501d98c084ce8a51_A_8</vt:lpwstr>
  </property>
  <property fmtid="{D5CDD505-2E9C-101B-9397-08002B2CF9AE}" pid="110" name="g51bd67d699064a9f81efe38f81e99c6b">
    <vt:lpwstr>k07b7d0a756a84ee8806_X_k6fc501d98c084ce8a51_A_9</vt:lpwstr>
  </property>
  <property fmtid="{D5CDD505-2E9C-101B-9397-08002B2CF9AE}" pid="111" name="g78ce4a69ad06449b99fed9cd98caa8bc">
    <vt:lpwstr>k07b7d0a756a84ee8806_X_k6fc501d98c084ce8a51_A_10</vt:lpwstr>
  </property>
  <property fmtid="{D5CDD505-2E9C-101B-9397-08002B2CF9AE}" pid="112" name="g86ec98f8ba6649729c65d79025c9a8ac">
    <vt:lpwstr>k07b7d0a756a84ee8806_X_kad5e8356c0334b7eb14_A_10</vt:lpwstr>
  </property>
  <property fmtid="{D5CDD505-2E9C-101B-9397-08002B2CF9AE}" pid="113" name="gae35eac98b374eb6acc4013816ad3045">
    <vt:lpwstr>k07b7d0a756a84ee8806_X_kad5e8356c0334b7eb14_A_9</vt:lpwstr>
  </property>
  <property fmtid="{D5CDD505-2E9C-101B-9397-08002B2CF9AE}" pid="114" name="g949d25cf84f340949b1df4766725c637">
    <vt:lpwstr>k07b7d0a756a84ee8806_X_kad5e8356c0334b7eb14_A_8</vt:lpwstr>
  </property>
  <property fmtid="{D5CDD505-2E9C-101B-9397-08002B2CF9AE}" pid="115" name="gb17e6723185a42dc86ca5997e8c14fd9">
    <vt:lpwstr>k07b7d0a756a84ee8806_X_kad5e8356c0334b7eb14_A_7</vt:lpwstr>
  </property>
  <property fmtid="{D5CDD505-2E9C-101B-9397-08002B2CF9AE}" pid="116" name="gcc1ae080f17548cfa6ef4f3f66ce4d6b">
    <vt:lpwstr>k07b7d0a756a84ee8806_X_kad5e8356c0334b7eb14_A_6</vt:lpwstr>
  </property>
  <property fmtid="{D5CDD505-2E9C-101B-9397-08002B2CF9AE}" pid="117" name="g04fccbe676334dbdbfe038aa83562489">
    <vt:lpwstr>k07b7d0a756a84ee8806_X_kad5e8356c0334b7eb14_A_5</vt:lpwstr>
  </property>
  <property fmtid="{D5CDD505-2E9C-101B-9397-08002B2CF9AE}" pid="118" name="g2a69b20da4894958b0e296731fbf5313">
    <vt:lpwstr>k07b7d0a756a84ee8806_X_kad5e8356c0334b7eb14_A_4</vt:lpwstr>
  </property>
  <property fmtid="{D5CDD505-2E9C-101B-9397-08002B2CF9AE}" pid="119" name="gbcf0503f9818490cb4e3204cd98fb353">
    <vt:lpwstr>k07b7d0a756a84ee8806_X_kad5e8356c0334b7eb14_A_3</vt:lpwstr>
  </property>
  <property fmtid="{D5CDD505-2E9C-101B-9397-08002B2CF9AE}" pid="120" name="g0c6752475faf4fdcaf595022eb897155">
    <vt:lpwstr>k07b7d0a756a84ee8806_X_kad5e8356c0334b7eb14_A_2</vt:lpwstr>
  </property>
  <property fmtid="{D5CDD505-2E9C-101B-9397-08002B2CF9AE}" pid="121" name="ga904bea29ab0438fb05d894e989a3e22">
    <vt:lpwstr>k07b7d0a756a84ee8806_X_kad5e8356c0334b7eb14_A_1</vt:lpwstr>
  </property>
  <property fmtid="{D5CDD505-2E9C-101B-9397-08002B2CF9AE}" pid="122" name="g02efeb4503504dcabc53c075bb1faa76">
    <vt:lpwstr>k07b7d0a756a84ee8806_X_k65c24d7c82cd4b4abcb_A_1</vt:lpwstr>
  </property>
  <property fmtid="{D5CDD505-2E9C-101B-9397-08002B2CF9AE}" pid="123" name="g7c145f5c927d4e1f8947db71a80895ae">
    <vt:lpwstr>k07b7d0a756a84ee8806_X_k65c24d7c82cd4b4abcb_A_2</vt:lpwstr>
  </property>
  <property fmtid="{D5CDD505-2E9C-101B-9397-08002B2CF9AE}" pid="124" name="gac9d65bca7ce40f7a26a9b9be2f09708">
    <vt:lpwstr>k07b7d0a756a84ee8806_X_k65c24d7c82cd4b4abcb_A_3</vt:lpwstr>
  </property>
  <property fmtid="{D5CDD505-2E9C-101B-9397-08002B2CF9AE}" pid="125" name="g2528996c041e4269aa5ac7fc7f17e6c4">
    <vt:lpwstr>k07b7d0a756a84ee8806_X_k65c24d7c82cd4b4abcb_A_4</vt:lpwstr>
  </property>
  <property fmtid="{D5CDD505-2E9C-101B-9397-08002B2CF9AE}" pid="126" name="ge3ad665bc9b44741a7f75cd9332763b0">
    <vt:lpwstr>k07b7d0a756a84ee8806_X_k65c24d7c82cd4b4abcb_A_5</vt:lpwstr>
  </property>
  <property fmtid="{D5CDD505-2E9C-101B-9397-08002B2CF9AE}" pid="127" name="gc22dfc33032f4df3a33fd3e8193d8367">
    <vt:lpwstr>k07b7d0a756a84ee8806_X_k65c24d7c82cd4b4abcb_A_6</vt:lpwstr>
  </property>
  <property fmtid="{D5CDD505-2E9C-101B-9397-08002B2CF9AE}" pid="128" name="g2337cb6a229c497a90bfb0783ca63ff5">
    <vt:lpwstr>k07b7d0a756a84ee8806_X_k65c24d7c82cd4b4abcb_A_7</vt:lpwstr>
  </property>
  <property fmtid="{D5CDD505-2E9C-101B-9397-08002B2CF9AE}" pid="129" name="g64a3ef621d644fcbb98f5a7ed1d54109">
    <vt:lpwstr>k07b7d0a756a84ee8806_X_k65c24d7c82cd4b4abcb_A_8</vt:lpwstr>
  </property>
  <property fmtid="{D5CDD505-2E9C-101B-9397-08002B2CF9AE}" pid="130" name="gf3224ff982a14b92b4d5a375606b8e1c">
    <vt:lpwstr>k07b7d0a756a84ee8806_X_k65c24d7c82cd4b4abcb_A_9</vt:lpwstr>
  </property>
  <property fmtid="{D5CDD505-2E9C-101B-9397-08002B2CF9AE}" pid="131" name="g708158c213ed4b1dab550ad1d93d909a">
    <vt:lpwstr>k07b7d0a756a84ee8806_X_k65c24d7c82cd4b4abcb_A_10</vt:lpwstr>
  </property>
  <property fmtid="{D5CDD505-2E9C-101B-9397-08002B2CF9AE}" pid="132" name="g2153131f05324180971e3b0dddf40535">
    <vt:lpwstr>k07b7d0a756a84ee8806_X_kf238c6e8f5e64ab4b50_A_1</vt:lpwstr>
  </property>
  <property fmtid="{D5CDD505-2E9C-101B-9397-08002B2CF9AE}" pid="133" name="gf9906e9b94b849e3baeda981a86643b8">
    <vt:lpwstr>k07b7d0a756a84ee8806_X_kf238c6e8f5e64ab4b50_A_2</vt:lpwstr>
  </property>
  <property fmtid="{D5CDD505-2E9C-101B-9397-08002B2CF9AE}" pid="134" name="g2039a84d739b43ad86d7041e2a19ff72">
    <vt:lpwstr>k07b7d0a756a84ee8806_X_kf238c6e8f5e64ab4b50_A_3</vt:lpwstr>
  </property>
  <property fmtid="{D5CDD505-2E9C-101B-9397-08002B2CF9AE}" pid="135" name="g191e2f4fa792409abb05bd3265445189">
    <vt:lpwstr>k07b7d0a756a84ee8806_X_kf238c6e8f5e64ab4b50_A_4</vt:lpwstr>
  </property>
  <property fmtid="{D5CDD505-2E9C-101B-9397-08002B2CF9AE}" pid="136" name="g339d15cd8c09487b8f255c18671fb99a">
    <vt:lpwstr>k07b7d0a756a84ee8806_X_kf238c6e8f5e64ab4b50_A_5</vt:lpwstr>
  </property>
  <property fmtid="{D5CDD505-2E9C-101B-9397-08002B2CF9AE}" pid="137" name="g94a9c6550aba4f7dba909d7d3216c434">
    <vt:lpwstr>k07b7d0a756a84ee8806_X_kf238c6e8f5e64ab4b50_A_6</vt:lpwstr>
  </property>
  <property fmtid="{D5CDD505-2E9C-101B-9397-08002B2CF9AE}" pid="138" name="gf9e5bb34b8c6470eb3cc72f0cece82d3">
    <vt:lpwstr>k07b7d0a756a84ee8806_X_kf238c6e8f5e64ab4b50_A_7</vt:lpwstr>
  </property>
  <property fmtid="{D5CDD505-2E9C-101B-9397-08002B2CF9AE}" pid="139" name="gb281595e83e046bf9a8955fd5f4401eb">
    <vt:lpwstr>k07b7d0a756a84ee8806_X_kf238c6e8f5e64ab4b50_A_8</vt:lpwstr>
  </property>
  <property fmtid="{D5CDD505-2E9C-101B-9397-08002B2CF9AE}" pid="140" name="g47f1257628fe43ae8d1776b893bca743">
    <vt:lpwstr>k07b7d0a756a84ee8806_X_kf238c6e8f5e64ab4b50_A_9</vt:lpwstr>
  </property>
  <property fmtid="{D5CDD505-2E9C-101B-9397-08002B2CF9AE}" pid="141" name="g88809bd004ac4aa2a44bc45c9469b182">
    <vt:lpwstr>k07b7d0a756a84ee8806_X_kf238c6e8f5e64ab4b50_A_10</vt:lpwstr>
  </property>
  <property fmtid="{D5CDD505-2E9C-101B-9397-08002B2CF9AE}" pid="142" name="g32fb2783e8514aeb83b9427d38af8fca">
    <vt:lpwstr>k07b7d0a756a84ee8806_X_k5f41096e0b934ef9b7a_A_10</vt:lpwstr>
  </property>
  <property fmtid="{D5CDD505-2E9C-101B-9397-08002B2CF9AE}" pid="143" name="gbbaeaf3114184d9fa0c788ef36f782a4">
    <vt:lpwstr>k07b7d0a756a84ee8806_X_k5f41096e0b934ef9b7a_A_9</vt:lpwstr>
  </property>
  <property fmtid="{D5CDD505-2E9C-101B-9397-08002B2CF9AE}" pid="144" name="g7a842266936b4f2395c55011d157ea88">
    <vt:lpwstr>k07b7d0a756a84ee8806_X_k5f41096e0b934ef9b7a_A_8</vt:lpwstr>
  </property>
  <property fmtid="{D5CDD505-2E9C-101B-9397-08002B2CF9AE}" pid="145" name="g3964f9f6215246b7a6c15c9348d58f3e">
    <vt:lpwstr>k07b7d0a756a84ee8806_X_k5f41096e0b934ef9b7a_A_7</vt:lpwstr>
  </property>
  <property fmtid="{D5CDD505-2E9C-101B-9397-08002B2CF9AE}" pid="146" name="ge0f8473ca1814aa2b2c07be2245a90ce">
    <vt:lpwstr>k07b7d0a756a84ee8806_X_k5f41096e0b934ef9b7a_A_6</vt:lpwstr>
  </property>
  <property fmtid="{D5CDD505-2E9C-101B-9397-08002B2CF9AE}" pid="147" name="g3f45230e43ed44aa9b7ddc78a434ecc3">
    <vt:lpwstr>k07b7d0a756a84ee8806_X_k5f41096e0b934ef9b7a_A_5</vt:lpwstr>
  </property>
  <property fmtid="{D5CDD505-2E9C-101B-9397-08002B2CF9AE}" pid="148" name="g088e35cdb6f8440085de0c7b860ce676">
    <vt:lpwstr>k07b7d0a756a84ee8806_X_k5f41096e0b934ef9b7a_A_4</vt:lpwstr>
  </property>
  <property fmtid="{D5CDD505-2E9C-101B-9397-08002B2CF9AE}" pid="149" name="g1c6d9d9e85a543479b7569faa46f152a">
    <vt:lpwstr>k07b7d0a756a84ee8806_X_k5f41096e0b934ef9b7a_A_3</vt:lpwstr>
  </property>
  <property fmtid="{D5CDD505-2E9C-101B-9397-08002B2CF9AE}" pid="150" name="g94e8514f3a704e9c87dd689bc64eb04c">
    <vt:lpwstr>k07b7d0a756a84ee8806_X_k5f41096e0b934ef9b7a_A_2</vt:lpwstr>
  </property>
  <property fmtid="{D5CDD505-2E9C-101B-9397-08002B2CF9AE}" pid="151" name="ga8bd8894932b4d03aade2479099d8342">
    <vt:lpwstr>k07b7d0a756a84ee8806_X_k5f41096e0b934ef9b7a_A_1</vt:lpwstr>
  </property>
  <property fmtid="{D5CDD505-2E9C-101B-9397-08002B2CF9AE}" pid="152" name="g9d01647487f4444b877096363387aec7">
    <vt:lpwstr>k07b7d0a756a84ee8806_X_k2b31662dc87c4183ade_A_10_F_10</vt:lpwstr>
  </property>
  <property fmtid="{D5CDD505-2E9C-101B-9397-08002B2CF9AE}" pid="153" name="g4580dfd4d0a54aa5a1e75d08f5b9cbf9">
    <vt:lpwstr>k07b7d0a756a84ee8806_X_k2b31662dc87c4183ade_A_9_F_10</vt:lpwstr>
  </property>
  <property fmtid="{D5CDD505-2E9C-101B-9397-08002B2CF9AE}" pid="154" name="g595ec9baab6040b282882da1f4fe17fb">
    <vt:lpwstr>k07b7d0a756a84ee8806_X_k2b31662dc87c4183ade_A_8_F_10</vt:lpwstr>
  </property>
  <property fmtid="{D5CDD505-2E9C-101B-9397-08002B2CF9AE}" pid="155" name="gecf875c883fb418d818813b509f10c54">
    <vt:lpwstr>k07b7d0a756a84ee8806_X_k2b31662dc87c4183ade_A_7_F_10</vt:lpwstr>
  </property>
  <property fmtid="{D5CDD505-2E9C-101B-9397-08002B2CF9AE}" pid="156" name="g1e775915172e4c2bb251e1f8561a6915">
    <vt:lpwstr>k07b7d0a756a84ee8806_X_k2b31662dc87c4183ade_A_6_F_10</vt:lpwstr>
  </property>
  <property fmtid="{D5CDD505-2E9C-101B-9397-08002B2CF9AE}" pid="157" name="g544796a5fa92409085b7a456bbb865da">
    <vt:lpwstr>k07b7d0a756a84ee8806_X_k2b31662dc87c4183ade_A_5_F_10</vt:lpwstr>
  </property>
  <property fmtid="{D5CDD505-2E9C-101B-9397-08002B2CF9AE}" pid="158" name="g7757bb248e874e1a8000e807f0ad26b8">
    <vt:lpwstr>k07b7d0a756a84ee8806_X_k2b31662dc87c4183ade_A_4_F_10</vt:lpwstr>
  </property>
  <property fmtid="{D5CDD505-2E9C-101B-9397-08002B2CF9AE}" pid="159" name="gf2c01e83482d46c68e87f8efa796350a">
    <vt:lpwstr>k07b7d0a756a84ee8806_X_k2b31662dc87c4183ade_A_3_F_10</vt:lpwstr>
  </property>
  <property fmtid="{D5CDD505-2E9C-101B-9397-08002B2CF9AE}" pid="160" name="g41a7dc2f158c45ae9ab1cfe3a328267d">
    <vt:lpwstr>k07b7d0a756a84ee8806_X_k2b31662dc87c4183ade_A_2_F_10</vt:lpwstr>
  </property>
  <property fmtid="{D5CDD505-2E9C-101B-9397-08002B2CF9AE}" pid="161" name="gbb90451521b64b29bddc66e892ddd673">
    <vt:lpwstr>k07b7d0a756a84ee8806_X_k2b31662dc87c4183ade_A_1_F_10</vt:lpwstr>
  </property>
  <property fmtid="{D5CDD505-2E9C-101B-9397-08002B2CF9AE}" pid="162" name="gd8fd2a93b27c4ee7b5a61630b6c44034">
    <vt:lpwstr>k07b7d0a756a84ee8806_X_kf2ea24108b244170bd2_A_1</vt:lpwstr>
  </property>
  <property fmtid="{D5CDD505-2E9C-101B-9397-08002B2CF9AE}" pid="163" name="g10e729b4926044cb87047876660ccade">
    <vt:lpwstr>k07b7d0a756a84ee8806_X_kf2ea24108b244170bd2_A_2</vt:lpwstr>
  </property>
  <property fmtid="{D5CDD505-2E9C-101B-9397-08002B2CF9AE}" pid="164" name="g6878fac8ebf74018a32425ca75f04da5">
    <vt:lpwstr>k07b7d0a756a84ee8806_X_kf2ea24108b244170bd2_A_3</vt:lpwstr>
  </property>
  <property fmtid="{D5CDD505-2E9C-101B-9397-08002B2CF9AE}" pid="165" name="g5dfededb248846b682151aff9f22d101">
    <vt:lpwstr>k07b7d0a756a84ee8806_X_kf2ea24108b244170bd2_A_4</vt:lpwstr>
  </property>
  <property fmtid="{D5CDD505-2E9C-101B-9397-08002B2CF9AE}" pid="166" name="g16e91144a5934ce1bc918c524a64df4b">
    <vt:lpwstr>k07b7d0a756a84ee8806_X_kf2ea24108b244170bd2_A_5</vt:lpwstr>
  </property>
  <property fmtid="{D5CDD505-2E9C-101B-9397-08002B2CF9AE}" pid="167" name="g2d51f8f7c0d14bd4bf3eeec417d032d6">
    <vt:lpwstr>k07b7d0a756a84ee8806_X_kf2ea24108b244170bd2_A_6</vt:lpwstr>
  </property>
  <property fmtid="{D5CDD505-2E9C-101B-9397-08002B2CF9AE}" pid="168" name="gc3a2d870b9cc4cc5ab19123aea88c554">
    <vt:lpwstr>k07b7d0a756a84ee8806_X_kf2ea24108b244170bd2_A_7</vt:lpwstr>
  </property>
  <property fmtid="{D5CDD505-2E9C-101B-9397-08002B2CF9AE}" pid="169" name="g10ac2721456740439e88ab30e98b5e12">
    <vt:lpwstr>k07b7d0a756a84ee8806_X_kf2ea24108b244170bd2_A_8</vt:lpwstr>
  </property>
  <property fmtid="{D5CDD505-2E9C-101B-9397-08002B2CF9AE}" pid="170" name="g9997abce5093489fb3c3fa7041606ac5">
    <vt:lpwstr>k07b7d0a756a84ee8806_X_kf2ea24108b244170bd2_A_9</vt:lpwstr>
  </property>
  <property fmtid="{D5CDD505-2E9C-101B-9397-08002B2CF9AE}" pid="171" name="g3aa8446fd7f94380867d4ac0e1e0ce2c">
    <vt:lpwstr>k07b7d0a756a84ee8806_X_kf2ea24108b244170bd2_A_10</vt:lpwstr>
  </property>
  <property fmtid="{D5CDD505-2E9C-101B-9397-08002B2CF9AE}" pid="172" name="g94820816e61e4892b8a399e17596f4e3">
    <vt:lpwstr>k07b7d0a756a84ee8806_X_kc1334f41d800491eb80_A_10</vt:lpwstr>
  </property>
  <property fmtid="{D5CDD505-2E9C-101B-9397-08002B2CF9AE}" pid="173" name="gfa1e7a5835104b059f26159097d5025d">
    <vt:lpwstr>k07b7d0a756a84ee8806_X_kc1334f41d800491eb80_A_9</vt:lpwstr>
  </property>
  <property fmtid="{D5CDD505-2E9C-101B-9397-08002B2CF9AE}" pid="174" name="g7c907fc7e6994d379d4863c73333052c">
    <vt:lpwstr>k07b7d0a756a84ee8806_X_kc1334f41d800491eb80_A_8</vt:lpwstr>
  </property>
  <property fmtid="{D5CDD505-2E9C-101B-9397-08002B2CF9AE}" pid="175" name="gd309b0b3c88246f7ae74c7a69a0507d2">
    <vt:lpwstr>k07b7d0a756a84ee8806_X_kc1334f41d800491eb80_A_7</vt:lpwstr>
  </property>
  <property fmtid="{D5CDD505-2E9C-101B-9397-08002B2CF9AE}" pid="176" name="g8073943a6cfb4f69b00627a7161b4189">
    <vt:lpwstr>k07b7d0a756a84ee8806_X_kc1334f41d800491eb80_A_6</vt:lpwstr>
  </property>
  <property fmtid="{D5CDD505-2E9C-101B-9397-08002B2CF9AE}" pid="177" name="gc2d1c1fff5054088afbc53385656b601">
    <vt:lpwstr>k07b7d0a756a84ee8806_X_kc1334f41d800491eb80_A_5</vt:lpwstr>
  </property>
  <property fmtid="{D5CDD505-2E9C-101B-9397-08002B2CF9AE}" pid="178" name="gcdcd834eed7549bf958aaa487fb6d4ea">
    <vt:lpwstr>k07b7d0a756a84ee8806_X_kc1334f41d800491eb80_A_4</vt:lpwstr>
  </property>
  <property fmtid="{D5CDD505-2E9C-101B-9397-08002B2CF9AE}" pid="179" name="gb3692ce66aa74f6187ee90ba85aa0771">
    <vt:lpwstr>k07b7d0a756a84ee8806_X_kc1334f41d800491eb80_A_3</vt:lpwstr>
  </property>
  <property fmtid="{D5CDD505-2E9C-101B-9397-08002B2CF9AE}" pid="180" name="g4d587e490e4145398f2c560a212479b5">
    <vt:lpwstr>k07b7d0a756a84ee8806_X_kc1334f41d800491eb80_A_2</vt:lpwstr>
  </property>
  <property fmtid="{D5CDD505-2E9C-101B-9397-08002B2CF9AE}" pid="181" name="gb42baf1a5f144035bc86893787e7a8a3">
    <vt:lpwstr>k07b7d0a756a84ee8806_X_kc1334f41d800491eb80_A_1</vt:lpwstr>
  </property>
  <property fmtid="{D5CDD505-2E9C-101B-9397-08002B2CF9AE}" pid="182" name="gc45f28e69628474196fb0983616333b4">
    <vt:lpwstr>k07b7d0a756a84ee8806_X_kb2f84d2dca5b4f3884a_A_1</vt:lpwstr>
  </property>
  <property fmtid="{D5CDD505-2E9C-101B-9397-08002B2CF9AE}" pid="183" name="g41cd951223ab41fe8f93eb08bda636bb">
    <vt:lpwstr>k07b7d0a756a84ee8806_X_kb2f84d2dca5b4f3884a_A_2</vt:lpwstr>
  </property>
  <property fmtid="{D5CDD505-2E9C-101B-9397-08002B2CF9AE}" pid="184" name="g04e66f5f76fb4b52888d8c87f694b5d1">
    <vt:lpwstr>k07b7d0a756a84ee8806_X_kb2f84d2dca5b4f3884a_A_3</vt:lpwstr>
  </property>
  <property fmtid="{D5CDD505-2E9C-101B-9397-08002B2CF9AE}" pid="185" name="g93121f14aa424cb9b263c22e3b0254d7">
    <vt:lpwstr>k07b7d0a756a84ee8806_X_kb2f84d2dca5b4f3884a_A_4</vt:lpwstr>
  </property>
  <property fmtid="{D5CDD505-2E9C-101B-9397-08002B2CF9AE}" pid="186" name="gf6fd37513cef4a30b7235ac5a35df8fa">
    <vt:lpwstr>k07b7d0a756a84ee8806_X_kb2f84d2dca5b4f3884a_A_5</vt:lpwstr>
  </property>
  <property fmtid="{D5CDD505-2E9C-101B-9397-08002B2CF9AE}" pid="187" name="gac354c3477e2460db486bcc5e334c250">
    <vt:lpwstr>k07b7d0a756a84ee8806_X_kb2f84d2dca5b4f3884a_A_6</vt:lpwstr>
  </property>
  <property fmtid="{D5CDD505-2E9C-101B-9397-08002B2CF9AE}" pid="188" name="g67de21b8190c45d290ccf000647b991c">
    <vt:lpwstr>k07b7d0a756a84ee8806_X_kb2f84d2dca5b4f3884a_A_7</vt:lpwstr>
  </property>
  <property fmtid="{D5CDD505-2E9C-101B-9397-08002B2CF9AE}" pid="189" name="g86f5eb17ed9943d78e4030798b43e304">
    <vt:lpwstr>k07b7d0a756a84ee8806_X_kb2f84d2dca5b4f3884a_A_8</vt:lpwstr>
  </property>
  <property fmtid="{D5CDD505-2E9C-101B-9397-08002B2CF9AE}" pid="190" name="g7af4520d3dd74696b01c3f9ddd149f4b">
    <vt:lpwstr>k07b7d0a756a84ee8806_X_kb2f84d2dca5b4f3884a_A_9</vt:lpwstr>
  </property>
  <property fmtid="{D5CDD505-2E9C-101B-9397-08002B2CF9AE}" pid="191" name="g5d982f8c098641f9a42aa143db78e462">
    <vt:lpwstr>k07b7d0a756a84ee8806_X_kb2f84d2dca5b4f3884a_A_10</vt:lpwstr>
  </property>
  <property fmtid="{D5CDD505-2E9C-101B-9397-08002B2CF9AE}" pid="192" name="g12765bacd9604198b1edd270c80ca74d">
    <vt:lpwstr>k07b7d0a756a84ee8806_X_k1770dcd05ca14a0f9d8_A_10</vt:lpwstr>
  </property>
  <property fmtid="{D5CDD505-2E9C-101B-9397-08002B2CF9AE}" pid="193" name="g8de53cb95ced4244bdf02feca3cca8e9">
    <vt:lpwstr>k07b7d0a756a84ee8806_X_k1770dcd05ca14a0f9d8_A_9</vt:lpwstr>
  </property>
  <property fmtid="{D5CDD505-2E9C-101B-9397-08002B2CF9AE}" pid="194" name="gead6580816164872aefd5c971bda81f3">
    <vt:lpwstr>k07b7d0a756a84ee8806_X_k1770dcd05ca14a0f9d8_A_8</vt:lpwstr>
  </property>
  <property fmtid="{D5CDD505-2E9C-101B-9397-08002B2CF9AE}" pid="195" name="g401cd1f60cb64bc8b083203eab94a69b">
    <vt:lpwstr>k07b7d0a756a84ee8806_X_k1770dcd05ca14a0f9d8_A_7</vt:lpwstr>
  </property>
  <property fmtid="{D5CDD505-2E9C-101B-9397-08002B2CF9AE}" pid="196" name="g2023919ac90e4e9e9e30a65796627fcb">
    <vt:lpwstr>k07b7d0a756a84ee8806_X_k1770dcd05ca14a0f9d8_A_6</vt:lpwstr>
  </property>
  <property fmtid="{D5CDD505-2E9C-101B-9397-08002B2CF9AE}" pid="197" name="g1c76c09c7f76496dac45bc34a9f9489b">
    <vt:lpwstr>k07b7d0a756a84ee8806_X_k1770dcd05ca14a0f9d8_A_5</vt:lpwstr>
  </property>
  <property fmtid="{D5CDD505-2E9C-101B-9397-08002B2CF9AE}" pid="198" name="g9e53475d97e745dead97b61725c2aa10">
    <vt:lpwstr>k07b7d0a756a84ee8806_X_k1770dcd05ca14a0f9d8_A_4</vt:lpwstr>
  </property>
  <property fmtid="{D5CDD505-2E9C-101B-9397-08002B2CF9AE}" pid="199" name="gba8b3d4b24a34f69a2ce34b3446fa05b">
    <vt:lpwstr>k07b7d0a756a84ee8806_X_k1770dcd05ca14a0f9d8_A_3</vt:lpwstr>
  </property>
  <property fmtid="{D5CDD505-2E9C-101B-9397-08002B2CF9AE}" pid="200" name="g777c7d90cc7240fb8fe29311789a27fb">
    <vt:lpwstr>k07b7d0a756a84ee8806_X_k1770dcd05ca14a0f9d8_A_2</vt:lpwstr>
  </property>
  <property fmtid="{D5CDD505-2E9C-101B-9397-08002B2CF9AE}" pid="201" name="g7937d9742e804c84be1f103f8f2dc2cf">
    <vt:lpwstr>k07b7d0a756a84ee8806_X_k1770dcd05ca14a0f9d8_A_1</vt:lpwstr>
  </property>
  <property fmtid="{D5CDD505-2E9C-101B-9397-08002B2CF9AE}" pid="202" name="g18cfa7f3c5d14bcda44c89707b777121">
    <vt:lpwstr>k07b7d0a756a84ee8806_X_k678445eaa34c497bb49_A_1_F_10</vt:lpwstr>
  </property>
  <property fmtid="{D5CDD505-2E9C-101B-9397-08002B2CF9AE}" pid="203" name="gdefead254cff42438922d95cdfbfda60">
    <vt:lpwstr>k07b7d0a756a84ee8806_X_k678445eaa34c497bb49_A_2_F_10</vt:lpwstr>
  </property>
  <property fmtid="{D5CDD505-2E9C-101B-9397-08002B2CF9AE}" pid="204" name="g7e52b966a3db4aeb9b2f635a0e8c5580">
    <vt:lpwstr>k07b7d0a756a84ee8806_X_k678445eaa34c497bb49_A_3_F_10</vt:lpwstr>
  </property>
  <property fmtid="{D5CDD505-2E9C-101B-9397-08002B2CF9AE}" pid="205" name="g7ef6e732a71f4ca3b4b6475090ac47f5">
    <vt:lpwstr>k07b7d0a756a84ee8806_X_k678445eaa34c497bb49_A_4_F_10</vt:lpwstr>
  </property>
  <property fmtid="{D5CDD505-2E9C-101B-9397-08002B2CF9AE}" pid="206" name="g88638bbf1fed42d28e2d8e801e0a2f94">
    <vt:lpwstr>k07b7d0a756a84ee8806_X_k678445eaa34c497bb49_A_5_F_10</vt:lpwstr>
  </property>
  <property fmtid="{D5CDD505-2E9C-101B-9397-08002B2CF9AE}" pid="207" name="g3a7635ce0f6647bcb26660ce95053f40">
    <vt:lpwstr>k07b7d0a756a84ee8806_X_k678445eaa34c497bb49_A_6_F_10</vt:lpwstr>
  </property>
  <property fmtid="{D5CDD505-2E9C-101B-9397-08002B2CF9AE}" pid="208" name="g9428a4f038a1445abca2342e3fa7fb8b">
    <vt:lpwstr>k07b7d0a756a84ee8806_X_k678445eaa34c497bb49_A_7_F_10</vt:lpwstr>
  </property>
  <property fmtid="{D5CDD505-2E9C-101B-9397-08002B2CF9AE}" pid="209" name="g84c964dabdf643d1908529bfb721a98f">
    <vt:lpwstr>k07b7d0a756a84ee8806_X_k678445eaa34c497bb49_A_8_F_10</vt:lpwstr>
  </property>
  <property fmtid="{D5CDD505-2E9C-101B-9397-08002B2CF9AE}" pid="210" name="g5252686dd3634ee580f3680a74feb03c">
    <vt:lpwstr>k07b7d0a756a84ee8806_X_k678445eaa34c497bb49_A_9_F_10</vt:lpwstr>
  </property>
  <property fmtid="{D5CDD505-2E9C-101B-9397-08002B2CF9AE}" pid="211" name="g78d07b8a738e44dd886501af82a3fa3f">
    <vt:lpwstr>k07b7d0a756a84ee8806_X_k678445eaa34c497bb49_A_10_F_10</vt:lpwstr>
  </property>
  <property fmtid="{D5CDD505-2E9C-101B-9397-08002B2CF9AE}" pid="212" name="g579f0980fcfe45909bf7c10d17774c9a">
    <vt:lpwstr>k07b7d0a756a84ee8806_X_kcef5b345e5ee4d3d863_A_10_F_10</vt:lpwstr>
  </property>
  <property fmtid="{D5CDD505-2E9C-101B-9397-08002B2CF9AE}" pid="213" name="g3c8cfd7120c5438386afac12d02fe5a7">
    <vt:lpwstr>k07b7d0a756a84ee8806_X_kcef5b345e5ee4d3d863_A_9_F_10</vt:lpwstr>
  </property>
  <property fmtid="{D5CDD505-2E9C-101B-9397-08002B2CF9AE}" pid="214" name="g0eb00bd293844902975b0146b77d9c60">
    <vt:lpwstr>k07b7d0a756a84ee8806_X_kcef5b345e5ee4d3d863_A_8_F_10</vt:lpwstr>
  </property>
  <property fmtid="{D5CDD505-2E9C-101B-9397-08002B2CF9AE}" pid="215" name="g2ced206fb45b45cfa5d156c885dc9ca4">
    <vt:lpwstr>k07b7d0a756a84ee8806_X_kcef5b345e5ee4d3d863_A_7_F_10</vt:lpwstr>
  </property>
  <property fmtid="{D5CDD505-2E9C-101B-9397-08002B2CF9AE}" pid="216" name="g7c807bdb6d1f4646b6f8c6e25462f2db">
    <vt:lpwstr>k07b7d0a756a84ee8806_X_kcef5b345e5ee4d3d863_A_6_F_10</vt:lpwstr>
  </property>
  <property fmtid="{D5CDD505-2E9C-101B-9397-08002B2CF9AE}" pid="217" name="g558450be0d6d4b33b3bb3931689821ac">
    <vt:lpwstr>k07b7d0a756a84ee8806_X_kcef5b345e5ee4d3d863_A_5_F_10</vt:lpwstr>
  </property>
  <property fmtid="{D5CDD505-2E9C-101B-9397-08002B2CF9AE}" pid="218" name="gd66dbac66ed846b8920ce035b7b22a4e">
    <vt:lpwstr>k07b7d0a756a84ee8806_X_kcef5b345e5ee4d3d863_A_4_F_10</vt:lpwstr>
  </property>
  <property fmtid="{D5CDD505-2E9C-101B-9397-08002B2CF9AE}" pid="219" name="g5ca49c5dc16b4d28a2fa05679d01b85c">
    <vt:lpwstr>k07b7d0a756a84ee8806_X_kcef5b345e5ee4d3d863_A_3_F_10</vt:lpwstr>
  </property>
  <property fmtid="{D5CDD505-2E9C-101B-9397-08002B2CF9AE}" pid="220" name="g69778c66867e490faf7433d64393e8a8">
    <vt:lpwstr>k07b7d0a756a84ee8806_X_kcef5b345e5ee4d3d863_A_2_F_10</vt:lpwstr>
  </property>
  <property fmtid="{D5CDD505-2E9C-101B-9397-08002B2CF9AE}" pid="221" name="gc44b88412d404ea99c36777b58031a12">
    <vt:lpwstr>k07b7d0a756a84ee8806_X_kcef5b345e5ee4d3d863_A_1_F_10</vt:lpwstr>
  </property>
  <property fmtid="{D5CDD505-2E9C-101B-9397-08002B2CF9AE}" pid="222" name="gfa5ec2af95064249a4c7d6e6416d1d83">
    <vt:lpwstr>k07b7d0a756a84ee8806_X_k07920421b89a4b429c0_A_1</vt:lpwstr>
  </property>
  <property fmtid="{D5CDD505-2E9C-101B-9397-08002B2CF9AE}" pid="223" name="g4e01ac4ef98940d281f9eb35545a16fb">
    <vt:lpwstr>k07b7d0a756a84ee8806_X_k07920421b89a4b429c0_A_2</vt:lpwstr>
  </property>
  <property fmtid="{D5CDD505-2E9C-101B-9397-08002B2CF9AE}" pid="224" name="gd9b64d26f4f24a86a85d236dda7f002d">
    <vt:lpwstr>k07b7d0a756a84ee8806_X_k07920421b89a4b429c0_A_3</vt:lpwstr>
  </property>
  <property fmtid="{D5CDD505-2E9C-101B-9397-08002B2CF9AE}" pid="225" name="g3c96b44b2bc74c2881a787afc1bce7f1">
    <vt:lpwstr>k07b7d0a756a84ee8806_X_k07920421b89a4b429c0_A_4</vt:lpwstr>
  </property>
  <property fmtid="{D5CDD505-2E9C-101B-9397-08002B2CF9AE}" pid="226" name="g588ca0217cb74ecbb4f2d9aa39da5cb9">
    <vt:lpwstr>k07b7d0a756a84ee8806_X_k07920421b89a4b429c0_A_5</vt:lpwstr>
  </property>
  <property fmtid="{D5CDD505-2E9C-101B-9397-08002B2CF9AE}" pid="227" name="g73df065270854b269bcc0a53c88d000e">
    <vt:lpwstr>k07b7d0a756a84ee8806_X_k07920421b89a4b429c0_A_6</vt:lpwstr>
  </property>
  <property fmtid="{D5CDD505-2E9C-101B-9397-08002B2CF9AE}" pid="228" name="ga6bb534d070d4d32bc0e04ac1ab4eecb">
    <vt:lpwstr>k07b7d0a756a84ee8806_X_k07920421b89a4b429c0_A_7</vt:lpwstr>
  </property>
  <property fmtid="{D5CDD505-2E9C-101B-9397-08002B2CF9AE}" pid="229" name="g2c836bba9320472ca9bd3df273ed04f4">
    <vt:lpwstr>k07b7d0a756a84ee8806_X_k07920421b89a4b429c0_A_8</vt:lpwstr>
  </property>
  <property fmtid="{D5CDD505-2E9C-101B-9397-08002B2CF9AE}" pid="230" name="g06d13e70b8fb4600a91af7293c6c09a7">
    <vt:lpwstr>k07b7d0a756a84ee8806_X_k07920421b89a4b429c0_A_9</vt:lpwstr>
  </property>
  <property fmtid="{D5CDD505-2E9C-101B-9397-08002B2CF9AE}" pid="231" name="g07dd685c91fa4bdc8e781f242a3d22bb">
    <vt:lpwstr>k07b7d0a756a84ee8806_X_k07920421b89a4b429c0_A_10</vt:lpwstr>
  </property>
  <property fmtid="{D5CDD505-2E9C-101B-9397-08002B2CF9AE}" pid="232" name="g71c3cc69e3744397acaaf95136244b18">
    <vt:lpwstr>k07b7d0a756a84ee8806_X_k08603b64ddac42bd8f1_A_10</vt:lpwstr>
  </property>
  <property fmtid="{D5CDD505-2E9C-101B-9397-08002B2CF9AE}" pid="233" name="g06c5282696004c0ea19eb9b5f5611092">
    <vt:lpwstr>k07b7d0a756a84ee8806_X_k08603b64ddac42bd8f1_A_9</vt:lpwstr>
  </property>
  <property fmtid="{D5CDD505-2E9C-101B-9397-08002B2CF9AE}" pid="234" name="gccf0364fd14647db9f9cbd193e40318c">
    <vt:lpwstr>k07b7d0a756a84ee8806_X_k08603b64ddac42bd8f1_A_8</vt:lpwstr>
  </property>
  <property fmtid="{D5CDD505-2E9C-101B-9397-08002B2CF9AE}" pid="235" name="g77f1201e6e8442f88113441d02887a96">
    <vt:lpwstr>k07b7d0a756a84ee8806_X_k08603b64ddac42bd8f1_A_7</vt:lpwstr>
  </property>
  <property fmtid="{D5CDD505-2E9C-101B-9397-08002B2CF9AE}" pid="236" name="g5cda15f9020f4cc78481684ccd5de16e">
    <vt:lpwstr>k07b7d0a756a84ee8806_X_k08603b64ddac42bd8f1_A_6</vt:lpwstr>
  </property>
  <property fmtid="{D5CDD505-2E9C-101B-9397-08002B2CF9AE}" pid="237" name="g1aa12730ddb3486c852722d052591e1e">
    <vt:lpwstr>k07b7d0a756a84ee8806_X_k08603b64ddac42bd8f1_A_5</vt:lpwstr>
  </property>
  <property fmtid="{D5CDD505-2E9C-101B-9397-08002B2CF9AE}" pid="238" name="g87f79056e79a49d3b80c02495a7079a0">
    <vt:lpwstr>k07b7d0a756a84ee8806_X_k08603b64ddac42bd8f1_A_4</vt:lpwstr>
  </property>
  <property fmtid="{D5CDD505-2E9C-101B-9397-08002B2CF9AE}" pid="239" name="gc497fc8cfe01415fa7d4b6b44f01d00a">
    <vt:lpwstr>k07b7d0a756a84ee8806_X_k08603b64ddac42bd8f1_A_3</vt:lpwstr>
  </property>
  <property fmtid="{D5CDD505-2E9C-101B-9397-08002B2CF9AE}" pid="240" name="ge2ac0fb51b804984ab54f2a5e5e2aa00">
    <vt:lpwstr>k07b7d0a756a84ee8806_X_k08603b64ddac42bd8f1_A_2</vt:lpwstr>
  </property>
  <property fmtid="{D5CDD505-2E9C-101B-9397-08002B2CF9AE}" pid="241" name="gd6c882416fea49d7afd674b749ece878">
    <vt:lpwstr>k07b7d0a756a84ee8806_X_k08603b64ddac42bd8f1_A_1</vt:lpwstr>
  </property>
  <property fmtid="{D5CDD505-2E9C-101B-9397-08002B2CF9AE}" pid="242" name="g6008b37017dc49d2bebe9e8fce41faa7">
    <vt:lpwstr>k07b7d0a756a84ee8806_X_k507e19de7ed64afaa91_A_1_F_10</vt:lpwstr>
  </property>
  <property fmtid="{D5CDD505-2E9C-101B-9397-08002B2CF9AE}" pid="243" name="g69f3ff54723e4ea0969c7337814fe62c">
    <vt:lpwstr>k07b7d0a756a84ee8806_X_k507e19de7ed64afaa91_A_2_F_10</vt:lpwstr>
  </property>
  <property fmtid="{D5CDD505-2E9C-101B-9397-08002B2CF9AE}" pid="244" name="ge00972a360844d7a9c928fe34da09532">
    <vt:lpwstr>k07b7d0a756a84ee8806_X_k507e19de7ed64afaa91_A_3_F_10</vt:lpwstr>
  </property>
  <property fmtid="{D5CDD505-2E9C-101B-9397-08002B2CF9AE}" pid="245" name="g91cf3f859ec54ec18c11630f498ad99e">
    <vt:lpwstr>k07b7d0a756a84ee8806_X_k507e19de7ed64afaa91_A_4_F_10</vt:lpwstr>
  </property>
  <property fmtid="{D5CDD505-2E9C-101B-9397-08002B2CF9AE}" pid="246" name="gbff6b004c78247038bd3e66ef8a0fed0">
    <vt:lpwstr>k07b7d0a756a84ee8806_X_k507e19de7ed64afaa91_A_5_F_10</vt:lpwstr>
  </property>
  <property fmtid="{D5CDD505-2E9C-101B-9397-08002B2CF9AE}" pid="247" name="gc2b520bab27e4c288a60bf2998c2d141">
    <vt:lpwstr>k07b7d0a756a84ee8806_X_k507e19de7ed64afaa91_A_6_F_10</vt:lpwstr>
  </property>
  <property fmtid="{D5CDD505-2E9C-101B-9397-08002B2CF9AE}" pid="248" name="g102a28df58114bb5b21095932d656a31">
    <vt:lpwstr>k07b7d0a756a84ee8806_X_k507e19de7ed64afaa91_A_7_F_10</vt:lpwstr>
  </property>
  <property fmtid="{D5CDD505-2E9C-101B-9397-08002B2CF9AE}" pid="249" name="g0a1fa7ed60dc45dca61a4a40369c335b">
    <vt:lpwstr>k07b7d0a756a84ee8806_X_k507e19de7ed64afaa91_A_8_F_10</vt:lpwstr>
  </property>
  <property fmtid="{D5CDD505-2E9C-101B-9397-08002B2CF9AE}" pid="250" name="g2e3b31ffcee349a58721ba6423c23f81">
    <vt:lpwstr>k07b7d0a756a84ee8806_X_k507e19de7ed64afaa91_A_9_F_10</vt:lpwstr>
  </property>
  <property fmtid="{D5CDD505-2E9C-101B-9397-08002B2CF9AE}" pid="251" name="g22185a71d3874b3e99c435bfb3e9ce82">
    <vt:lpwstr>k07b7d0a756a84ee8806_X_k507e19de7ed64afaa91_A_10_F_10</vt:lpwstr>
  </property>
  <property fmtid="{D5CDD505-2E9C-101B-9397-08002B2CF9AE}" pid="252" name="gbb9c6a306ea64200bdd6785ef73e2388">
    <vt:lpwstr>k07b7d0a756a84ee8806_X_k762b6be4427944068de_A_10_F_10</vt:lpwstr>
  </property>
  <property fmtid="{D5CDD505-2E9C-101B-9397-08002B2CF9AE}" pid="253" name="g1c6df1f643d2440c90c42e13c5087b37">
    <vt:lpwstr>k07b7d0a756a84ee8806_X_k762b6be4427944068de_A_9_F_10</vt:lpwstr>
  </property>
  <property fmtid="{D5CDD505-2E9C-101B-9397-08002B2CF9AE}" pid="254" name="g07cc8586a25b4952b4deac3563734493">
    <vt:lpwstr>k07b7d0a756a84ee8806_X_k762b6be4427944068de_A_8_F_10</vt:lpwstr>
  </property>
  <property fmtid="{D5CDD505-2E9C-101B-9397-08002B2CF9AE}" pid="255" name="g282e2da4479d479098e022e07e6d430d">
    <vt:lpwstr>k07b7d0a756a84ee8806_X_k762b6be4427944068de_A_7_F_10</vt:lpwstr>
  </property>
  <property fmtid="{D5CDD505-2E9C-101B-9397-08002B2CF9AE}" pid="256" name="g71f18bf39b5a4c038cc0b5d3b5f35823">
    <vt:lpwstr>k07b7d0a756a84ee8806_X_k762b6be4427944068de_A_6_F_10</vt:lpwstr>
  </property>
  <property fmtid="{D5CDD505-2E9C-101B-9397-08002B2CF9AE}" pid="257" name="g0d6a1e56d4ea4d639c1e7b76d967f27e">
    <vt:lpwstr>k07b7d0a756a84ee8806_X_k762b6be4427944068de_A_5_F_10</vt:lpwstr>
  </property>
  <property fmtid="{D5CDD505-2E9C-101B-9397-08002B2CF9AE}" pid="258" name="g12ec91b0daf2465380910a8e2bce4731">
    <vt:lpwstr>k07b7d0a756a84ee8806_X_k762b6be4427944068de_A_4_F_10</vt:lpwstr>
  </property>
  <property fmtid="{D5CDD505-2E9C-101B-9397-08002B2CF9AE}" pid="259" name="g2defff162d004f87ae3fedfb54a620fd">
    <vt:lpwstr>k07b7d0a756a84ee8806_X_k762b6be4427944068de_A_3_F_10</vt:lpwstr>
  </property>
  <property fmtid="{D5CDD505-2E9C-101B-9397-08002B2CF9AE}" pid="260" name="gd70ce445bd344ee58016f191c7816c9f">
    <vt:lpwstr>k07b7d0a756a84ee8806_X_k762b6be4427944068de_A_2_F_10</vt:lpwstr>
  </property>
  <property fmtid="{D5CDD505-2E9C-101B-9397-08002B2CF9AE}" pid="261" name="gffa4ae5ee8c64e47979544a83405977e">
    <vt:lpwstr>k07b7d0a756a84ee8806_X_k762b6be4427944068de_A_1_F_10</vt:lpwstr>
  </property>
  <property fmtid="{D5CDD505-2E9C-101B-9397-08002B2CF9AE}" pid="262" name="g8831761ed6bb4013be71a1a083d67eee">
    <vt:lpwstr>k07b7d0a756a84ee8806_X_k0e6b3333bbd14e9b995_A_1</vt:lpwstr>
  </property>
  <property fmtid="{D5CDD505-2E9C-101B-9397-08002B2CF9AE}" pid="263" name="g6353336cbccd456590d608a595011825">
    <vt:lpwstr>k07b7d0a756a84ee8806_X_k0e6b3333bbd14e9b995_A_2</vt:lpwstr>
  </property>
  <property fmtid="{D5CDD505-2E9C-101B-9397-08002B2CF9AE}" pid="264" name="gf76a3d28b33a4901a47c0dcd5edd20a6">
    <vt:lpwstr>k07b7d0a756a84ee8806_X_k0e6b3333bbd14e9b995_A_3</vt:lpwstr>
  </property>
  <property fmtid="{D5CDD505-2E9C-101B-9397-08002B2CF9AE}" pid="265" name="g370b044487684d58b2204f5c2ee57994">
    <vt:lpwstr>k07b7d0a756a84ee8806_X_k0e6b3333bbd14e9b995_A_4</vt:lpwstr>
  </property>
  <property fmtid="{D5CDD505-2E9C-101B-9397-08002B2CF9AE}" pid="266" name="gfc3c21c694b44921bcd11b3763fbba57">
    <vt:lpwstr>k07b7d0a756a84ee8806_X_k0e6b3333bbd14e9b995_A_5</vt:lpwstr>
  </property>
  <property fmtid="{D5CDD505-2E9C-101B-9397-08002B2CF9AE}" pid="267" name="ge14c0f17bef3420a8a7b3693c130b7f1">
    <vt:lpwstr>k07b7d0a756a84ee8806_X_k0e6b3333bbd14e9b995_A_6</vt:lpwstr>
  </property>
  <property fmtid="{D5CDD505-2E9C-101B-9397-08002B2CF9AE}" pid="268" name="gf36015ef333d4e2ebbc60767101332c8">
    <vt:lpwstr>k07b7d0a756a84ee8806_X_k0e6b3333bbd14e9b995_A_7</vt:lpwstr>
  </property>
  <property fmtid="{D5CDD505-2E9C-101B-9397-08002B2CF9AE}" pid="269" name="g782d0ae6f728441d88024951b2d29810">
    <vt:lpwstr>k07b7d0a756a84ee8806_X_k0e6b3333bbd14e9b995_A_8</vt:lpwstr>
  </property>
  <property fmtid="{D5CDD505-2E9C-101B-9397-08002B2CF9AE}" pid="270" name="g396ba51a30874f4ca98c2eab9e371025">
    <vt:lpwstr>k07b7d0a756a84ee8806_X_k0e6b3333bbd14e9b995_A_9</vt:lpwstr>
  </property>
  <property fmtid="{D5CDD505-2E9C-101B-9397-08002B2CF9AE}" pid="271" name="g45dd315fa7c7418a85475160a2a4cf55">
    <vt:lpwstr>k07b7d0a756a84ee8806_X_k0e6b3333bbd14e9b995_A_10</vt:lpwstr>
  </property>
  <property fmtid="{D5CDD505-2E9C-101B-9397-08002B2CF9AE}" pid="272" name="gf145183f1736447e9fd60e348c979a12">
    <vt:lpwstr>k07b7d0a756a84ee8806_X_k237b1f16f12b4eda817_A_10</vt:lpwstr>
  </property>
  <property fmtid="{D5CDD505-2E9C-101B-9397-08002B2CF9AE}" pid="273" name="gb0bf559335584c938955ce71f4a28ce5">
    <vt:lpwstr>k07b7d0a756a84ee8806_X_k237b1f16f12b4eda817_A_9</vt:lpwstr>
  </property>
  <property fmtid="{D5CDD505-2E9C-101B-9397-08002B2CF9AE}" pid="274" name="ge0976fc3feab43498fca2da6c234c8cb">
    <vt:lpwstr>k07b7d0a756a84ee8806_X_k237b1f16f12b4eda817_A_8</vt:lpwstr>
  </property>
  <property fmtid="{D5CDD505-2E9C-101B-9397-08002B2CF9AE}" pid="275" name="g28e629fef693454c80de33074dbb9d23">
    <vt:lpwstr>k07b7d0a756a84ee8806_X_k237b1f16f12b4eda817_A_7</vt:lpwstr>
  </property>
  <property fmtid="{D5CDD505-2E9C-101B-9397-08002B2CF9AE}" pid="276" name="g04ed8f183f754612acac3ff9030d9d8e">
    <vt:lpwstr>k07b7d0a756a84ee8806_X_k237b1f16f12b4eda817_A_6</vt:lpwstr>
  </property>
  <property fmtid="{D5CDD505-2E9C-101B-9397-08002B2CF9AE}" pid="277" name="gaec4e91b0b894b8cade47ed2ed08c8b0">
    <vt:lpwstr>k07b7d0a756a84ee8806_X_k237b1f16f12b4eda817_A_5</vt:lpwstr>
  </property>
  <property fmtid="{D5CDD505-2E9C-101B-9397-08002B2CF9AE}" pid="278" name="g861f0a0a4cc8423ea23748b9a695f918">
    <vt:lpwstr>k07b7d0a756a84ee8806_X_k237b1f16f12b4eda817_A_4</vt:lpwstr>
  </property>
  <property fmtid="{D5CDD505-2E9C-101B-9397-08002B2CF9AE}" pid="279" name="g90edf20fbf1a4cd09e438fc2d210ca5a">
    <vt:lpwstr>k07b7d0a756a84ee8806_X_k237b1f16f12b4eda817_A_3</vt:lpwstr>
  </property>
  <property fmtid="{D5CDD505-2E9C-101B-9397-08002B2CF9AE}" pid="280" name="ge7a41f704d664127b60edea9c3e57727">
    <vt:lpwstr>k07b7d0a756a84ee8806_X_k237b1f16f12b4eda817_A_2</vt:lpwstr>
  </property>
  <property fmtid="{D5CDD505-2E9C-101B-9397-08002B2CF9AE}" pid="281" name="g94c38d8ba51d4ead9f57de40c9dbbbab">
    <vt:lpwstr>k07b7d0a756a84ee8806_X_k237b1f16f12b4eda817_A_1</vt:lpwstr>
  </property>
  <property fmtid="{D5CDD505-2E9C-101B-9397-08002B2CF9AE}" pid="282" name="g5f4edf54d9ea449c89482f1dc45b95af">
    <vt:lpwstr>k07b7d0a756a84ee8806_X_k4af372404b554d5d80d_A_1_F_10</vt:lpwstr>
  </property>
  <property fmtid="{D5CDD505-2E9C-101B-9397-08002B2CF9AE}" pid="283" name="g394d9a7953e34d7cad83fbfe8979cdc7">
    <vt:lpwstr>k07b7d0a756a84ee8806_X_k4af372404b554d5d80d_A_2_F_10</vt:lpwstr>
  </property>
  <property fmtid="{D5CDD505-2E9C-101B-9397-08002B2CF9AE}" pid="284" name="gb2ccba5387944f10878e5ccb6b2ad90c">
    <vt:lpwstr>k07b7d0a756a84ee8806_X_k4af372404b554d5d80d_A_3_F_10</vt:lpwstr>
  </property>
  <property fmtid="{D5CDD505-2E9C-101B-9397-08002B2CF9AE}" pid="285" name="g083758fa43c847b18b6739e02a27bc32">
    <vt:lpwstr>k07b7d0a756a84ee8806_X_k4af372404b554d5d80d_A_4_F_10</vt:lpwstr>
  </property>
  <property fmtid="{D5CDD505-2E9C-101B-9397-08002B2CF9AE}" pid="286" name="gff8c56c1dea54f358bea6c54562ef2dc">
    <vt:lpwstr>k07b7d0a756a84ee8806_X_k4af372404b554d5d80d_A_5_F_10</vt:lpwstr>
  </property>
  <property fmtid="{D5CDD505-2E9C-101B-9397-08002B2CF9AE}" pid="287" name="g2014904565224d538c5ea46687538501">
    <vt:lpwstr>k07b7d0a756a84ee8806_X_k4af372404b554d5d80d_A_6_F_10</vt:lpwstr>
  </property>
  <property fmtid="{D5CDD505-2E9C-101B-9397-08002B2CF9AE}" pid="288" name="g2471d965b1e84ee0b3cb895fd7124238">
    <vt:lpwstr>k07b7d0a756a84ee8806_X_k4af372404b554d5d80d_A_7_F_10</vt:lpwstr>
  </property>
  <property fmtid="{D5CDD505-2E9C-101B-9397-08002B2CF9AE}" pid="289" name="gbd1e9ae5f1134bc583e026a424ff78b0">
    <vt:lpwstr>k07b7d0a756a84ee8806_X_k4af372404b554d5d80d_A_8_F_10</vt:lpwstr>
  </property>
  <property fmtid="{D5CDD505-2E9C-101B-9397-08002B2CF9AE}" pid="290" name="g0254c513b9594db581007883f4c421a0">
    <vt:lpwstr>k07b7d0a756a84ee8806_X_k4af372404b554d5d80d_A_9_F_10</vt:lpwstr>
  </property>
  <property fmtid="{D5CDD505-2E9C-101B-9397-08002B2CF9AE}" pid="291" name="ga8ffdb72a3db4b7ebea2900dad2354b3">
    <vt:lpwstr>k07b7d0a756a84ee8806_X_k4af372404b554d5d80d_A_10_F_10</vt:lpwstr>
  </property>
  <property fmtid="{D5CDD505-2E9C-101B-9397-08002B2CF9AE}" pid="292" name="g0cea31af0e914e50a5e21e6ae161a1c8">
    <vt:lpwstr>k07b7d0a756a84ee8806_X_kf9ac317d8b1142a2ae3_A_10_F_10</vt:lpwstr>
  </property>
  <property fmtid="{D5CDD505-2E9C-101B-9397-08002B2CF9AE}" pid="293" name="g09abc83e05b34f42b295dc55acffc6e7">
    <vt:lpwstr>k07b7d0a756a84ee8806_X_kf9ac317d8b1142a2ae3_A_9_F_10</vt:lpwstr>
  </property>
  <property fmtid="{D5CDD505-2E9C-101B-9397-08002B2CF9AE}" pid="294" name="ga6b43d7eed7846debeb33b24cd79f67b">
    <vt:lpwstr>k07b7d0a756a84ee8806_X_kf9ac317d8b1142a2ae3_A_8_F_10</vt:lpwstr>
  </property>
  <property fmtid="{D5CDD505-2E9C-101B-9397-08002B2CF9AE}" pid="295" name="g6995747497064884ab81e06c6572d533">
    <vt:lpwstr>k07b7d0a756a84ee8806_X_kf9ac317d8b1142a2ae3_A_7_F_10</vt:lpwstr>
  </property>
  <property fmtid="{D5CDD505-2E9C-101B-9397-08002B2CF9AE}" pid="296" name="g8a18196299834655a3b2b7c610574308">
    <vt:lpwstr>k07b7d0a756a84ee8806_X_kf9ac317d8b1142a2ae3_A_6_F_10</vt:lpwstr>
  </property>
  <property fmtid="{D5CDD505-2E9C-101B-9397-08002B2CF9AE}" pid="297" name="g778cdcc97bc9415dac61d45788ec2bc9">
    <vt:lpwstr>k07b7d0a756a84ee8806_X_kf9ac317d8b1142a2ae3_A_5_F_10</vt:lpwstr>
  </property>
  <property fmtid="{D5CDD505-2E9C-101B-9397-08002B2CF9AE}" pid="298" name="g081bdcf6742b4461b419e7f1e3f11102">
    <vt:lpwstr>k07b7d0a756a84ee8806_X_kf9ac317d8b1142a2ae3_A_4_F_10</vt:lpwstr>
  </property>
  <property fmtid="{D5CDD505-2E9C-101B-9397-08002B2CF9AE}" pid="299" name="ge02d93a40fac41fa8b561446bf874555">
    <vt:lpwstr>k07b7d0a756a84ee8806_X_kf9ac317d8b1142a2ae3_A_3_F_10</vt:lpwstr>
  </property>
  <property fmtid="{D5CDD505-2E9C-101B-9397-08002B2CF9AE}" pid="300" name="g7a2c56bc0f6a4cccb5399f1eb6f10e7d">
    <vt:lpwstr>k07b7d0a756a84ee8806_X_kf9ac317d8b1142a2ae3_A_2_F_10</vt:lpwstr>
  </property>
  <property fmtid="{D5CDD505-2E9C-101B-9397-08002B2CF9AE}" pid="301" name="g14e61c41d1fd4307848b72bd8225a9bc">
    <vt:lpwstr>k07b7d0a756a84ee8806_X_kf9ac317d8b1142a2ae3_A_1_F_10</vt:lpwstr>
  </property>
  <property fmtid="{D5CDD505-2E9C-101B-9397-08002B2CF9AE}" pid="302" name="g19e4abf9ad1045ad8d8f31a149785fd3">
    <vt:lpwstr>k07b7d0a756a84ee8806_X_kb2962b5a87fa4754a02_A_1_F_10</vt:lpwstr>
  </property>
  <property fmtid="{D5CDD505-2E9C-101B-9397-08002B2CF9AE}" pid="303" name="g63009de3500545469c3f805f37b361ad">
    <vt:lpwstr>k07b7d0a756a84ee8806_X_kb2962b5a87fa4754a02_A_2_F_10</vt:lpwstr>
  </property>
  <property fmtid="{D5CDD505-2E9C-101B-9397-08002B2CF9AE}" pid="304" name="g791d05a02f3b461fb307a04c3a81c25f">
    <vt:lpwstr>k07b7d0a756a84ee8806_X_kb2962b5a87fa4754a02_A_3_F_10</vt:lpwstr>
  </property>
  <property fmtid="{D5CDD505-2E9C-101B-9397-08002B2CF9AE}" pid="305" name="gc0a91a99abcd48f6b51185b5299d8e45">
    <vt:lpwstr>k07b7d0a756a84ee8806_X_kb2962b5a87fa4754a02_A_4_F_10</vt:lpwstr>
  </property>
  <property fmtid="{D5CDD505-2E9C-101B-9397-08002B2CF9AE}" pid="306" name="g0e4d3b42110a48b195ac32c2e4a1bc0f">
    <vt:lpwstr>k07b7d0a756a84ee8806_X_kb2962b5a87fa4754a02_A_5_F_10</vt:lpwstr>
  </property>
  <property fmtid="{D5CDD505-2E9C-101B-9397-08002B2CF9AE}" pid="307" name="g86fa697e25ef4721b54f6c9bdc7fe262">
    <vt:lpwstr>k07b7d0a756a84ee8806_X_kb2962b5a87fa4754a02_A_6_F_10</vt:lpwstr>
  </property>
  <property fmtid="{D5CDD505-2E9C-101B-9397-08002B2CF9AE}" pid="308" name="g618a9a58519642d3a729d4539c3ad9c8">
    <vt:lpwstr>k07b7d0a756a84ee8806_X_kb2962b5a87fa4754a02_A_7_F_10</vt:lpwstr>
  </property>
  <property fmtid="{D5CDD505-2E9C-101B-9397-08002B2CF9AE}" pid="309" name="gb6dcfaf257db4caa981d5360125d125c">
    <vt:lpwstr>k07b7d0a756a84ee8806_X_kb2962b5a87fa4754a02_A_8_F_10</vt:lpwstr>
  </property>
  <property fmtid="{D5CDD505-2E9C-101B-9397-08002B2CF9AE}" pid="310" name="gc59c9aefd6fa434da747d47e71b06a34">
    <vt:lpwstr>k07b7d0a756a84ee8806_X_kb2962b5a87fa4754a02_A_9_F_10</vt:lpwstr>
  </property>
  <property fmtid="{D5CDD505-2E9C-101B-9397-08002B2CF9AE}" pid="311" name="gd2d037b203c44378aa294cc760ecd06d">
    <vt:lpwstr>k07b7d0a756a84ee8806_X_kb2962b5a87fa4754a02_A_10_F_10</vt:lpwstr>
  </property>
  <property fmtid="{D5CDD505-2E9C-101B-9397-08002B2CF9AE}" pid="312" name="gf087058be388476bb2dcd23fc8e9b46f">
    <vt:lpwstr>k07b7d0a756a84ee8806_X_kb70d2d8f5f8544d2896_A_10_F_10</vt:lpwstr>
  </property>
  <property fmtid="{D5CDD505-2E9C-101B-9397-08002B2CF9AE}" pid="313" name="gf9b4c435de6b4493b7aada5e2f57718f">
    <vt:lpwstr>k07b7d0a756a84ee8806_X_kb70d2d8f5f8544d2896_A_9_F_10</vt:lpwstr>
  </property>
  <property fmtid="{D5CDD505-2E9C-101B-9397-08002B2CF9AE}" pid="314" name="g3fc19623e5c7436cb278a9ac64b0d4be">
    <vt:lpwstr>k07b7d0a756a84ee8806_X_kb70d2d8f5f8544d2896_A_8_F_10</vt:lpwstr>
  </property>
  <property fmtid="{D5CDD505-2E9C-101B-9397-08002B2CF9AE}" pid="315" name="g2201915a026a49778681319e01afc11e">
    <vt:lpwstr>k07b7d0a756a84ee8806_X_kb70d2d8f5f8544d2896_A_7_F_10</vt:lpwstr>
  </property>
  <property fmtid="{D5CDD505-2E9C-101B-9397-08002B2CF9AE}" pid="316" name="g20a572cb8db74e0a980aaed939c434ea">
    <vt:lpwstr>k07b7d0a756a84ee8806_X_kb70d2d8f5f8544d2896_A_6_F_10</vt:lpwstr>
  </property>
  <property fmtid="{D5CDD505-2E9C-101B-9397-08002B2CF9AE}" pid="317" name="g932d27a5ed49466b9fd4dd915b0fd517">
    <vt:lpwstr>k07b7d0a756a84ee8806_X_kb70d2d8f5f8544d2896_A_5_F_10</vt:lpwstr>
  </property>
  <property fmtid="{D5CDD505-2E9C-101B-9397-08002B2CF9AE}" pid="318" name="g8d8bab3549f745109318494c53a4339a">
    <vt:lpwstr>k07b7d0a756a84ee8806_X_kb70d2d8f5f8544d2896_A_4_F_10</vt:lpwstr>
  </property>
  <property fmtid="{D5CDD505-2E9C-101B-9397-08002B2CF9AE}" pid="319" name="g21308e5f0dbb4a0796ee71397a0916a9">
    <vt:lpwstr>k07b7d0a756a84ee8806_X_kb70d2d8f5f8544d2896_A_3_F_10</vt:lpwstr>
  </property>
  <property fmtid="{D5CDD505-2E9C-101B-9397-08002B2CF9AE}" pid="320" name="gd35fbe6f01634083b0ac80568ba89e29">
    <vt:lpwstr>k07b7d0a756a84ee8806_X_kb70d2d8f5f8544d2896_A_2_F_10</vt:lpwstr>
  </property>
  <property fmtid="{D5CDD505-2E9C-101B-9397-08002B2CF9AE}" pid="321" name="g01fc5055dc0e45eabf5e5b9805c71cca">
    <vt:lpwstr>k07b7d0a756a84ee8806_X_kb70d2d8f5f8544d2896_A_1_F_10</vt:lpwstr>
  </property>
  <property fmtid="{D5CDD505-2E9C-101B-9397-08002B2CF9AE}" pid="322" name="g1dd4d621907b4ec69812c6af29a70ce7">
    <vt:lpwstr>k07b7d0a756a84ee8806_X_k3f84ca7661cc4d64a5c_A_1</vt:lpwstr>
  </property>
  <property fmtid="{D5CDD505-2E9C-101B-9397-08002B2CF9AE}" pid="323" name="g6270ea41f7d94aee8aec0e953c870131">
    <vt:lpwstr>k07b7d0a756a84ee8806_X_k3f84ca7661cc4d64a5c_A_2</vt:lpwstr>
  </property>
  <property fmtid="{D5CDD505-2E9C-101B-9397-08002B2CF9AE}" pid="324" name="g0d7ecf9fe6264eccaf6e54c3845e8309">
    <vt:lpwstr>k07b7d0a756a84ee8806_X_k3f84ca7661cc4d64a5c_A_3</vt:lpwstr>
  </property>
  <property fmtid="{D5CDD505-2E9C-101B-9397-08002B2CF9AE}" pid="325" name="gfa0d795c0f8041bfa639174ba28b06db">
    <vt:lpwstr>k07b7d0a756a84ee8806_X_k3f84ca7661cc4d64a5c_A_4</vt:lpwstr>
  </property>
  <property fmtid="{D5CDD505-2E9C-101B-9397-08002B2CF9AE}" pid="326" name="g68fda8340cbb41eca1dc0fa9d584adfe">
    <vt:lpwstr>k07b7d0a756a84ee8806_X_k3f84ca7661cc4d64a5c_A_5</vt:lpwstr>
  </property>
  <property fmtid="{D5CDD505-2E9C-101B-9397-08002B2CF9AE}" pid="327" name="ge3796833323140b0aa5e6ff11c2c77ec">
    <vt:lpwstr>k07b7d0a756a84ee8806_X_k3f84ca7661cc4d64a5c_A_6</vt:lpwstr>
  </property>
  <property fmtid="{D5CDD505-2E9C-101B-9397-08002B2CF9AE}" pid="328" name="g9bad216975f84c7a82359456e0b7d488">
    <vt:lpwstr>k07b7d0a756a84ee8806_X_k3f84ca7661cc4d64a5c_A_7</vt:lpwstr>
  </property>
  <property fmtid="{D5CDD505-2E9C-101B-9397-08002B2CF9AE}" pid="329" name="g4e74197ff29c49db9939938288171df6">
    <vt:lpwstr>k07b7d0a756a84ee8806_X_k3f84ca7661cc4d64a5c_A_8</vt:lpwstr>
  </property>
  <property fmtid="{D5CDD505-2E9C-101B-9397-08002B2CF9AE}" pid="330" name="ga516538dbc814b81a9ba06f93a650388">
    <vt:lpwstr>k07b7d0a756a84ee8806_X_k3f84ca7661cc4d64a5c_A_9</vt:lpwstr>
  </property>
  <property fmtid="{D5CDD505-2E9C-101B-9397-08002B2CF9AE}" pid="331" name="gaa2c417092194c1dad49f2d95220942e">
    <vt:lpwstr>k07b7d0a756a84ee8806_X_k3f84ca7661cc4d64a5c_A_10</vt:lpwstr>
  </property>
  <property fmtid="{D5CDD505-2E9C-101B-9397-08002B2CF9AE}" pid="332" name="g64947047771d4cbca79357b69181c079">
    <vt:lpwstr>k07b7d0a756a84ee8806_X_k80463a47438d49778ba_A_10</vt:lpwstr>
  </property>
  <property fmtid="{D5CDD505-2E9C-101B-9397-08002B2CF9AE}" pid="333" name="gf8bc8829972d4f6b83f0ee274406c34b">
    <vt:lpwstr>k07b7d0a756a84ee8806_X_k80463a47438d49778ba_A_9</vt:lpwstr>
  </property>
  <property fmtid="{D5CDD505-2E9C-101B-9397-08002B2CF9AE}" pid="334" name="g3350976812234d12924ed680f13f4a40">
    <vt:lpwstr>k07b7d0a756a84ee8806_X_k80463a47438d49778ba_A_8</vt:lpwstr>
  </property>
  <property fmtid="{D5CDD505-2E9C-101B-9397-08002B2CF9AE}" pid="335" name="gfa7794e764034b8695773c68e06e43b9">
    <vt:lpwstr>k07b7d0a756a84ee8806_X_k80463a47438d49778ba_A_7</vt:lpwstr>
  </property>
  <property fmtid="{D5CDD505-2E9C-101B-9397-08002B2CF9AE}" pid="336" name="g3e410049a0384630b0411be69a1724bc">
    <vt:lpwstr>k07b7d0a756a84ee8806_X_k80463a47438d49778ba_A_6</vt:lpwstr>
  </property>
  <property fmtid="{D5CDD505-2E9C-101B-9397-08002B2CF9AE}" pid="337" name="g722102fa62ca4ffd889be6e33e9b1652">
    <vt:lpwstr>k07b7d0a756a84ee8806_X_k80463a47438d49778ba_A_5</vt:lpwstr>
  </property>
  <property fmtid="{D5CDD505-2E9C-101B-9397-08002B2CF9AE}" pid="338" name="g61438742d52b4bd78f6cf429ba6d2e50">
    <vt:lpwstr>k07b7d0a756a84ee8806_X_k80463a47438d49778ba_A_4</vt:lpwstr>
  </property>
  <property fmtid="{D5CDD505-2E9C-101B-9397-08002B2CF9AE}" pid="339" name="g1c9f7d0e43ab4785912f927029d9119d">
    <vt:lpwstr>k07b7d0a756a84ee8806_X_k80463a47438d49778ba_A_3</vt:lpwstr>
  </property>
  <property fmtid="{D5CDD505-2E9C-101B-9397-08002B2CF9AE}" pid="340" name="gb57be19a244c4f27bc5ca692378e35a9">
    <vt:lpwstr>k07b7d0a756a84ee8806_X_k80463a47438d49778ba_A_2</vt:lpwstr>
  </property>
  <property fmtid="{D5CDD505-2E9C-101B-9397-08002B2CF9AE}" pid="341" name="g4c0f95e42ada415a81c67ca595c86bb6">
    <vt:lpwstr>k07b7d0a756a84ee8806_X_k80463a47438d49778ba_A_1</vt:lpwstr>
  </property>
  <property fmtid="{D5CDD505-2E9C-101B-9397-08002B2CF9AE}" pid="342" name="g32ad6f60e68a443ab36d16dbb5c1fb81">
    <vt:lpwstr>k07b7d0a756a84ee8806_X_ka98a7102928f4ede92d_A_1_F_10</vt:lpwstr>
  </property>
  <property fmtid="{D5CDD505-2E9C-101B-9397-08002B2CF9AE}" pid="343" name="g2a3460b7e8f246f8bc779acf38449393">
    <vt:lpwstr>k07b7d0a756a84ee8806_X_ka98a7102928f4ede92d_A_2_F_10</vt:lpwstr>
  </property>
  <property fmtid="{D5CDD505-2E9C-101B-9397-08002B2CF9AE}" pid="344" name="g0749cb39717f410f9b59a23329fda28b">
    <vt:lpwstr>k07b7d0a756a84ee8806_X_ka98a7102928f4ede92d_A_3_F_10</vt:lpwstr>
  </property>
  <property fmtid="{D5CDD505-2E9C-101B-9397-08002B2CF9AE}" pid="345" name="gabcf8561f6dd4bd88e88f38c54f809fc">
    <vt:lpwstr>k07b7d0a756a84ee8806_X_ka98a7102928f4ede92d_A_4_F_10</vt:lpwstr>
  </property>
  <property fmtid="{D5CDD505-2E9C-101B-9397-08002B2CF9AE}" pid="346" name="gdb20e95877ca418ca7db68f8c632901c">
    <vt:lpwstr>k07b7d0a756a84ee8806_X_ka98a7102928f4ede92d_A_5_F_10</vt:lpwstr>
  </property>
  <property fmtid="{D5CDD505-2E9C-101B-9397-08002B2CF9AE}" pid="347" name="g0d4b60397bde40c1ae1c8bbf9b298182">
    <vt:lpwstr>k07b7d0a756a84ee8806_X_ka98a7102928f4ede92d_A_6_F_10</vt:lpwstr>
  </property>
  <property fmtid="{D5CDD505-2E9C-101B-9397-08002B2CF9AE}" pid="348" name="g772b0bdbc21b481d9dc588e583583463">
    <vt:lpwstr>k07b7d0a756a84ee8806_X_ka98a7102928f4ede92d_A_7_F_10</vt:lpwstr>
  </property>
  <property fmtid="{D5CDD505-2E9C-101B-9397-08002B2CF9AE}" pid="349" name="g6b0d11369c5446fa89a32444f1647aa8">
    <vt:lpwstr>k07b7d0a756a84ee8806_X_ka98a7102928f4ede92d_A_8_F_10</vt:lpwstr>
  </property>
  <property fmtid="{D5CDD505-2E9C-101B-9397-08002B2CF9AE}" pid="350" name="ga9888fc61db3420dbe52e0eb6979e075">
    <vt:lpwstr>k07b7d0a756a84ee8806_X_ka98a7102928f4ede92d_A_9_F_10</vt:lpwstr>
  </property>
  <property fmtid="{D5CDD505-2E9C-101B-9397-08002B2CF9AE}" pid="351" name="ged572074bc684c89869ca0b2346ced7b">
    <vt:lpwstr>k07b7d0a756a84ee8806_X_ka98a7102928f4ede92d_A_10_F_10</vt:lpwstr>
  </property>
  <property fmtid="{D5CDD505-2E9C-101B-9397-08002B2CF9AE}" pid="352" name="ga6755a15f5ef40dcb7ce4811e79bb5f6">
    <vt:lpwstr>k07b7d0a756a84ee8806_X_kd5e08ece77c54b7e99d_A_10_F_10</vt:lpwstr>
  </property>
  <property fmtid="{D5CDD505-2E9C-101B-9397-08002B2CF9AE}" pid="353" name="gc3c347e51e304ed4b8e8f49b6c90b11e">
    <vt:lpwstr>k07b7d0a756a84ee8806_X_kd5e08ece77c54b7e99d_A_9_F_10</vt:lpwstr>
  </property>
  <property fmtid="{D5CDD505-2E9C-101B-9397-08002B2CF9AE}" pid="354" name="g842b558194c34cc7b7624dff7e5fe798">
    <vt:lpwstr>k07b7d0a756a84ee8806_X_kd5e08ece77c54b7e99d_A_8_F_10</vt:lpwstr>
  </property>
  <property fmtid="{D5CDD505-2E9C-101B-9397-08002B2CF9AE}" pid="355" name="gb8feb315dc73465391cde7d88b5b7f02">
    <vt:lpwstr>k07b7d0a756a84ee8806_X_kd5e08ece77c54b7e99d_A_7_F_10</vt:lpwstr>
  </property>
  <property fmtid="{D5CDD505-2E9C-101B-9397-08002B2CF9AE}" pid="356" name="g6bf887630f88458baefd8c9215b0db70">
    <vt:lpwstr>k07b7d0a756a84ee8806_X_kd5e08ece77c54b7e99d_A_6_F_10</vt:lpwstr>
  </property>
  <property fmtid="{D5CDD505-2E9C-101B-9397-08002B2CF9AE}" pid="357" name="g15cdf84123cd40589ba9323eef34f345">
    <vt:lpwstr>k07b7d0a756a84ee8806_X_kd5e08ece77c54b7e99d_A_5_F_10</vt:lpwstr>
  </property>
  <property fmtid="{D5CDD505-2E9C-101B-9397-08002B2CF9AE}" pid="358" name="g22f3ad56bc8d4b82af931a089ed92259">
    <vt:lpwstr>k07b7d0a756a84ee8806_X_kd5e08ece77c54b7e99d_A_4_F_10</vt:lpwstr>
  </property>
  <property fmtid="{D5CDD505-2E9C-101B-9397-08002B2CF9AE}" pid="359" name="g750bd6a213684ed8acf0191885405ce2">
    <vt:lpwstr>k07b7d0a756a84ee8806_X_kd5e08ece77c54b7e99d_A_3_F_10</vt:lpwstr>
  </property>
  <property fmtid="{D5CDD505-2E9C-101B-9397-08002B2CF9AE}" pid="360" name="ga10fc068f50346ea9ea9cd8c2f071499">
    <vt:lpwstr>k07b7d0a756a84ee8806_X_kd5e08ece77c54b7e99d_A_2_F_10</vt:lpwstr>
  </property>
  <property fmtid="{D5CDD505-2E9C-101B-9397-08002B2CF9AE}" pid="361" name="g686bf669fd8849e59e7d346225554087">
    <vt:lpwstr>k07b7d0a756a84ee8806_X_kd5e08ece77c54b7e99d_A_1_F_10</vt:lpwstr>
  </property>
  <property fmtid="{D5CDD505-2E9C-101B-9397-08002B2CF9AE}" pid="362" name="g656c985895614d3b87db87596970e54b">
    <vt:lpwstr>k07b7d0a756a84ee8806_X_k7f0f6b3ef8a1493b9a5_A_1</vt:lpwstr>
  </property>
  <property fmtid="{D5CDD505-2E9C-101B-9397-08002B2CF9AE}" pid="363" name="gfb3b8112e1314bacabde0e7f4f5eea6c">
    <vt:lpwstr>k07b7d0a756a84ee8806_X_k7f0f6b3ef8a1493b9a5_A_2</vt:lpwstr>
  </property>
  <property fmtid="{D5CDD505-2E9C-101B-9397-08002B2CF9AE}" pid="364" name="g9f271868f2554731bf08b53b22266b15">
    <vt:lpwstr>k07b7d0a756a84ee8806_X_k7f0f6b3ef8a1493b9a5_A_3</vt:lpwstr>
  </property>
  <property fmtid="{D5CDD505-2E9C-101B-9397-08002B2CF9AE}" pid="365" name="g7125ad65c12e4b18b8033bdd33d7a57e">
    <vt:lpwstr>k07b7d0a756a84ee8806_X_k7f0f6b3ef8a1493b9a5_A_4</vt:lpwstr>
  </property>
  <property fmtid="{D5CDD505-2E9C-101B-9397-08002B2CF9AE}" pid="366" name="gd8f49a9e235c4e5197a08319f74b2e37">
    <vt:lpwstr>k07b7d0a756a84ee8806_X_k7f0f6b3ef8a1493b9a5_A_5</vt:lpwstr>
  </property>
  <property fmtid="{D5CDD505-2E9C-101B-9397-08002B2CF9AE}" pid="367" name="g4e108158c612413cb8c42e8237c2f643">
    <vt:lpwstr>k07b7d0a756a84ee8806_X_k7f0f6b3ef8a1493b9a5_A_6</vt:lpwstr>
  </property>
  <property fmtid="{D5CDD505-2E9C-101B-9397-08002B2CF9AE}" pid="368" name="gdb48c9684584474e8e00c779c25d08b6">
    <vt:lpwstr>k07b7d0a756a84ee8806_X_k7f0f6b3ef8a1493b9a5_A_7</vt:lpwstr>
  </property>
  <property fmtid="{D5CDD505-2E9C-101B-9397-08002B2CF9AE}" pid="369" name="gb42838a366d74d66ae9dfbca959b9bc5">
    <vt:lpwstr>k07b7d0a756a84ee8806_X_k7f0f6b3ef8a1493b9a5_A_8</vt:lpwstr>
  </property>
  <property fmtid="{D5CDD505-2E9C-101B-9397-08002B2CF9AE}" pid="370" name="g26e219ae7f0845e29267417dcee2b30c">
    <vt:lpwstr>k07b7d0a756a84ee8806_X_k7f0f6b3ef8a1493b9a5_A_9</vt:lpwstr>
  </property>
  <property fmtid="{D5CDD505-2E9C-101B-9397-08002B2CF9AE}" pid="371" name="g81754e8b9d2043e68c99d449c15c80d7">
    <vt:lpwstr>k07b7d0a756a84ee8806_X_k7f0f6b3ef8a1493b9a5_A_10</vt:lpwstr>
  </property>
  <property fmtid="{D5CDD505-2E9C-101B-9397-08002B2CF9AE}" pid="372" name="g81b9e6bdc8694811addd74b8fe7f33f3">
    <vt:lpwstr>k07b7d0a756a84ee8806_X_k0e6b3333bbd14e9b995_A_10</vt:lpwstr>
  </property>
  <property fmtid="{D5CDD505-2E9C-101B-9397-08002B2CF9AE}" pid="373" name="ga8e77c48a6e8463483fdda2069e1fbc2">
    <vt:lpwstr>k07b7d0a756a84ee8806_X_k0e6b3333bbd14e9b995_A_9</vt:lpwstr>
  </property>
  <property fmtid="{D5CDD505-2E9C-101B-9397-08002B2CF9AE}" pid="374" name="gd15789d4820b438da2ccf250fd8f81c8">
    <vt:lpwstr>k07b7d0a756a84ee8806_X_k0e6b3333bbd14e9b995_A_8</vt:lpwstr>
  </property>
  <property fmtid="{D5CDD505-2E9C-101B-9397-08002B2CF9AE}" pid="375" name="g742822221ffd4a88a0bfc25d24dcd334">
    <vt:lpwstr>k07b7d0a756a84ee8806_X_k0e6b3333bbd14e9b995_A_7</vt:lpwstr>
  </property>
  <property fmtid="{D5CDD505-2E9C-101B-9397-08002B2CF9AE}" pid="376" name="gc5fafcb429f249f7a58603ebd8a8dbab">
    <vt:lpwstr>k07b7d0a756a84ee8806_X_k0e6b3333bbd14e9b995_A_6</vt:lpwstr>
  </property>
  <property fmtid="{D5CDD505-2E9C-101B-9397-08002B2CF9AE}" pid="377" name="g43f3eaf0eb4947b6a71a4def1c17efaa">
    <vt:lpwstr>k07b7d0a756a84ee8806_X_k0e6b3333bbd14e9b995_A_5</vt:lpwstr>
  </property>
  <property fmtid="{D5CDD505-2E9C-101B-9397-08002B2CF9AE}" pid="378" name="g19445ef7fcb0437898b09ea08c188993">
    <vt:lpwstr>k07b7d0a756a84ee8806_X_k0e6b3333bbd14e9b995_A_4</vt:lpwstr>
  </property>
  <property fmtid="{D5CDD505-2E9C-101B-9397-08002B2CF9AE}" pid="379" name="ga22f7198f14745c1beda7688af446c16">
    <vt:lpwstr>k07b7d0a756a84ee8806_X_k0e6b3333bbd14e9b995_A_3</vt:lpwstr>
  </property>
  <property fmtid="{D5CDD505-2E9C-101B-9397-08002B2CF9AE}" pid="380" name="g945ae63fbce74969830a1e9a2b8c3d53">
    <vt:lpwstr>k07b7d0a756a84ee8806_X_k0e6b3333bbd14e9b995_A_2</vt:lpwstr>
  </property>
  <property fmtid="{D5CDD505-2E9C-101B-9397-08002B2CF9AE}" pid="381" name="g0c6b474177c245b1b502377d24e09a52">
    <vt:lpwstr>k07b7d0a756a84ee8806_X_k0e6b3333bbd14e9b995_A_1</vt:lpwstr>
  </property>
  <property fmtid="{D5CDD505-2E9C-101B-9397-08002B2CF9AE}" pid="382" name="g67c323e57dbf4f05891f281c94a969fe">
    <vt:lpwstr>k07b7d0a756a84ee8806_X_kc0d34317f70d4b36940_A_10</vt:lpwstr>
  </property>
  <property fmtid="{D5CDD505-2E9C-101B-9397-08002B2CF9AE}" pid="383" name="gb02c6e2908d24a4b8984ef4031910847">
    <vt:lpwstr>k07b7d0a756a84ee8806_X_kc0d34317f70d4b36940_A_9</vt:lpwstr>
  </property>
  <property fmtid="{D5CDD505-2E9C-101B-9397-08002B2CF9AE}" pid="384" name="g5e14b5a19f3a4bd296021616ca44960a">
    <vt:lpwstr>k07b7d0a756a84ee8806_X_kc0d34317f70d4b36940_A_8</vt:lpwstr>
  </property>
  <property fmtid="{D5CDD505-2E9C-101B-9397-08002B2CF9AE}" pid="385" name="g4ddbddf0440e4093a0f1b8a3cbb10ca1">
    <vt:lpwstr>k07b7d0a756a84ee8806_X_kc0d34317f70d4b36940_A_7</vt:lpwstr>
  </property>
  <property fmtid="{D5CDD505-2E9C-101B-9397-08002B2CF9AE}" pid="386" name="g79b46417d6fd4d989494201fff66bb1a">
    <vt:lpwstr>k07b7d0a756a84ee8806_X_kc0d34317f70d4b36940_A_6</vt:lpwstr>
  </property>
  <property fmtid="{D5CDD505-2E9C-101B-9397-08002B2CF9AE}" pid="387" name="gc5082eb5eafb44079d547de31dd4dec5">
    <vt:lpwstr>k07b7d0a756a84ee8806_X_kc0d34317f70d4b36940_A_5</vt:lpwstr>
  </property>
  <property fmtid="{D5CDD505-2E9C-101B-9397-08002B2CF9AE}" pid="388" name="g51fec97198b84554b00fde94b33c3894">
    <vt:lpwstr>k07b7d0a756a84ee8806_X_kc0d34317f70d4b36940_A_4</vt:lpwstr>
  </property>
  <property fmtid="{D5CDD505-2E9C-101B-9397-08002B2CF9AE}" pid="389" name="gd29bad0d95294af5bfd72b468cd36f32">
    <vt:lpwstr>k07b7d0a756a84ee8806_X_kc0d34317f70d4b36940_A_3</vt:lpwstr>
  </property>
  <property fmtid="{D5CDD505-2E9C-101B-9397-08002B2CF9AE}" pid="390" name="g923f939e1c9d48fb9ed218d40f873a7d">
    <vt:lpwstr>k07b7d0a756a84ee8806_X_kc0d34317f70d4b36940_A_2</vt:lpwstr>
  </property>
  <property fmtid="{D5CDD505-2E9C-101B-9397-08002B2CF9AE}" pid="391" name="gc1a7c08fee7c4b7ab2137eabd02fb51d">
    <vt:lpwstr>k07b7d0a756a84ee8806_X_kc0d34317f70d4b36940_A_1</vt:lpwstr>
  </property>
  <property fmtid="{D5CDD505-2E9C-101B-9397-08002B2CF9AE}" pid="392" name="ga4a93cc34f964d3c884ad97a02e749bc">
    <vt:lpwstr>k07b7d0a756a84ee8806_X_k4bafc86a285e44739ce_A_1</vt:lpwstr>
  </property>
  <property fmtid="{D5CDD505-2E9C-101B-9397-08002B2CF9AE}" pid="393" name="g476072211bb74552a1433aede4517f58">
    <vt:lpwstr>k07b7d0a756a84ee8806_X_k4bafc86a285e44739ce_A_2</vt:lpwstr>
  </property>
  <property fmtid="{D5CDD505-2E9C-101B-9397-08002B2CF9AE}" pid="394" name="gff40c69e2a114063a066d7afe05b4999">
    <vt:lpwstr>k07b7d0a756a84ee8806_X_k4bafc86a285e44739ce_A_3</vt:lpwstr>
  </property>
  <property fmtid="{D5CDD505-2E9C-101B-9397-08002B2CF9AE}" pid="395" name="g291fb95fa8c54b0da2456e0bda52b859">
    <vt:lpwstr>k07b7d0a756a84ee8806_X_k4bafc86a285e44739ce_A_4</vt:lpwstr>
  </property>
  <property fmtid="{D5CDD505-2E9C-101B-9397-08002B2CF9AE}" pid="396" name="g489270fc21164aa9b4dc69c77199bc34">
    <vt:lpwstr>k07b7d0a756a84ee8806_X_k4bafc86a285e44739ce_A_5</vt:lpwstr>
  </property>
  <property fmtid="{D5CDD505-2E9C-101B-9397-08002B2CF9AE}" pid="397" name="g61bae23f033845ce82ff7c4aae5ad0ec">
    <vt:lpwstr>k07b7d0a756a84ee8806_X_k4bafc86a285e44739ce_A_6</vt:lpwstr>
  </property>
  <property fmtid="{D5CDD505-2E9C-101B-9397-08002B2CF9AE}" pid="398" name="gfc448cef565c4283ab249710c8455ab0">
    <vt:lpwstr>k07b7d0a756a84ee8806_X_k4bafc86a285e44739ce_A_7</vt:lpwstr>
  </property>
  <property fmtid="{D5CDD505-2E9C-101B-9397-08002B2CF9AE}" pid="399" name="g7018f96fb6354bffa95f0a1ca54daeb6">
    <vt:lpwstr>k07b7d0a756a84ee8806_X_k4bafc86a285e44739ce_A_8</vt:lpwstr>
  </property>
  <property fmtid="{D5CDD505-2E9C-101B-9397-08002B2CF9AE}" pid="400" name="gdb15973313744dad8ecb0dab6449e4ce">
    <vt:lpwstr>k07b7d0a756a84ee8806_X_k4bafc86a285e44739ce_A_9</vt:lpwstr>
  </property>
  <property fmtid="{D5CDD505-2E9C-101B-9397-08002B2CF9AE}" pid="401" name="g3c9315afb7e94b80ac99c077062832ef">
    <vt:lpwstr>k07b7d0a756a84ee8806_X_k4bafc86a285e44739ce_A_10</vt:lpwstr>
  </property>
  <property fmtid="{D5CDD505-2E9C-101B-9397-08002B2CF9AE}" pid="402" name="gebe14e952f1c4c009e7707b6544f7510">
    <vt:lpwstr>k07b7d0a756a84ee8806_X_k4e46d1fb5540440f983_A_10_F_10</vt:lpwstr>
  </property>
  <property fmtid="{D5CDD505-2E9C-101B-9397-08002B2CF9AE}" pid="403" name="g6bc442bfdb5b430ca9720c68beb194d0">
    <vt:lpwstr>k07b7d0a756a84ee8806_X_k4e46d1fb5540440f983_A_9_F_10</vt:lpwstr>
  </property>
  <property fmtid="{D5CDD505-2E9C-101B-9397-08002B2CF9AE}" pid="404" name="g062a537bfb2249bdad32717dcd0f20ba">
    <vt:lpwstr>k07b7d0a756a84ee8806_X_k4e46d1fb5540440f983_A_8_F_10</vt:lpwstr>
  </property>
  <property fmtid="{D5CDD505-2E9C-101B-9397-08002B2CF9AE}" pid="405" name="g8bcff4e38001443fa20c37804624eb39">
    <vt:lpwstr>k07b7d0a756a84ee8806_X_k4e46d1fb5540440f983_A_7_F_10</vt:lpwstr>
  </property>
  <property fmtid="{D5CDD505-2E9C-101B-9397-08002B2CF9AE}" pid="406" name="g6074a7edb56d47498281d14fcf302cf9">
    <vt:lpwstr>k07b7d0a756a84ee8806_X_k4e46d1fb5540440f983_A_6_F_10</vt:lpwstr>
  </property>
  <property fmtid="{D5CDD505-2E9C-101B-9397-08002B2CF9AE}" pid="407" name="g42b980d8c57f4b31aa321f2861b393ca">
    <vt:lpwstr>k07b7d0a756a84ee8806_X_k4e46d1fb5540440f983_A_5_F_10</vt:lpwstr>
  </property>
  <property fmtid="{D5CDD505-2E9C-101B-9397-08002B2CF9AE}" pid="408" name="g2c0509657d4f40789672025bf03e4b5d">
    <vt:lpwstr>k07b7d0a756a84ee8806_X_k4e46d1fb5540440f983_A_4_F_10</vt:lpwstr>
  </property>
  <property fmtid="{D5CDD505-2E9C-101B-9397-08002B2CF9AE}" pid="409" name="g8038c5cd5dde470b9c2ffaacb4e64eac">
    <vt:lpwstr>k07b7d0a756a84ee8806_X_k4e46d1fb5540440f983_A_3_F_10</vt:lpwstr>
  </property>
  <property fmtid="{D5CDD505-2E9C-101B-9397-08002B2CF9AE}" pid="410" name="gfd7c8196e09c4d5cb61692c6aa5fbbd5">
    <vt:lpwstr>k07b7d0a756a84ee8806_X_k4e46d1fb5540440f983_A_2_F_10</vt:lpwstr>
  </property>
  <property fmtid="{D5CDD505-2E9C-101B-9397-08002B2CF9AE}" pid="411" name="g26a1f312c5fd42ce90acea75c4e8f60f">
    <vt:lpwstr>k07b7d0a756a84ee8806_X_k4e46d1fb5540440f983_A_1_F_10</vt:lpwstr>
  </property>
  <property fmtid="{D5CDD505-2E9C-101B-9397-08002B2CF9AE}" pid="412" name="g70d642b21f074fc9800c2bfd5c7f9174">
    <vt:lpwstr>k07b7d0a756a84ee8806_X_k804efed1f93340b8bf1_A_1_F_10</vt:lpwstr>
  </property>
  <property fmtid="{D5CDD505-2E9C-101B-9397-08002B2CF9AE}" pid="413" name="g84314142de3948f7a687c35831e3e7a6">
    <vt:lpwstr>k07b7d0a756a84ee8806_X_k804efed1f93340b8bf1_A_2_F_10</vt:lpwstr>
  </property>
  <property fmtid="{D5CDD505-2E9C-101B-9397-08002B2CF9AE}" pid="414" name="gf85a9bfaa72f4fef914e45ab4bf66648">
    <vt:lpwstr>k07b7d0a756a84ee8806_X_k804efed1f93340b8bf1_A_3_F_10</vt:lpwstr>
  </property>
  <property fmtid="{D5CDD505-2E9C-101B-9397-08002B2CF9AE}" pid="415" name="gc19061de2f4640e5ac858c7ab25bf5e8">
    <vt:lpwstr>k07b7d0a756a84ee8806_X_k804efed1f93340b8bf1_A_4_F_10</vt:lpwstr>
  </property>
  <property fmtid="{D5CDD505-2E9C-101B-9397-08002B2CF9AE}" pid="416" name="gc27979b2969b4d0994e6a830be925e35">
    <vt:lpwstr>k07b7d0a756a84ee8806_X_k804efed1f93340b8bf1_A_5_F_10</vt:lpwstr>
  </property>
  <property fmtid="{D5CDD505-2E9C-101B-9397-08002B2CF9AE}" pid="417" name="g78e5a77a8a974318a1cb556c1b94716e">
    <vt:lpwstr>k07b7d0a756a84ee8806_X_k804efed1f93340b8bf1_A_6_F_10</vt:lpwstr>
  </property>
  <property fmtid="{D5CDD505-2E9C-101B-9397-08002B2CF9AE}" pid="418" name="gff337710e47d4e4795be021f35bfae54">
    <vt:lpwstr>k07b7d0a756a84ee8806_X_k804efed1f93340b8bf1_A_7_F_10</vt:lpwstr>
  </property>
  <property fmtid="{D5CDD505-2E9C-101B-9397-08002B2CF9AE}" pid="419" name="gcdf3805c61a8439393a5a6be5160d210">
    <vt:lpwstr>k07b7d0a756a84ee8806_X_k804efed1f93340b8bf1_A_8_F_10</vt:lpwstr>
  </property>
  <property fmtid="{D5CDD505-2E9C-101B-9397-08002B2CF9AE}" pid="420" name="g0e17fa8261ae439caaa54f15f99a19b3">
    <vt:lpwstr>k07b7d0a756a84ee8806_X_k804efed1f93340b8bf1_A_9_F_10</vt:lpwstr>
  </property>
  <property fmtid="{D5CDD505-2E9C-101B-9397-08002B2CF9AE}" pid="421" name="gdb559382ac574867a8566300cdbb67d4">
    <vt:lpwstr>k07b7d0a756a84ee8806_X_k804efed1f93340b8bf1_A_10_F_10</vt:lpwstr>
  </property>
  <property fmtid="{D5CDD505-2E9C-101B-9397-08002B2CF9AE}" pid="422" name="g10d6e40dd8e643f8aa31000791f5e5b1">
    <vt:lpwstr>k07b7d0a756a84ee8806_X_kb37a7bb22f7f47d182b_A_10_F_10</vt:lpwstr>
  </property>
  <property fmtid="{D5CDD505-2E9C-101B-9397-08002B2CF9AE}" pid="423" name="gf0b1991c05714458b9e2620cebbe5331">
    <vt:lpwstr>k07b7d0a756a84ee8806_X_kb37a7bb22f7f47d182b_A_9_F_10</vt:lpwstr>
  </property>
  <property fmtid="{D5CDD505-2E9C-101B-9397-08002B2CF9AE}" pid="424" name="g374c5eed23d340108bb0f71104f3b955">
    <vt:lpwstr>k07b7d0a756a84ee8806_X_kb37a7bb22f7f47d182b_A_8_F_10</vt:lpwstr>
  </property>
  <property fmtid="{D5CDD505-2E9C-101B-9397-08002B2CF9AE}" pid="425" name="g70dc7992943b4920b8637556d3e0eebd">
    <vt:lpwstr>k07b7d0a756a84ee8806_X_kb37a7bb22f7f47d182b_A_7_F_10</vt:lpwstr>
  </property>
  <property fmtid="{D5CDD505-2E9C-101B-9397-08002B2CF9AE}" pid="426" name="gd600ae47d2e6484fa091834a12e87073">
    <vt:lpwstr>k07b7d0a756a84ee8806_X_kb37a7bb22f7f47d182b_A_6_F_10</vt:lpwstr>
  </property>
  <property fmtid="{D5CDD505-2E9C-101B-9397-08002B2CF9AE}" pid="427" name="g628797bd17fb4324b06e17b5e8ade7dc">
    <vt:lpwstr>k07b7d0a756a84ee8806_X_kb37a7bb22f7f47d182b_A_5_F_10</vt:lpwstr>
  </property>
  <property fmtid="{D5CDD505-2E9C-101B-9397-08002B2CF9AE}" pid="428" name="ga26b47328d8240d490df62d8a68215eb">
    <vt:lpwstr>k07b7d0a756a84ee8806_X_kb37a7bb22f7f47d182b_A_4_F_10</vt:lpwstr>
  </property>
  <property fmtid="{D5CDD505-2E9C-101B-9397-08002B2CF9AE}" pid="429" name="g32262be5704d4706ac5207f3bcfeae1d">
    <vt:lpwstr>k07b7d0a756a84ee8806_X_kb37a7bb22f7f47d182b_A_3_F_10</vt:lpwstr>
  </property>
  <property fmtid="{D5CDD505-2E9C-101B-9397-08002B2CF9AE}" pid="430" name="g38615993c96f4f7db04395481db102f3">
    <vt:lpwstr>k07b7d0a756a84ee8806_X_kb37a7bb22f7f47d182b_A_2_F_10</vt:lpwstr>
  </property>
  <property fmtid="{D5CDD505-2E9C-101B-9397-08002B2CF9AE}" pid="431" name="g359c9469d49d443e941735c048bb66e3">
    <vt:lpwstr>k07b7d0a756a84ee8806_X_kb37a7bb22f7f47d182b_A_1_F_10</vt:lpwstr>
  </property>
  <property fmtid="{D5CDD505-2E9C-101B-9397-08002B2CF9AE}" pid="432" name="gdc7fade27f534bf287fb5b69364c1679">
    <vt:lpwstr>k07b7d0a756a84ee8806_X_kc652b3e9225d4872b51_A_1_F_10</vt:lpwstr>
  </property>
  <property fmtid="{D5CDD505-2E9C-101B-9397-08002B2CF9AE}" pid="433" name="g0ddbd788e9a94da088b43198a4aa525e">
    <vt:lpwstr>k07b7d0a756a84ee8806_X_kc652b3e9225d4872b51_A_2_F_10</vt:lpwstr>
  </property>
  <property fmtid="{D5CDD505-2E9C-101B-9397-08002B2CF9AE}" pid="434" name="gf6b8f30ae33449499050c4bd7905b5c4">
    <vt:lpwstr>k07b7d0a756a84ee8806_X_kc652b3e9225d4872b51_A_3_F_10</vt:lpwstr>
  </property>
  <property fmtid="{D5CDD505-2E9C-101B-9397-08002B2CF9AE}" pid="435" name="g4d9769f50d9a4a86bc27a88ba0060bbd">
    <vt:lpwstr>k07b7d0a756a84ee8806_X_kc652b3e9225d4872b51_A_4_F_10</vt:lpwstr>
  </property>
  <property fmtid="{D5CDD505-2E9C-101B-9397-08002B2CF9AE}" pid="436" name="g85c649104983450e847d7eb2bf552fe7">
    <vt:lpwstr>k07b7d0a756a84ee8806_X_kc652b3e9225d4872b51_A_5_F_10</vt:lpwstr>
  </property>
  <property fmtid="{D5CDD505-2E9C-101B-9397-08002B2CF9AE}" pid="437" name="gd024c65ebbf6405696a49b62e31d3703">
    <vt:lpwstr>k07b7d0a756a84ee8806_X_kc652b3e9225d4872b51_A_6_F_10</vt:lpwstr>
  </property>
  <property fmtid="{D5CDD505-2E9C-101B-9397-08002B2CF9AE}" pid="438" name="g3df99dfe85c446b4a982edbf9142b351">
    <vt:lpwstr>k07b7d0a756a84ee8806_X_kc652b3e9225d4872b51_A_7_F_10</vt:lpwstr>
  </property>
  <property fmtid="{D5CDD505-2E9C-101B-9397-08002B2CF9AE}" pid="439" name="ga15db249c12a43ecb0d698085467d4fd">
    <vt:lpwstr>k07b7d0a756a84ee8806_X_kc652b3e9225d4872b51_A_8_F_10</vt:lpwstr>
  </property>
  <property fmtid="{D5CDD505-2E9C-101B-9397-08002B2CF9AE}" pid="440" name="gd9abf9a78e0c4812a3762552cf5c66ce">
    <vt:lpwstr>k07b7d0a756a84ee8806_X_kc652b3e9225d4872b51_A_9_F_10</vt:lpwstr>
  </property>
  <property fmtid="{D5CDD505-2E9C-101B-9397-08002B2CF9AE}" pid="441" name="ga72d725380b34631b15989ce5b96c6a1">
    <vt:lpwstr>k07b7d0a756a84ee8806_X_kc652b3e9225d4872b51_A_10_F_10</vt:lpwstr>
  </property>
  <property fmtid="{D5CDD505-2E9C-101B-9397-08002B2CF9AE}" pid="442" name="g3d9e08ecc73542d880fb10ca12fd3562">
    <vt:lpwstr>k07b7d0a756a84ee8806_X_k5c2396bd22b842b5b6c_A_10</vt:lpwstr>
  </property>
  <property fmtid="{D5CDD505-2E9C-101B-9397-08002B2CF9AE}" pid="443" name="ge10b27ba5df540b196ee3e9f63014aaa">
    <vt:lpwstr>k07b7d0a756a84ee8806_X_k5c2396bd22b842b5b6c_A_9</vt:lpwstr>
  </property>
  <property fmtid="{D5CDD505-2E9C-101B-9397-08002B2CF9AE}" pid="444" name="g3106c6c052624ad1b0fd80cb7b0f8a21">
    <vt:lpwstr>k07b7d0a756a84ee8806_X_k5c2396bd22b842b5b6c_A_8</vt:lpwstr>
  </property>
  <property fmtid="{D5CDD505-2E9C-101B-9397-08002B2CF9AE}" pid="445" name="gdd78529d4a3549b0ab67f6b2ef0f5a61">
    <vt:lpwstr>k07b7d0a756a84ee8806_X_k5c2396bd22b842b5b6c_A_7</vt:lpwstr>
  </property>
  <property fmtid="{D5CDD505-2E9C-101B-9397-08002B2CF9AE}" pid="446" name="ga0b891344667489c9eba0c62a5a8a58b">
    <vt:lpwstr>k07b7d0a756a84ee8806_X_k5c2396bd22b842b5b6c_A_6</vt:lpwstr>
  </property>
  <property fmtid="{D5CDD505-2E9C-101B-9397-08002B2CF9AE}" pid="447" name="g5efc698240aa482eaa997cc73d628ae7">
    <vt:lpwstr>k07b7d0a756a84ee8806_X_k5c2396bd22b842b5b6c_A_5</vt:lpwstr>
  </property>
  <property fmtid="{D5CDD505-2E9C-101B-9397-08002B2CF9AE}" pid="448" name="g32d1719d35514dea9196291bbb31056c">
    <vt:lpwstr>k07b7d0a756a84ee8806_X_k5c2396bd22b842b5b6c_A_4</vt:lpwstr>
  </property>
  <property fmtid="{D5CDD505-2E9C-101B-9397-08002B2CF9AE}" pid="449" name="g84fa21388b694651bdb8a099247c68f0">
    <vt:lpwstr>k07b7d0a756a84ee8806_X_k5c2396bd22b842b5b6c_A_3</vt:lpwstr>
  </property>
  <property fmtid="{D5CDD505-2E9C-101B-9397-08002B2CF9AE}" pid="450" name="gb100e569cfcd40649e371c55c1a95980">
    <vt:lpwstr>k07b7d0a756a84ee8806_X_k5c2396bd22b842b5b6c_A_2</vt:lpwstr>
  </property>
  <property fmtid="{D5CDD505-2E9C-101B-9397-08002B2CF9AE}" pid="451" name="ge35ee859d3e94e178eefff1ba6b78603">
    <vt:lpwstr>k07b7d0a756a84ee8806_X_k5c2396bd22b842b5b6c_A_1</vt:lpwstr>
  </property>
  <property fmtid="{D5CDD505-2E9C-101B-9397-08002B2CF9AE}" pid="452" name="g504bf1ec91754c498a11f37d65a83730">
    <vt:lpwstr>k07b7d0a756a84ee8806_X_k9716820580a940b4b3e_A_1</vt:lpwstr>
  </property>
  <property fmtid="{D5CDD505-2E9C-101B-9397-08002B2CF9AE}" pid="453" name="g1a31dad8c21c455cb3212bd7455449af">
    <vt:lpwstr>k07b7d0a756a84ee8806_X_k9716820580a940b4b3e_A_2</vt:lpwstr>
  </property>
  <property fmtid="{D5CDD505-2E9C-101B-9397-08002B2CF9AE}" pid="454" name="gd0d7172274634a9aa2a9f0d81c2cca92">
    <vt:lpwstr>k07b7d0a756a84ee8806_X_k9716820580a940b4b3e_A_3</vt:lpwstr>
  </property>
  <property fmtid="{D5CDD505-2E9C-101B-9397-08002B2CF9AE}" pid="455" name="g9a7c91919da249a0a91454a103052b7f">
    <vt:lpwstr>k07b7d0a756a84ee8806_X_k9716820580a940b4b3e_A_4</vt:lpwstr>
  </property>
  <property fmtid="{D5CDD505-2E9C-101B-9397-08002B2CF9AE}" pid="456" name="gcf5a105dc7324b64b2871da5c9133cf9">
    <vt:lpwstr>k07b7d0a756a84ee8806_X_k9716820580a940b4b3e_A_5</vt:lpwstr>
  </property>
  <property fmtid="{D5CDD505-2E9C-101B-9397-08002B2CF9AE}" pid="457" name="g8f0bb54ed8f34bb5aaf0a11f8566de17">
    <vt:lpwstr>k07b7d0a756a84ee8806_X_k9716820580a940b4b3e_A_6</vt:lpwstr>
  </property>
  <property fmtid="{D5CDD505-2E9C-101B-9397-08002B2CF9AE}" pid="458" name="g0993bbac9abb488ca14b528fea02680b">
    <vt:lpwstr>k07b7d0a756a84ee8806_X_k9716820580a940b4b3e_A_7</vt:lpwstr>
  </property>
  <property fmtid="{D5CDD505-2E9C-101B-9397-08002B2CF9AE}" pid="459" name="g66a9865392874caa9d067fc2d4756a55">
    <vt:lpwstr>k07b7d0a756a84ee8806_X_k9716820580a940b4b3e_A_8</vt:lpwstr>
  </property>
  <property fmtid="{D5CDD505-2E9C-101B-9397-08002B2CF9AE}" pid="460" name="g9dc9c2be40ac45caae52b384fcf1f00a">
    <vt:lpwstr>k07b7d0a756a84ee8806_X_k9716820580a940b4b3e_A_9</vt:lpwstr>
  </property>
  <property fmtid="{D5CDD505-2E9C-101B-9397-08002B2CF9AE}" pid="461" name="gd2df70ba6c2d4412a6a9b6a0fcfe7e80">
    <vt:lpwstr>k07b7d0a756a84ee8806_X_k9716820580a940b4b3e_A_10</vt:lpwstr>
  </property>
  <property fmtid="{D5CDD505-2E9C-101B-9397-08002B2CF9AE}" pid="462" name="g4f8e2473ce3e4636bd95783dcd4de151">
    <vt:lpwstr>k07b7d0a756a84ee8806_X_kab80d1ed608d48a6be0_A_10</vt:lpwstr>
  </property>
  <property fmtid="{D5CDD505-2E9C-101B-9397-08002B2CF9AE}" pid="463" name="g815e50b41bd3413bbf97b61ebc6c147d">
    <vt:lpwstr>k07b7d0a756a84ee8806_X_kab80d1ed608d48a6be0_A_9</vt:lpwstr>
  </property>
  <property fmtid="{D5CDD505-2E9C-101B-9397-08002B2CF9AE}" pid="464" name="g9ec684e6735d4e3d879c323f787f267e">
    <vt:lpwstr>k07b7d0a756a84ee8806_X_kab80d1ed608d48a6be0_A_8</vt:lpwstr>
  </property>
  <property fmtid="{D5CDD505-2E9C-101B-9397-08002B2CF9AE}" pid="465" name="gdf83548154f54ab5823de911a1262fa8">
    <vt:lpwstr>k07b7d0a756a84ee8806_X_kab80d1ed608d48a6be0_A_7</vt:lpwstr>
  </property>
  <property fmtid="{D5CDD505-2E9C-101B-9397-08002B2CF9AE}" pid="466" name="g35fac6bb329e40eba7913cab69796ff2">
    <vt:lpwstr>k07b7d0a756a84ee8806_X_kab80d1ed608d48a6be0_A_6</vt:lpwstr>
  </property>
  <property fmtid="{D5CDD505-2E9C-101B-9397-08002B2CF9AE}" pid="467" name="gbce788fb844b4e898bce8c55eabe5068">
    <vt:lpwstr>k07b7d0a756a84ee8806_X_kab80d1ed608d48a6be0_A_5</vt:lpwstr>
  </property>
  <property fmtid="{D5CDD505-2E9C-101B-9397-08002B2CF9AE}" pid="468" name="g48f8b45b1b38496a8497fa677230df3d">
    <vt:lpwstr>k07b7d0a756a84ee8806_X_kab80d1ed608d48a6be0_A_4</vt:lpwstr>
  </property>
  <property fmtid="{D5CDD505-2E9C-101B-9397-08002B2CF9AE}" pid="469" name="ga118b452ced441eeb9eeb6626e075722">
    <vt:lpwstr>k07b7d0a756a84ee8806_X_kab80d1ed608d48a6be0_A_3</vt:lpwstr>
  </property>
  <property fmtid="{D5CDD505-2E9C-101B-9397-08002B2CF9AE}" pid="470" name="g28aa400a21e54cefb03e92482e81ed5d">
    <vt:lpwstr>k07b7d0a756a84ee8806_X_kab80d1ed608d48a6be0_A_2</vt:lpwstr>
  </property>
  <property fmtid="{D5CDD505-2E9C-101B-9397-08002B2CF9AE}" pid="471" name="g29ca287f0ec04e5095bb3dbf4d93e25b">
    <vt:lpwstr>k07b7d0a756a84ee8806_X_kab80d1ed608d48a6be0_A_1</vt:lpwstr>
  </property>
  <property fmtid="{D5CDD505-2E9C-101B-9397-08002B2CF9AE}" pid="472" name="gb7167418403b42398cc2a38db7eead84">
    <vt:lpwstr>k07b7d0a756a84ee8806_X_kef37d8fa632c4d37822_A_1</vt:lpwstr>
  </property>
  <property fmtid="{D5CDD505-2E9C-101B-9397-08002B2CF9AE}" pid="473" name="gada15951d491402f9cf750426803dc8e">
    <vt:lpwstr>k07b7d0a756a84ee8806_X_kef37d8fa632c4d37822_A_2</vt:lpwstr>
  </property>
  <property fmtid="{D5CDD505-2E9C-101B-9397-08002B2CF9AE}" pid="474" name="g62af7f6be72b4af0b51d5df442267f97">
    <vt:lpwstr>k07b7d0a756a84ee8806_X_kef37d8fa632c4d37822_A_3</vt:lpwstr>
  </property>
  <property fmtid="{D5CDD505-2E9C-101B-9397-08002B2CF9AE}" pid="475" name="g66c1644e43ff45579bd3d58f75640d5a">
    <vt:lpwstr>k07b7d0a756a84ee8806_X_kef37d8fa632c4d37822_A_4</vt:lpwstr>
  </property>
  <property fmtid="{D5CDD505-2E9C-101B-9397-08002B2CF9AE}" pid="476" name="gef856be4c6be4143900ded7b361c0316">
    <vt:lpwstr>k07b7d0a756a84ee8806_X_kef37d8fa632c4d37822_A_5</vt:lpwstr>
  </property>
  <property fmtid="{D5CDD505-2E9C-101B-9397-08002B2CF9AE}" pid="477" name="ga76ea9f738534dddba51e9fc8c2c35d7">
    <vt:lpwstr>k07b7d0a756a84ee8806_X_kef37d8fa632c4d37822_A_6</vt:lpwstr>
  </property>
  <property fmtid="{D5CDD505-2E9C-101B-9397-08002B2CF9AE}" pid="478" name="g3d2a15f1b18d47df8ea6d3c3d298b903">
    <vt:lpwstr>k07b7d0a756a84ee8806_X_kef37d8fa632c4d37822_A_7</vt:lpwstr>
  </property>
  <property fmtid="{D5CDD505-2E9C-101B-9397-08002B2CF9AE}" pid="479" name="g4736e1662b6b445199d76c6227cc91fe">
    <vt:lpwstr>k07b7d0a756a84ee8806_X_kef37d8fa632c4d37822_A_8</vt:lpwstr>
  </property>
  <property fmtid="{D5CDD505-2E9C-101B-9397-08002B2CF9AE}" pid="480" name="g75884e3521454b79aae8dd9a28b80db9">
    <vt:lpwstr>k07b7d0a756a84ee8806_X_kef37d8fa632c4d37822_A_9</vt:lpwstr>
  </property>
  <property fmtid="{D5CDD505-2E9C-101B-9397-08002B2CF9AE}" pid="481" name="gff0ca172ad8e4012a730d6f24b38333b">
    <vt:lpwstr>k07b7d0a756a84ee8806_X_kef37d8fa632c4d37822_A_10</vt:lpwstr>
  </property>
  <property fmtid="{D5CDD505-2E9C-101B-9397-08002B2CF9AE}" pid="482" name="g96c2f7b813184f3fb242885848e0041e">
    <vt:lpwstr>k07b7d0a756a84ee8806_X_k72814905d2cf4666991_A_10</vt:lpwstr>
  </property>
  <property fmtid="{D5CDD505-2E9C-101B-9397-08002B2CF9AE}" pid="483" name="gce53e70c2ecc498b988949db835242b6">
    <vt:lpwstr>k07b7d0a756a84ee8806_X_k72814905d2cf4666991_A_9</vt:lpwstr>
  </property>
  <property fmtid="{D5CDD505-2E9C-101B-9397-08002B2CF9AE}" pid="484" name="gf3eb8179fc7648a1a8baf6c9345e4801">
    <vt:lpwstr>k07b7d0a756a84ee8806_X_k72814905d2cf4666991_A_8</vt:lpwstr>
  </property>
  <property fmtid="{D5CDD505-2E9C-101B-9397-08002B2CF9AE}" pid="485" name="gbb8a918a3d3245d19987c2ab3b524987">
    <vt:lpwstr>k07b7d0a756a84ee8806_X_k72814905d2cf4666991_A_7</vt:lpwstr>
  </property>
  <property fmtid="{D5CDD505-2E9C-101B-9397-08002B2CF9AE}" pid="486" name="g22cd24005602435c9829994a3fd2ecb6">
    <vt:lpwstr>k07b7d0a756a84ee8806_X_k72814905d2cf4666991_A_6</vt:lpwstr>
  </property>
  <property fmtid="{D5CDD505-2E9C-101B-9397-08002B2CF9AE}" pid="487" name="g6b52e44f71224331a956e19758ed72b1">
    <vt:lpwstr>k07b7d0a756a84ee8806_X_k72814905d2cf4666991_A_5</vt:lpwstr>
  </property>
  <property fmtid="{D5CDD505-2E9C-101B-9397-08002B2CF9AE}" pid="488" name="g570f1e90f66145a795b0e45e422f409b">
    <vt:lpwstr>k07b7d0a756a84ee8806_X_k72814905d2cf4666991_A_4</vt:lpwstr>
  </property>
  <property fmtid="{D5CDD505-2E9C-101B-9397-08002B2CF9AE}" pid="489" name="gee9d586b345f4eadb4fdc0049f18c506">
    <vt:lpwstr>k07b7d0a756a84ee8806_X_k72814905d2cf4666991_A_3</vt:lpwstr>
  </property>
  <property fmtid="{D5CDD505-2E9C-101B-9397-08002B2CF9AE}" pid="490" name="g77112be2db7644d6a5a867e87fc0a3ab">
    <vt:lpwstr>k07b7d0a756a84ee8806_X_k72814905d2cf4666991_A_2</vt:lpwstr>
  </property>
  <property fmtid="{D5CDD505-2E9C-101B-9397-08002B2CF9AE}" pid="491" name="g344705c9651c4a39b64db110a0349626">
    <vt:lpwstr>k07b7d0a756a84ee8806_X_k72814905d2cf4666991_A_1</vt:lpwstr>
  </property>
  <property fmtid="{D5CDD505-2E9C-101B-9397-08002B2CF9AE}" pid="492" name="g1ea15f2582ac4c63a436692906f8ab00">
    <vt:lpwstr>k07b7d0a756a84ee8806_X_k00da245fda8747c5a72_A_1_F_10</vt:lpwstr>
  </property>
  <property fmtid="{D5CDD505-2E9C-101B-9397-08002B2CF9AE}" pid="493" name="g8dff9fc868ca49ec95f857f9cde281e3">
    <vt:lpwstr>k07b7d0a756a84ee8806_X_k00da245fda8747c5a72_A_2_F_10</vt:lpwstr>
  </property>
  <property fmtid="{D5CDD505-2E9C-101B-9397-08002B2CF9AE}" pid="494" name="g745cf123bed840a28cb7620e520c43de">
    <vt:lpwstr>k07b7d0a756a84ee8806_X_k00da245fda8747c5a72_A_3_F_10</vt:lpwstr>
  </property>
  <property fmtid="{D5CDD505-2E9C-101B-9397-08002B2CF9AE}" pid="495" name="g240d02dff092419687c7fbe04d90d8f3">
    <vt:lpwstr>k07b7d0a756a84ee8806_X_k00da245fda8747c5a72_A_4_F_10</vt:lpwstr>
  </property>
  <property fmtid="{D5CDD505-2E9C-101B-9397-08002B2CF9AE}" pid="496" name="g6d546fb4651c4af9aa865194a4a17723">
    <vt:lpwstr>k07b7d0a756a84ee8806_X_k00da245fda8747c5a72_A_5_F_10</vt:lpwstr>
  </property>
  <property fmtid="{D5CDD505-2E9C-101B-9397-08002B2CF9AE}" pid="497" name="g61da04d4694e40d495c4b38672471e55">
    <vt:lpwstr>k07b7d0a756a84ee8806_X_k00da245fda8747c5a72_A_6_F_10</vt:lpwstr>
  </property>
  <property fmtid="{D5CDD505-2E9C-101B-9397-08002B2CF9AE}" pid="498" name="gac86196bfadf4f1d8905baf59f4cd784">
    <vt:lpwstr>k07b7d0a756a84ee8806_X_k00da245fda8747c5a72_A_7_F_10</vt:lpwstr>
  </property>
  <property fmtid="{D5CDD505-2E9C-101B-9397-08002B2CF9AE}" pid="499" name="g2f647bcd187f4097a86df0848e631af0">
    <vt:lpwstr>k07b7d0a756a84ee8806_X_k00da245fda8747c5a72_A_8_F_10</vt:lpwstr>
  </property>
  <property fmtid="{D5CDD505-2E9C-101B-9397-08002B2CF9AE}" pid="500" name="g972c3dffc17045e5a079956edf88b477">
    <vt:lpwstr>k07b7d0a756a84ee8806_X_k00da245fda8747c5a72_A_9_F_10</vt:lpwstr>
  </property>
  <property fmtid="{D5CDD505-2E9C-101B-9397-08002B2CF9AE}" pid="501" name="gacf8572387f64a49af05d38c2584b955">
    <vt:lpwstr>k07b7d0a756a84ee8806_X_k00da245fda8747c5a72_A_10_F_10</vt:lpwstr>
  </property>
  <property fmtid="{D5CDD505-2E9C-101B-9397-08002B2CF9AE}" pid="502" name="gaa8ca17ac06644c6af9556cab7d31203">
    <vt:lpwstr>k07b7d0a756a84ee8806_X_k7077932d3d064b00a3b_A_10_F_10</vt:lpwstr>
  </property>
  <property fmtid="{D5CDD505-2E9C-101B-9397-08002B2CF9AE}" pid="503" name="gee8c131e4f24425caae1d5187f4ffff0">
    <vt:lpwstr>k07b7d0a756a84ee8806_X_k7077932d3d064b00a3b_A_9_F_10</vt:lpwstr>
  </property>
  <property fmtid="{D5CDD505-2E9C-101B-9397-08002B2CF9AE}" pid="504" name="ga31c284868664cdcb00779f75bb0976c">
    <vt:lpwstr>k07b7d0a756a84ee8806_X_k7077932d3d064b00a3b_A_8_F_10</vt:lpwstr>
  </property>
  <property fmtid="{D5CDD505-2E9C-101B-9397-08002B2CF9AE}" pid="505" name="g7f0d4353367349359e2dd0b6dd974270">
    <vt:lpwstr>k07b7d0a756a84ee8806_X_k7077932d3d064b00a3b_A_7_F_10</vt:lpwstr>
  </property>
  <property fmtid="{D5CDD505-2E9C-101B-9397-08002B2CF9AE}" pid="506" name="g7170189b2004445a8f57517c49316ff7">
    <vt:lpwstr>k07b7d0a756a84ee8806_X_k7077932d3d064b00a3b_A_6_F_10</vt:lpwstr>
  </property>
  <property fmtid="{D5CDD505-2E9C-101B-9397-08002B2CF9AE}" pid="507" name="g2a9cb67fbbb245b4bc38c61ff61b232a">
    <vt:lpwstr>k07b7d0a756a84ee8806_X_k7077932d3d064b00a3b_A_5_F_10</vt:lpwstr>
  </property>
  <property fmtid="{D5CDD505-2E9C-101B-9397-08002B2CF9AE}" pid="508" name="gb9cd93d31c4445218462404cf5075d84">
    <vt:lpwstr>k07b7d0a756a84ee8806_X_k7077932d3d064b00a3b_A_4_F_10</vt:lpwstr>
  </property>
  <property fmtid="{D5CDD505-2E9C-101B-9397-08002B2CF9AE}" pid="509" name="ge9557beb9f954d298b9763ba2babff8d">
    <vt:lpwstr>k07b7d0a756a84ee8806_X_k7077932d3d064b00a3b_A_3_F_10</vt:lpwstr>
  </property>
  <property fmtid="{D5CDD505-2E9C-101B-9397-08002B2CF9AE}" pid="510" name="g8143565fc9d148458545257cc4a9cef3">
    <vt:lpwstr>k07b7d0a756a84ee8806_X_k7077932d3d064b00a3b_A_2_F_10</vt:lpwstr>
  </property>
  <property fmtid="{D5CDD505-2E9C-101B-9397-08002B2CF9AE}" pid="511" name="g83aef2d9db414a72b6a52e0b5a0f7107">
    <vt:lpwstr>k07b7d0a756a84ee8806_X_k7077932d3d064b00a3b_A_1_F_10</vt:lpwstr>
  </property>
  <property fmtid="{D5CDD505-2E9C-101B-9397-08002B2CF9AE}" pid="512" name="g84c46a0ee96842f2ab267223c335e320">
    <vt:lpwstr>k07b7d0a756a84ee8806_X_kac4b24413b8f43209bf_A_1_F_10</vt:lpwstr>
  </property>
  <property fmtid="{D5CDD505-2E9C-101B-9397-08002B2CF9AE}" pid="513" name="g2d81e22d53b247dd88743ed6a559b8d9">
    <vt:lpwstr>k07b7d0a756a84ee8806_X_kac4b24413b8f43209bf_A_2_F_10</vt:lpwstr>
  </property>
  <property fmtid="{D5CDD505-2E9C-101B-9397-08002B2CF9AE}" pid="514" name="ga9a17784ff5a4ef69843c1ccc41b8daf">
    <vt:lpwstr>k07b7d0a756a84ee8806_X_kac4b24413b8f43209bf_A_3_F_10</vt:lpwstr>
  </property>
  <property fmtid="{D5CDD505-2E9C-101B-9397-08002B2CF9AE}" pid="515" name="g5d7d141d8ed345a5b49deb67b71416b8">
    <vt:lpwstr>k07b7d0a756a84ee8806_X_kac4b24413b8f43209bf_A_4_F_10</vt:lpwstr>
  </property>
  <property fmtid="{D5CDD505-2E9C-101B-9397-08002B2CF9AE}" pid="516" name="gbf6bb4ba3e0243f791eb01d5852c2fb7">
    <vt:lpwstr>k07b7d0a756a84ee8806_X_kac4b24413b8f43209bf_A_5_F_10</vt:lpwstr>
  </property>
  <property fmtid="{D5CDD505-2E9C-101B-9397-08002B2CF9AE}" pid="517" name="g00cf8d209889456a9b669174dd70fa42">
    <vt:lpwstr>k07b7d0a756a84ee8806_X_kac4b24413b8f43209bf_A_6_F_10</vt:lpwstr>
  </property>
  <property fmtid="{D5CDD505-2E9C-101B-9397-08002B2CF9AE}" pid="518" name="g4bedc4f042ae46aa9e5c24a019f6f0b7">
    <vt:lpwstr>k07b7d0a756a84ee8806_X_kac4b24413b8f43209bf_A_7_F_10</vt:lpwstr>
  </property>
  <property fmtid="{D5CDD505-2E9C-101B-9397-08002B2CF9AE}" pid="519" name="g72720825cef94090bfccc72f1492666a">
    <vt:lpwstr>k07b7d0a756a84ee8806_X_kac4b24413b8f43209bf_A_8_F_10</vt:lpwstr>
  </property>
  <property fmtid="{D5CDD505-2E9C-101B-9397-08002B2CF9AE}" pid="520" name="g331a7160496a4efc9a3c96dcea30c5a4">
    <vt:lpwstr>k07b7d0a756a84ee8806_X_kac4b24413b8f43209bf_A_9_F_10</vt:lpwstr>
  </property>
  <property fmtid="{D5CDD505-2E9C-101B-9397-08002B2CF9AE}" pid="521" name="g0481a9d5564a4e088520a7eea34e7758">
    <vt:lpwstr>k07b7d0a756a84ee8806_X_kac4b24413b8f43209bf_A_10_F_10</vt:lpwstr>
  </property>
  <property fmtid="{D5CDD505-2E9C-101B-9397-08002B2CF9AE}" pid="522" name="g9c0837427f7842259f74341636e4c340">
    <vt:lpwstr>k07b7d0a756a84ee8806_X_kd7f9d4ee7a5143ac975_A_10_F_10</vt:lpwstr>
  </property>
  <property fmtid="{D5CDD505-2E9C-101B-9397-08002B2CF9AE}" pid="523" name="ge190b91788b34cc4a361e899d9a90882">
    <vt:lpwstr>k07b7d0a756a84ee8806_X_kd7f9d4ee7a5143ac975_A_9_F_10</vt:lpwstr>
  </property>
  <property fmtid="{D5CDD505-2E9C-101B-9397-08002B2CF9AE}" pid="524" name="g2e5adcf3ea674958934810542888aa49">
    <vt:lpwstr>k07b7d0a756a84ee8806_X_kd7f9d4ee7a5143ac975_A_8_F_10</vt:lpwstr>
  </property>
  <property fmtid="{D5CDD505-2E9C-101B-9397-08002B2CF9AE}" pid="525" name="g8face641181b4e1a8f8ef5634fc1f525">
    <vt:lpwstr>k07b7d0a756a84ee8806_X_kd7f9d4ee7a5143ac975_A_7_F_10</vt:lpwstr>
  </property>
  <property fmtid="{D5CDD505-2E9C-101B-9397-08002B2CF9AE}" pid="526" name="g889d04f5a7a64bdc8669d921c26e50a6">
    <vt:lpwstr>k07b7d0a756a84ee8806_X_kd7f9d4ee7a5143ac975_A_6_F_10</vt:lpwstr>
  </property>
  <property fmtid="{D5CDD505-2E9C-101B-9397-08002B2CF9AE}" pid="527" name="gb88df792d5fc4021905b152b7bd2560e">
    <vt:lpwstr>k07b7d0a756a84ee8806_X_kd7f9d4ee7a5143ac975_A_5_F_10</vt:lpwstr>
  </property>
  <property fmtid="{D5CDD505-2E9C-101B-9397-08002B2CF9AE}" pid="528" name="g5043c3d91cd74cf3928367fdd975ce88">
    <vt:lpwstr>k07b7d0a756a84ee8806_X_kd7f9d4ee7a5143ac975_A_4_F_10</vt:lpwstr>
  </property>
  <property fmtid="{D5CDD505-2E9C-101B-9397-08002B2CF9AE}" pid="529" name="g7132f2bd68fb4adf913f94d834105ce3">
    <vt:lpwstr>k07b7d0a756a84ee8806_X_kd7f9d4ee7a5143ac975_A_3_F_10</vt:lpwstr>
  </property>
  <property fmtid="{D5CDD505-2E9C-101B-9397-08002B2CF9AE}" pid="530" name="g673d6523db4c42d598f355282f38f632">
    <vt:lpwstr>k07b7d0a756a84ee8806_X_kd7f9d4ee7a5143ac975_A_2_F_10</vt:lpwstr>
  </property>
  <property fmtid="{D5CDD505-2E9C-101B-9397-08002B2CF9AE}" pid="531" name="g547fd44f9c894ab9bc310120b1dc749a">
    <vt:lpwstr>k07b7d0a756a84ee8806_X_kd7f9d4ee7a5143ac975_A_1_F_10</vt:lpwstr>
  </property>
  <property fmtid="{D5CDD505-2E9C-101B-9397-08002B2CF9AE}" pid="532" name="g90ce7d758930402995639787f5bafe61">
    <vt:lpwstr>k07b7d0a756a84ee8806_X_k91a2659e4bb64350aab_A_1_F_10</vt:lpwstr>
  </property>
  <property fmtid="{D5CDD505-2E9C-101B-9397-08002B2CF9AE}" pid="533" name="ga68ce956f0bc470f9755c86d52b8e6ee">
    <vt:lpwstr>k07b7d0a756a84ee8806_X_k91a2659e4bb64350aab_A_2_F_10</vt:lpwstr>
  </property>
  <property fmtid="{D5CDD505-2E9C-101B-9397-08002B2CF9AE}" pid="534" name="gaca0f1e7895e4266a576ba5db8eaeb3e">
    <vt:lpwstr>k07b7d0a756a84ee8806_X_k91a2659e4bb64350aab_A_3_F_10</vt:lpwstr>
  </property>
  <property fmtid="{D5CDD505-2E9C-101B-9397-08002B2CF9AE}" pid="535" name="g997064a21f594bec9a08efb858641f21">
    <vt:lpwstr>k07b7d0a756a84ee8806_X_k91a2659e4bb64350aab_A_4_F_10</vt:lpwstr>
  </property>
  <property fmtid="{D5CDD505-2E9C-101B-9397-08002B2CF9AE}" pid="536" name="gd2e29cc4b9b64e6d81821d9dcac9a7eb">
    <vt:lpwstr>k07b7d0a756a84ee8806_X_k91a2659e4bb64350aab_A_5_F_10</vt:lpwstr>
  </property>
  <property fmtid="{D5CDD505-2E9C-101B-9397-08002B2CF9AE}" pid="537" name="g7fa2eb046bd54f13b48d90ce30620fd6">
    <vt:lpwstr>k07b7d0a756a84ee8806_X_k91a2659e4bb64350aab_A_6_F_10</vt:lpwstr>
  </property>
  <property fmtid="{D5CDD505-2E9C-101B-9397-08002B2CF9AE}" pid="538" name="g2af222269bad4143805667de5eedd419">
    <vt:lpwstr>k07b7d0a756a84ee8806_X_k91a2659e4bb64350aab_A_7_F_10</vt:lpwstr>
  </property>
  <property fmtid="{D5CDD505-2E9C-101B-9397-08002B2CF9AE}" pid="539" name="gd04f21528fa649aba1b9a8d823b8d8e8">
    <vt:lpwstr>k07b7d0a756a84ee8806_X_k91a2659e4bb64350aab_A_8_F_10</vt:lpwstr>
  </property>
  <property fmtid="{D5CDD505-2E9C-101B-9397-08002B2CF9AE}" pid="540" name="gd42d52800887467cbafe03f2178d3901">
    <vt:lpwstr>k07b7d0a756a84ee8806_X_k91a2659e4bb64350aab_A_9_F_10</vt:lpwstr>
  </property>
  <property fmtid="{D5CDD505-2E9C-101B-9397-08002B2CF9AE}" pid="541" name="gb90d59e3fbb9494d9f49ad3f6d02c8db">
    <vt:lpwstr>k07b7d0a756a84ee8806_X_k91a2659e4bb64350aab_A_10_F_10</vt:lpwstr>
  </property>
  <property fmtid="{D5CDD505-2E9C-101B-9397-08002B2CF9AE}" pid="542" name="g37c89255a9404f84b40676b22e4e6553">
    <vt:lpwstr>k07b7d0a756a84ee8806_X_kd15925f8873c4b1d89b_A_10_F_10</vt:lpwstr>
  </property>
  <property fmtid="{D5CDD505-2E9C-101B-9397-08002B2CF9AE}" pid="543" name="gd8ef542730624ec09fcb1504dd496884">
    <vt:lpwstr>k07b7d0a756a84ee8806_X_kd15925f8873c4b1d89b_A_9_F_10</vt:lpwstr>
  </property>
  <property fmtid="{D5CDD505-2E9C-101B-9397-08002B2CF9AE}" pid="544" name="gd802e918ee464590a763cc470e4cb416">
    <vt:lpwstr>k07b7d0a756a84ee8806_X_kd15925f8873c4b1d89b_A_8_F_10</vt:lpwstr>
  </property>
  <property fmtid="{D5CDD505-2E9C-101B-9397-08002B2CF9AE}" pid="545" name="g38d9ab95356e43919f2a5e5c2d82dc25">
    <vt:lpwstr>k07b7d0a756a84ee8806_X_kd15925f8873c4b1d89b_A_7_F_10</vt:lpwstr>
  </property>
  <property fmtid="{D5CDD505-2E9C-101B-9397-08002B2CF9AE}" pid="546" name="g8923258b75d342709fba63367a3844d6">
    <vt:lpwstr>k07b7d0a756a84ee8806_X_kd15925f8873c4b1d89b_A_6_F_10</vt:lpwstr>
  </property>
  <property fmtid="{D5CDD505-2E9C-101B-9397-08002B2CF9AE}" pid="547" name="g6e4fb7e2a232438da3622d84fe876d00">
    <vt:lpwstr>k07b7d0a756a84ee8806_X_kd15925f8873c4b1d89b_A_5_F_10</vt:lpwstr>
  </property>
  <property fmtid="{D5CDD505-2E9C-101B-9397-08002B2CF9AE}" pid="548" name="g42f9d75f923546e48efeda0438abf47d">
    <vt:lpwstr>k07b7d0a756a84ee8806_X_kd15925f8873c4b1d89b_A_4_F_10</vt:lpwstr>
  </property>
  <property fmtid="{D5CDD505-2E9C-101B-9397-08002B2CF9AE}" pid="549" name="g1302483cc6bf41e69b21fb7f58c24271">
    <vt:lpwstr>k07b7d0a756a84ee8806_X_kd15925f8873c4b1d89b_A_3_F_10</vt:lpwstr>
  </property>
  <property fmtid="{D5CDD505-2E9C-101B-9397-08002B2CF9AE}" pid="550" name="g0ffdf8c7dd0a436080101567377c4133">
    <vt:lpwstr>k07b7d0a756a84ee8806_X_kd15925f8873c4b1d89b_A_2_F_10</vt:lpwstr>
  </property>
  <property fmtid="{D5CDD505-2E9C-101B-9397-08002B2CF9AE}" pid="551" name="g17d61427928949cbbce0cd939c12573f">
    <vt:lpwstr>k07b7d0a756a84ee8806_X_kd15925f8873c4b1d89b_A_1_F_10</vt:lpwstr>
  </property>
  <property fmtid="{D5CDD505-2E9C-101B-9397-08002B2CF9AE}" pid="552" name="gcf9292e42f33428aa7177d3b34cf4cb4">
    <vt:lpwstr>k07b7d0a756a84ee8806_X_k08fe51a077ed442fbee_A_1_F_10</vt:lpwstr>
  </property>
  <property fmtid="{D5CDD505-2E9C-101B-9397-08002B2CF9AE}" pid="553" name="g570b054f9d0245529378829b14aceca3">
    <vt:lpwstr>k07b7d0a756a84ee8806_X_k08fe51a077ed442fbee_A_2_F_10</vt:lpwstr>
  </property>
  <property fmtid="{D5CDD505-2E9C-101B-9397-08002B2CF9AE}" pid="554" name="g6a70aa13ff8d42fb8b2bbc931bac7e5a">
    <vt:lpwstr>k07b7d0a756a84ee8806_X_k08fe51a077ed442fbee_A_3_F_10</vt:lpwstr>
  </property>
  <property fmtid="{D5CDD505-2E9C-101B-9397-08002B2CF9AE}" pid="555" name="g9130ad5623354c17a471c2f3791e33bd">
    <vt:lpwstr>k07b7d0a756a84ee8806_X_k08fe51a077ed442fbee_A_4_F_10</vt:lpwstr>
  </property>
  <property fmtid="{D5CDD505-2E9C-101B-9397-08002B2CF9AE}" pid="556" name="ge98080b512bf4b2192b3dadf46951ea9">
    <vt:lpwstr>k07b7d0a756a84ee8806_X_k08fe51a077ed442fbee_A_5_F_10</vt:lpwstr>
  </property>
  <property fmtid="{D5CDD505-2E9C-101B-9397-08002B2CF9AE}" pid="557" name="g01fbde8d8e964e2a9ba93c7fc7d2a29e">
    <vt:lpwstr>k07b7d0a756a84ee8806_X_k08fe51a077ed442fbee_A_6_F_10</vt:lpwstr>
  </property>
  <property fmtid="{D5CDD505-2E9C-101B-9397-08002B2CF9AE}" pid="558" name="g11016fb9f0e046f7ba5ba0eabf6f4da5">
    <vt:lpwstr>k07b7d0a756a84ee8806_X_k08fe51a077ed442fbee_A_7_F_10</vt:lpwstr>
  </property>
  <property fmtid="{D5CDD505-2E9C-101B-9397-08002B2CF9AE}" pid="559" name="g10210368573141d38c505270d0770a7a">
    <vt:lpwstr>k07b7d0a756a84ee8806_X_k08fe51a077ed442fbee_A_8_F_10</vt:lpwstr>
  </property>
  <property fmtid="{D5CDD505-2E9C-101B-9397-08002B2CF9AE}" pid="560" name="gdf82c98e8b2842abb17145974e14c4f1">
    <vt:lpwstr>k07b7d0a756a84ee8806_X_k08fe51a077ed442fbee_A_9_F_10</vt:lpwstr>
  </property>
  <property fmtid="{D5CDD505-2E9C-101B-9397-08002B2CF9AE}" pid="561" name="g6e828998c8a04c65870ffff77776dcd9">
    <vt:lpwstr>k07b7d0a756a84ee8806_X_k08fe51a077ed442fbee_A_10_F_10</vt:lpwstr>
  </property>
  <property fmtid="{D5CDD505-2E9C-101B-9397-08002B2CF9AE}" pid="562" name="g4433dd2bfeb14c5087cfeb865cf84ab3">
    <vt:lpwstr>k07b7d0a756a84ee8806_X_k92c17c822a6a4b04831_A_1_F_10</vt:lpwstr>
  </property>
  <property fmtid="{D5CDD505-2E9C-101B-9397-08002B2CF9AE}" pid="563" name="g1f1001c34bee43b8a7e9cd8c1cf57f6a">
    <vt:lpwstr>k07b7d0a756a84ee8806_X_k92c17c822a6a4b04831_A_2_F_10</vt:lpwstr>
  </property>
  <property fmtid="{D5CDD505-2E9C-101B-9397-08002B2CF9AE}" pid="564" name="gca33da4d7c724eb79cf89599962550fb">
    <vt:lpwstr>k07b7d0a756a84ee8806_X_k92c17c822a6a4b04831_A_3_F_10</vt:lpwstr>
  </property>
  <property fmtid="{D5CDD505-2E9C-101B-9397-08002B2CF9AE}" pid="565" name="gb09d32adddd44155a5676c60ba04f81a">
    <vt:lpwstr>k07b7d0a756a84ee8806_X_k92c17c822a6a4b04831_A_4_F_10</vt:lpwstr>
  </property>
  <property fmtid="{D5CDD505-2E9C-101B-9397-08002B2CF9AE}" pid="566" name="g715e9357435d49e486b60d9133dd6f97">
    <vt:lpwstr>k07b7d0a756a84ee8806_X_k92c17c822a6a4b04831_A_5_F_10</vt:lpwstr>
  </property>
  <property fmtid="{D5CDD505-2E9C-101B-9397-08002B2CF9AE}" pid="567" name="gf79faa130a1b481ca7038fff1c92f9cb">
    <vt:lpwstr>k07b7d0a756a84ee8806_X_k92c17c822a6a4b04831_A_6_F_10</vt:lpwstr>
  </property>
  <property fmtid="{D5CDD505-2E9C-101B-9397-08002B2CF9AE}" pid="568" name="gf5eae70b1b8246e7bec751157e7fd589">
    <vt:lpwstr>k07b7d0a756a84ee8806_X_k92c17c822a6a4b04831_A_7_F_10</vt:lpwstr>
  </property>
  <property fmtid="{D5CDD505-2E9C-101B-9397-08002B2CF9AE}" pid="569" name="ge0cf3be7d8e5470ca7fd68f6dea4675b">
    <vt:lpwstr>k07b7d0a756a84ee8806_X_k92c17c822a6a4b04831_A_8_F_10</vt:lpwstr>
  </property>
  <property fmtid="{D5CDD505-2E9C-101B-9397-08002B2CF9AE}" pid="570" name="g390ad12da72b463899474f820f4cf2f3">
    <vt:lpwstr>k07b7d0a756a84ee8806_X_k92c17c822a6a4b04831_A_9_F_10</vt:lpwstr>
  </property>
  <property fmtid="{D5CDD505-2E9C-101B-9397-08002B2CF9AE}" pid="571" name="gf54e721e4e4742378f31c0d13ab36625">
    <vt:lpwstr>k07b7d0a756a84ee8806_X_k92c17c822a6a4b04831_A_10_F_10</vt:lpwstr>
  </property>
  <property fmtid="{D5CDD505-2E9C-101B-9397-08002B2CF9AE}" pid="572" name="g240750a8efb24000bf9c2a995dacff63">
    <vt:lpwstr>k07b7d0a756a84ee8806_X_k0d15cd916507442ea7d_A_10_F_10</vt:lpwstr>
  </property>
  <property fmtid="{D5CDD505-2E9C-101B-9397-08002B2CF9AE}" pid="573" name="g6fc43b9a98324430ab60e2bf61cfe3e7">
    <vt:lpwstr>k07b7d0a756a84ee8806_X_k0d15cd916507442ea7d_A_9_F_10</vt:lpwstr>
  </property>
  <property fmtid="{D5CDD505-2E9C-101B-9397-08002B2CF9AE}" pid="574" name="gea8aff6605ae43a4a41e0157f66a6ee6">
    <vt:lpwstr>k07b7d0a756a84ee8806_X_k0d15cd916507442ea7d_A_8_F_10</vt:lpwstr>
  </property>
  <property fmtid="{D5CDD505-2E9C-101B-9397-08002B2CF9AE}" pid="575" name="g431a5319ab1b46e3abe4ef07ec4e983e">
    <vt:lpwstr>k07b7d0a756a84ee8806_X_k0d15cd916507442ea7d_A_7_F_10</vt:lpwstr>
  </property>
  <property fmtid="{D5CDD505-2E9C-101B-9397-08002B2CF9AE}" pid="576" name="g09a915ae9af7490a9522ee0cebc43708">
    <vt:lpwstr>k07b7d0a756a84ee8806_X_k0d15cd916507442ea7d_A_6_F_10</vt:lpwstr>
  </property>
  <property fmtid="{D5CDD505-2E9C-101B-9397-08002B2CF9AE}" pid="577" name="g1c59b672a89b401cb123c8d7ba940c09">
    <vt:lpwstr>k07b7d0a756a84ee8806_X_k0d15cd916507442ea7d_A_5_F_10</vt:lpwstr>
  </property>
  <property fmtid="{D5CDD505-2E9C-101B-9397-08002B2CF9AE}" pid="578" name="g23c76ff16f4444cfa8bc573c733ce41d">
    <vt:lpwstr>k07b7d0a756a84ee8806_X_k0d15cd916507442ea7d_A_4_F_10</vt:lpwstr>
  </property>
  <property fmtid="{D5CDD505-2E9C-101B-9397-08002B2CF9AE}" pid="579" name="g4b9c535f89d245f3a2553c246abd02b4">
    <vt:lpwstr>k07b7d0a756a84ee8806_X_k0d15cd916507442ea7d_A_3_F_10</vt:lpwstr>
  </property>
  <property fmtid="{D5CDD505-2E9C-101B-9397-08002B2CF9AE}" pid="580" name="ga0169af1642c4dccb8ffd7a6d3372607">
    <vt:lpwstr>k07b7d0a756a84ee8806_X_k0d15cd916507442ea7d_A_2_F_10</vt:lpwstr>
  </property>
  <property fmtid="{D5CDD505-2E9C-101B-9397-08002B2CF9AE}" pid="581" name="g844a2fa30d29478ea41ac337f5c8dc15">
    <vt:lpwstr>k07b7d0a756a84ee8806_X_k0d15cd916507442ea7d_A_1_F_10</vt:lpwstr>
  </property>
  <property fmtid="{D5CDD505-2E9C-101B-9397-08002B2CF9AE}" pid="582" name="g63e21e042864402da9192689763b8f27">
    <vt:lpwstr>k07b7d0a756a84ee8806_X_k197090a0de11468dac5_A_1_F_10</vt:lpwstr>
  </property>
  <property fmtid="{D5CDD505-2E9C-101B-9397-08002B2CF9AE}" pid="583" name="g52baaf578b2442e798bd61abcf68a9ca">
    <vt:lpwstr>k07b7d0a756a84ee8806_X_k197090a0de11468dac5_A_2_F_10</vt:lpwstr>
  </property>
  <property fmtid="{D5CDD505-2E9C-101B-9397-08002B2CF9AE}" pid="584" name="g944c65edd1ab446cad4872743b837ba5">
    <vt:lpwstr>k07b7d0a756a84ee8806_X_k197090a0de11468dac5_A_3_F_10</vt:lpwstr>
  </property>
  <property fmtid="{D5CDD505-2E9C-101B-9397-08002B2CF9AE}" pid="585" name="gee3272b8f4304bc2af285db144bdf649">
    <vt:lpwstr>k07b7d0a756a84ee8806_X_k197090a0de11468dac5_A_4_F_10</vt:lpwstr>
  </property>
  <property fmtid="{D5CDD505-2E9C-101B-9397-08002B2CF9AE}" pid="586" name="g086506c0486e44b082267982da13fe69">
    <vt:lpwstr>k07b7d0a756a84ee8806_X_k197090a0de11468dac5_A_5_F_10</vt:lpwstr>
  </property>
  <property fmtid="{D5CDD505-2E9C-101B-9397-08002B2CF9AE}" pid="587" name="g5ba50ae2e0254759ac21202d80a2500e">
    <vt:lpwstr>k07b7d0a756a84ee8806_X_k197090a0de11468dac5_A_6_F_10</vt:lpwstr>
  </property>
  <property fmtid="{D5CDD505-2E9C-101B-9397-08002B2CF9AE}" pid="588" name="g75f8cc2c16e34bd39cd32adcd3df8037">
    <vt:lpwstr>k07b7d0a756a84ee8806_X_k197090a0de11468dac5_A_7_F_10</vt:lpwstr>
  </property>
  <property fmtid="{D5CDD505-2E9C-101B-9397-08002B2CF9AE}" pid="589" name="g6633430aea7842e39016da21fd35bb80">
    <vt:lpwstr>k07b7d0a756a84ee8806_X_k197090a0de11468dac5_A_8_F_10</vt:lpwstr>
  </property>
  <property fmtid="{D5CDD505-2E9C-101B-9397-08002B2CF9AE}" pid="590" name="ge0ed4524a10f41149cb32bde2a55009e">
    <vt:lpwstr>k07b7d0a756a84ee8806_X_k197090a0de11468dac5_A_9_F_10</vt:lpwstr>
  </property>
  <property fmtid="{D5CDD505-2E9C-101B-9397-08002B2CF9AE}" pid="591" name="ga5ed32e63db14e65835c76573c392e5d">
    <vt:lpwstr>k07b7d0a756a84ee8806_X_k197090a0de11468dac5_A_10_F_10</vt:lpwstr>
  </property>
  <property fmtid="{D5CDD505-2E9C-101B-9397-08002B2CF9AE}" pid="592" name="g748d079c99fa4a0f8b6c6fc80ddcdebc">
    <vt:lpwstr>k07b7d0a756a84ee8806_X_k50b7feafa13147c0951_A_10_F_10</vt:lpwstr>
  </property>
  <property fmtid="{D5CDD505-2E9C-101B-9397-08002B2CF9AE}" pid="593" name="gc9a5351b43a6415f901caf12ef6de0f3">
    <vt:lpwstr>k07b7d0a756a84ee8806_X_k50b7feafa13147c0951_A_9_F_10</vt:lpwstr>
  </property>
  <property fmtid="{D5CDD505-2E9C-101B-9397-08002B2CF9AE}" pid="594" name="g59a1ddf09ebc41b6ab7d6c51808b8634">
    <vt:lpwstr>k07b7d0a756a84ee8806_X_k50b7feafa13147c0951_A_8_F_10</vt:lpwstr>
  </property>
  <property fmtid="{D5CDD505-2E9C-101B-9397-08002B2CF9AE}" pid="595" name="gb47437c7ff854f138ac28a154685d565">
    <vt:lpwstr>k07b7d0a756a84ee8806_X_k50b7feafa13147c0951_A_7_F_10</vt:lpwstr>
  </property>
  <property fmtid="{D5CDD505-2E9C-101B-9397-08002B2CF9AE}" pid="596" name="ga80d4fedc0444abfb0deea0b31fa977c">
    <vt:lpwstr>k07b7d0a756a84ee8806_X_k50b7feafa13147c0951_A_6_F_10</vt:lpwstr>
  </property>
  <property fmtid="{D5CDD505-2E9C-101B-9397-08002B2CF9AE}" pid="597" name="g32ba0fe410984fb68fdc7d43a9e36928">
    <vt:lpwstr>k07b7d0a756a84ee8806_X_k50b7feafa13147c0951_A_5_F_10</vt:lpwstr>
  </property>
  <property fmtid="{D5CDD505-2E9C-101B-9397-08002B2CF9AE}" pid="598" name="gc54d0f81fdb44b4c83396ceb34a06e9c">
    <vt:lpwstr>k07b7d0a756a84ee8806_X_k50b7feafa13147c0951_A_4_F_10</vt:lpwstr>
  </property>
  <property fmtid="{D5CDD505-2E9C-101B-9397-08002B2CF9AE}" pid="599" name="g9949fdc8d3ea4075b1521ae214e02625">
    <vt:lpwstr>k07b7d0a756a84ee8806_X_k50b7feafa13147c0951_A_3_F_10</vt:lpwstr>
  </property>
  <property fmtid="{D5CDD505-2E9C-101B-9397-08002B2CF9AE}" pid="600" name="gf1f2618a13434fe1b5a55cb38cac3664">
    <vt:lpwstr>k07b7d0a756a84ee8806_X_k50b7feafa13147c0951_A_2_F_10</vt:lpwstr>
  </property>
  <property fmtid="{D5CDD505-2E9C-101B-9397-08002B2CF9AE}" pid="601" name="g2a58cd244f5e4db681a0d8182bc8c07f">
    <vt:lpwstr>k07b7d0a756a84ee8806_X_k50b7feafa13147c0951_A_1_F_10</vt:lpwstr>
  </property>
  <property fmtid="{D5CDD505-2E9C-101B-9397-08002B2CF9AE}" pid="602" name="g40d269cb45f74d56b9faa284185c115c">
    <vt:lpwstr>k07b7d0a756a84ee8806_X_kcd825d9d525443369b7_A_1_F_10</vt:lpwstr>
  </property>
  <property fmtid="{D5CDD505-2E9C-101B-9397-08002B2CF9AE}" pid="603" name="gabb5737ed3144ef38b1bb9686d19d261">
    <vt:lpwstr>k07b7d0a756a84ee8806_X_kcd825d9d525443369b7_A_2_F_10</vt:lpwstr>
  </property>
  <property fmtid="{D5CDD505-2E9C-101B-9397-08002B2CF9AE}" pid="604" name="gf02f811ab0f843d5a78afd27a7253e09">
    <vt:lpwstr>k07b7d0a756a84ee8806_X_kcd825d9d525443369b7_A_3_F_10</vt:lpwstr>
  </property>
  <property fmtid="{D5CDD505-2E9C-101B-9397-08002B2CF9AE}" pid="605" name="g63a3a6cd12f1404fb4d07800db58f1cc">
    <vt:lpwstr>k07b7d0a756a84ee8806_X_kcd825d9d525443369b7_A_4_F_10</vt:lpwstr>
  </property>
  <property fmtid="{D5CDD505-2E9C-101B-9397-08002B2CF9AE}" pid="606" name="g282e45fa869d4032b92af5663399b905">
    <vt:lpwstr>k07b7d0a756a84ee8806_X_kcd825d9d525443369b7_A_5_F_10</vt:lpwstr>
  </property>
  <property fmtid="{D5CDD505-2E9C-101B-9397-08002B2CF9AE}" pid="607" name="g48e347148dfa494b9d3c46f8df7e3a3d">
    <vt:lpwstr>k07b7d0a756a84ee8806_X_kcd825d9d525443369b7_A_6_F_10</vt:lpwstr>
  </property>
  <property fmtid="{D5CDD505-2E9C-101B-9397-08002B2CF9AE}" pid="608" name="g1b901deae0284775adfb627c5010ed51">
    <vt:lpwstr>k07b7d0a756a84ee8806_X_kcd825d9d525443369b7_A_7_F_10</vt:lpwstr>
  </property>
  <property fmtid="{D5CDD505-2E9C-101B-9397-08002B2CF9AE}" pid="609" name="g6546a4c4aa5344cfad78dc10938de184">
    <vt:lpwstr>k07b7d0a756a84ee8806_X_kcd825d9d525443369b7_A_8_F_10</vt:lpwstr>
  </property>
  <property fmtid="{D5CDD505-2E9C-101B-9397-08002B2CF9AE}" pid="610" name="g060b46ead7234a1bb766fb82db6bb087">
    <vt:lpwstr>k07b7d0a756a84ee8806_X_kcd825d9d525443369b7_A_9_F_10</vt:lpwstr>
  </property>
  <property fmtid="{D5CDD505-2E9C-101B-9397-08002B2CF9AE}" pid="611" name="ge56b9a6a67674f37a54f04410de07dc7">
    <vt:lpwstr>k07b7d0a756a84ee8806_X_kcd825d9d525443369b7_A_10_F_10</vt:lpwstr>
  </property>
  <property fmtid="{D5CDD505-2E9C-101B-9397-08002B2CF9AE}" pid="612" name="gd7f529904df54f4285b04efcab65652d">
    <vt:lpwstr>k07b7d0a756a84ee8806_X_kf621efe4302a4aa9b71_A_10_F_10</vt:lpwstr>
  </property>
  <property fmtid="{D5CDD505-2E9C-101B-9397-08002B2CF9AE}" pid="613" name="g189703b7a0cf4e7bafc3896d70e2d038">
    <vt:lpwstr>k07b7d0a756a84ee8806_X_kf621efe4302a4aa9b71_A_9_F_10</vt:lpwstr>
  </property>
  <property fmtid="{D5CDD505-2E9C-101B-9397-08002B2CF9AE}" pid="614" name="g639ce48547f74ab29b349dceff8d671f">
    <vt:lpwstr>k07b7d0a756a84ee8806_X_kf621efe4302a4aa9b71_A_8_F_10</vt:lpwstr>
  </property>
  <property fmtid="{D5CDD505-2E9C-101B-9397-08002B2CF9AE}" pid="615" name="g7ac912465e6b4384807b0d4527755734">
    <vt:lpwstr>k07b7d0a756a84ee8806_X_kf621efe4302a4aa9b71_A_7_F_10</vt:lpwstr>
  </property>
  <property fmtid="{D5CDD505-2E9C-101B-9397-08002B2CF9AE}" pid="616" name="g999fd705dd474a019047a1d1085072dd">
    <vt:lpwstr>k07b7d0a756a84ee8806_X_kf621efe4302a4aa9b71_A_6_F_10</vt:lpwstr>
  </property>
  <property fmtid="{D5CDD505-2E9C-101B-9397-08002B2CF9AE}" pid="617" name="g7ce00a77e6e04862be012e53dc117ed3">
    <vt:lpwstr>k07b7d0a756a84ee8806_X_kf621efe4302a4aa9b71_A_5_F_10</vt:lpwstr>
  </property>
  <property fmtid="{D5CDD505-2E9C-101B-9397-08002B2CF9AE}" pid="618" name="g16f888a2cbfa452f8432e5f9722acea2">
    <vt:lpwstr>k07b7d0a756a84ee8806_X_kf621efe4302a4aa9b71_A_4_F_10</vt:lpwstr>
  </property>
  <property fmtid="{D5CDD505-2E9C-101B-9397-08002B2CF9AE}" pid="619" name="ge45a8bf5291c4d45accf67ae6a45085f">
    <vt:lpwstr>k07b7d0a756a84ee8806_X_kf621efe4302a4aa9b71_A_3_F_10</vt:lpwstr>
  </property>
  <property fmtid="{D5CDD505-2E9C-101B-9397-08002B2CF9AE}" pid="620" name="g47f690a90bf14965a0156511ab01e74e">
    <vt:lpwstr>k07b7d0a756a84ee8806_X_kf621efe4302a4aa9b71_A_2_F_10</vt:lpwstr>
  </property>
  <property fmtid="{D5CDD505-2E9C-101B-9397-08002B2CF9AE}" pid="621" name="gb5446783bb034d8da6eb26b4e7eb3416">
    <vt:lpwstr>k07b7d0a756a84ee8806_X_kf621efe4302a4aa9b71_A_1_F_10</vt:lpwstr>
  </property>
  <property fmtid="{D5CDD505-2E9C-101B-9397-08002B2CF9AE}" pid="622" name="g1f5f0b06ef244e2c92ed4618f7348f7b">
    <vt:lpwstr>k07b7d0a756a84ee8806_X_k096753014e0e451c825_A_1_F_10</vt:lpwstr>
  </property>
  <property fmtid="{D5CDD505-2E9C-101B-9397-08002B2CF9AE}" pid="623" name="gb6207993986542b3bb67edd40cd1eb76">
    <vt:lpwstr>k07b7d0a756a84ee8806_X_k096753014e0e451c825_A_2_F_10</vt:lpwstr>
  </property>
  <property fmtid="{D5CDD505-2E9C-101B-9397-08002B2CF9AE}" pid="624" name="g715490f28cf84fd0b2c4f816394a536b">
    <vt:lpwstr>k07b7d0a756a84ee8806_X_k096753014e0e451c825_A_3_F_10</vt:lpwstr>
  </property>
  <property fmtid="{D5CDD505-2E9C-101B-9397-08002B2CF9AE}" pid="625" name="g484048bab3884c289e018ecc8b5e3e5c">
    <vt:lpwstr>k07b7d0a756a84ee8806_X_k096753014e0e451c825_A_4_F_10</vt:lpwstr>
  </property>
  <property fmtid="{D5CDD505-2E9C-101B-9397-08002B2CF9AE}" pid="626" name="g1b3ed4c78f5649c591631f6c63876efc">
    <vt:lpwstr>k07b7d0a756a84ee8806_X_k096753014e0e451c825_A_5_F_10</vt:lpwstr>
  </property>
  <property fmtid="{D5CDD505-2E9C-101B-9397-08002B2CF9AE}" pid="627" name="g41253643a7324a67af72657beb14e1f3">
    <vt:lpwstr>k07b7d0a756a84ee8806_X_k096753014e0e451c825_A_6_F_10</vt:lpwstr>
  </property>
  <property fmtid="{D5CDD505-2E9C-101B-9397-08002B2CF9AE}" pid="628" name="g74a29d1e1b8947ca962a51ee9657dbe5">
    <vt:lpwstr>k07b7d0a756a84ee8806_X_k096753014e0e451c825_A_7_F_10</vt:lpwstr>
  </property>
  <property fmtid="{D5CDD505-2E9C-101B-9397-08002B2CF9AE}" pid="629" name="g900b685e8293496694f53eaa693500e4">
    <vt:lpwstr>k07b7d0a756a84ee8806_X_k096753014e0e451c825_A_8_F_10</vt:lpwstr>
  </property>
  <property fmtid="{D5CDD505-2E9C-101B-9397-08002B2CF9AE}" pid="630" name="g4b1a5b576f064a8bb8b98c162adc4b2a">
    <vt:lpwstr>k07b7d0a756a84ee8806_X_k096753014e0e451c825_A_9_F_10</vt:lpwstr>
  </property>
  <property fmtid="{D5CDD505-2E9C-101B-9397-08002B2CF9AE}" pid="631" name="g8f6edaf541cf48f9b33dae481b70f615">
    <vt:lpwstr>k07b7d0a756a84ee8806_X_k096753014e0e451c825_A_10_F_10</vt:lpwstr>
  </property>
  <property fmtid="{D5CDD505-2E9C-101B-9397-08002B2CF9AE}" pid="632" name="gc8d9280b7a564150b6693a006d74edbb">
    <vt:lpwstr>k07b7d0a756a84ee8806_X_k329d44bcd7df4acab38_A_10_F_10</vt:lpwstr>
  </property>
  <property fmtid="{D5CDD505-2E9C-101B-9397-08002B2CF9AE}" pid="633" name="gb2e6449f3b144f28ad5fa426ede2457e">
    <vt:lpwstr>k07b7d0a756a84ee8806_X_k329d44bcd7df4acab38_A_11_F_10</vt:lpwstr>
  </property>
  <property fmtid="{D5CDD505-2E9C-101B-9397-08002B2CF9AE}" pid="634" name="g7a59a1579f1241ce888dac603da74e0a">
    <vt:lpwstr>k07b7d0a756a84ee8806_X_k329d44bcd7df4acab38_A_9_F_10</vt:lpwstr>
  </property>
  <property fmtid="{D5CDD505-2E9C-101B-9397-08002B2CF9AE}" pid="635" name="g5ec15f252ac64e189539017c40094bf8">
    <vt:lpwstr>k07b7d0a756a84ee8806_X_k329d44bcd7df4acab38_A_8_F_10</vt:lpwstr>
  </property>
  <property fmtid="{D5CDD505-2E9C-101B-9397-08002B2CF9AE}" pid="636" name="g1a051331437e4c94b9e3b8278bd2f469">
    <vt:lpwstr>k07b7d0a756a84ee8806_X_k329d44bcd7df4acab38_A_7_F_10</vt:lpwstr>
  </property>
  <property fmtid="{D5CDD505-2E9C-101B-9397-08002B2CF9AE}" pid="637" name="gaa196ab9a7b44894a506056bf8ea08fe">
    <vt:lpwstr>k07b7d0a756a84ee8806_X_k329d44bcd7df4acab38_A_6_F_10</vt:lpwstr>
  </property>
  <property fmtid="{D5CDD505-2E9C-101B-9397-08002B2CF9AE}" pid="638" name="g9562f613d71649d0aa2ddd56d8d1b3fc">
    <vt:lpwstr>k07b7d0a756a84ee8806_X_k329d44bcd7df4acab38_A_5_F_10</vt:lpwstr>
  </property>
  <property fmtid="{D5CDD505-2E9C-101B-9397-08002B2CF9AE}" pid="639" name="g0f74d9ebd75e46528aed6b81539881f5">
    <vt:lpwstr>k07b7d0a756a84ee8806_X_k329d44bcd7df4acab38_A_4_F_10</vt:lpwstr>
  </property>
  <property fmtid="{D5CDD505-2E9C-101B-9397-08002B2CF9AE}" pid="640" name="g6fa37eee20ee4bbda23e84f0a47c4c68">
    <vt:lpwstr>k07b7d0a756a84ee8806_X_k329d44bcd7df4acab38_A_3_F_10</vt:lpwstr>
  </property>
  <property fmtid="{D5CDD505-2E9C-101B-9397-08002B2CF9AE}" pid="641" name="g93b65ca66d764f8b9662d4b99a2fa6f4">
    <vt:lpwstr>k07b7d0a756a84ee8806_X_k329d44bcd7df4acab38_A_2_F_10</vt:lpwstr>
  </property>
  <property fmtid="{D5CDD505-2E9C-101B-9397-08002B2CF9AE}" pid="642" name="g96752dd83d8d49048b09134f2dad4e22">
    <vt:lpwstr>k07b7d0a756a84ee8806_X_k329d44bcd7df4acab38_A_1_F_10</vt:lpwstr>
  </property>
  <property fmtid="{D5CDD505-2E9C-101B-9397-08002B2CF9AE}" pid="643" name="g13b54a5d24c64f7da44741b8346bf48b">
    <vt:lpwstr>k07b7d0a756a84ee8806_X_k1900aaf403864d41a8d_A_1_F_10</vt:lpwstr>
  </property>
  <property fmtid="{D5CDD505-2E9C-101B-9397-08002B2CF9AE}" pid="644" name="g93b40149bf2a4aa3945b42a404d50486">
    <vt:lpwstr>k07b7d0a756a84ee8806_X_k1900aaf403864d41a8d_A_2_F_10</vt:lpwstr>
  </property>
  <property fmtid="{D5CDD505-2E9C-101B-9397-08002B2CF9AE}" pid="645" name="gb7e39be010114de1aa0e9c4aca8edc52">
    <vt:lpwstr>k07b7d0a756a84ee8806_X_k1900aaf403864d41a8d_A_3_F_10</vt:lpwstr>
  </property>
  <property fmtid="{D5CDD505-2E9C-101B-9397-08002B2CF9AE}" pid="646" name="g35bcdc8201eb45e48e7c34ba4aca7fc5">
    <vt:lpwstr>k07b7d0a756a84ee8806_X_k1900aaf403864d41a8d_A_4_F_10</vt:lpwstr>
  </property>
  <property fmtid="{D5CDD505-2E9C-101B-9397-08002B2CF9AE}" pid="647" name="g5f2058eb0b6b4974925cc8216b4af279">
    <vt:lpwstr>k07b7d0a756a84ee8806_X_k1900aaf403864d41a8d_A_5_F_10</vt:lpwstr>
  </property>
  <property fmtid="{D5CDD505-2E9C-101B-9397-08002B2CF9AE}" pid="648" name="g012013330d9f412da14ded2fe0883677">
    <vt:lpwstr>k07b7d0a756a84ee8806_X_k1900aaf403864d41a8d_A_6_F_10</vt:lpwstr>
  </property>
  <property fmtid="{D5CDD505-2E9C-101B-9397-08002B2CF9AE}" pid="649" name="g301fc99d8bd545ffaa0ff2d5a89e48e7">
    <vt:lpwstr>k07b7d0a756a84ee8806_X_k1900aaf403864d41a8d_A_7_F_10</vt:lpwstr>
  </property>
  <property fmtid="{D5CDD505-2E9C-101B-9397-08002B2CF9AE}" pid="650" name="g7a9d2aac500144c68d363842e28dd963">
    <vt:lpwstr>k07b7d0a756a84ee8806_X_k1900aaf403864d41a8d_A_8_F_10</vt:lpwstr>
  </property>
  <property fmtid="{D5CDD505-2E9C-101B-9397-08002B2CF9AE}" pid="651" name="gfd01a2d902ff46faa58c01b7dc79b026">
    <vt:lpwstr>k07b7d0a756a84ee8806_X_k1900aaf403864d41a8d_A_9_F_10</vt:lpwstr>
  </property>
  <property fmtid="{D5CDD505-2E9C-101B-9397-08002B2CF9AE}" pid="652" name="gf3a935cb168d4f86aa3b614630e9265f">
    <vt:lpwstr>k07b7d0a756a84ee8806_X_k1900aaf403864d41a8d_A_10_F_10</vt:lpwstr>
  </property>
  <property fmtid="{D5CDD505-2E9C-101B-9397-08002B2CF9AE}" pid="653" name="gff6e315d0fc14bf6bdaf8dbdd61f1628">
    <vt:lpwstr>k07b7d0a756a84ee8806_X_k0aae46fb3e7e4cc0a54_A_10_F_10</vt:lpwstr>
  </property>
  <property fmtid="{D5CDD505-2E9C-101B-9397-08002B2CF9AE}" pid="654" name="ga5bf65c96b5643baa77e78a08b425594">
    <vt:lpwstr>k07b7d0a756a84ee8806_X_k0aae46fb3e7e4cc0a54_A_9_F_10</vt:lpwstr>
  </property>
  <property fmtid="{D5CDD505-2E9C-101B-9397-08002B2CF9AE}" pid="655" name="g7960dc93ba144171a3d2eeec434a3c41">
    <vt:lpwstr>k07b7d0a756a84ee8806_X_k0aae46fb3e7e4cc0a54_A_9_F_10</vt:lpwstr>
  </property>
  <property fmtid="{D5CDD505-2E9C-101B-9397-08002B2CF9AE}" pid="656" name="g737b3bfdfcb94ab4985d85d2980443d5">
    <vt:lpwstr>k07b7d0a756a84ee8806_X_k0aae46fb3e7e4cc0a54_A_7_F_10</vt:lpwstr>
  </property>
  <property fmtid="{D5CDD505-2E9C-101B-9397-08002B2CF9AE}" pid="657" name="gc960c447bf9648dbb90f46c7842a16b4">
    <vt:lpwstr>k07b7d0a756a84ee8806_X_k0aae46fb3e7e4cc0a54_A_6_F_10</vt:lpwstr>
  </property>
  <property fmtid="{D5CDD505-2E9C-101B-9397-08002B2CF9AE}" pid="658" name="gaeb9fea97fed44e887139c31efd0595c">
    <vt:lpwstr>k07b7d0a756a84ee8806_X_k0aae46fb3e7e4cc0a54_A_5_F_10</vt:lpwstr>
  </property>
  <property fmtid="{D5CDD505-2E9C-101B-9397-08002B2CF9AE}" pid="659" name="g6dfbb86e4b2e4a2ba46ef81b5206e1ae">
    <vt:lpwstr>k07b7d0a756a84ee8806_X_k0aae46fb3e7e4cc0a54_A_4_F_10</vt:lpwstr>
  </property>
  <property fmtid="{D5CDD505-2E9C-101B-9397-08002B2CF9AE}" pid="660" name="g0c4f39c13c65427aa06314482fbfe2b1">
    <vt:lpwstr>k07b7d0a756a84ee8806_X_k0aae46fb3e7e4cc0a54_A_3_F_10</vt:lpwstr>
  </property>
  <property fmtid="{D5CDD505-2E9C-101B-9397-08002B2CF9AE}" pid="661" name="g708d9444110949758dc6fb15e0186ee0">
    <vt:lpwstr>k07b7d0a756a84ee8806_X_k0aae46fb3e7e4cc0a54_A_2_F_10</vt:lpwstr>
  </property>
  <property fmtid="{D5CDD505-2E9C-101B-9397-08002B2CF9AE}" pid="662" name="g6d1f632eb8a74ae2934501bb3858fc9d">
    <vt:lpwstr>k07b7d0a756a84ee8806_X_k0aae46fb3e7e4cc0a54_A_1_F_10</vt:lpwstr>
  </property>
  <property fmtid="{D5CDD505-2E9C-101B-9397-08002B2CF9AE}" pid="663" name="g94cdce6af55b44cfae570a596f84e57e">
    <vt:lpwstr>k07b7d0a756a84ee8806_X_k24ebacacd07a412faaf_A_1</vt:lpwstr>
  </property>
  <property fmtid="{D5CDD505-2E9C-101B-9397-08002B2CF9AE}" pid="664" name="gfdc8f475db5a4d59a7cfa59edcb4b12e">
    <vt:lpwstr>k07b7d0a756a84ee8806_X_k24ebacacd07a412faaf_A_2</vt:lpwstr>
  </property>
  <property fmtid="{D5CDD505-2E9C-101B-9397-08002B2CF9AE}" pid="665" name="gb331d151ebea4bac9136398023b918f2">
    <vt:lpwstr>k07b7d0a756a84ee8806_X_k24ebacacd07a412faaf_A_3</vt:lpwstr>
  </property>
  <property fmtid="{D5CDD505-2E9C-101B-9397-08002B2CF9AE}" pid="666" name="g0c2c10a36810467cbd5182454532e58c">
    <vt:lpwstr>k07b7d0a756a84ee8806_X_k24ebacacd07a412faaf_A_4</vt:lpwstr>
  </property>
  <property fmtid="{D5CDD505-2E9C-101B-9397-08002B2CF9AE}" pid="667" name="g27b89576a4df46c989a060d9fabaadab">
    <vt:lpwstr>k07b7d0a756a84ee8806_X_k24ebacacd07a412faaf_A_5</vt:lpwstr>
  </property>
  <property fmtid="{D5CDD505-2E9C-101B-9397-08002B2CF9AE}" pid="668" name="g80fa8dbb38e14e80833ed57ed756535d">
    <vt:lpwstr>k07b7d0a756a84ee8806_X_k24ebacacd07a412faaf_A_6</vt:lpwstr>
  </property>
  <property fmtid="{D5CDD505-2E9C-101B-9397-08002B2CF9AE}" pid="669" name="g9f5b9c778fef428085ef9620789ba872">
    <vt:lpwstr>k07b7d0a756a84ee8806_X_k24ebacacd07a412faaf_A_7</vt:lpwstr>
  </property>
  <property fmtid="{D5CDD505-2E9C-101B-9397-08002B2CF9AE}" pid="670" name="g7793235abddc4779ba41e8262b19348c">
    <vt:lpwstr>k07b7d0a756a84ee8806_X_k24ebacacd07a412faaf_A_8</vt:lpwstr>
  </property>
  <property fmtid="{D5CDD505-2E9C-101B-9397-08002B2CF9AE}" pid="671" name="g5de63a128cad4dd1894a35af92183f87">
    <vt:lpwstr>k07b7d0a756a84ee8806_X_k24ebacacd07a412faaf_A_9</vt:lpwstr>
  </property>
  <property fmtid="{D5CDD505-2E9C-101B-9397-08002B2CF9AE}" pid="672" name="g6c25cee9e61f4849b40913ae892aa67b">
    <vt:lpwstr>k07b7d0a756a84ee8806_X_k24ebacacd07a412faaf_A_10</vt:lpwstr>
  </property>
  <property fmtid="{D5CDD505-2E9C-101B-9397-08002B2CF9AE}" pid="673" name="g846333eb268d47ad80a62afb72f5b774">
    <vt:lpwstr>k07b7d0a756a84ee8806_X_k0a9755456139435db95_A_10_F_10</vt:lpwstr>
  </property>
  <property fmtid="{D5CDD505-2E9C-101B-9397-08002B2CF9AE}" pid="674" name="g9b3b7c722ecc420bab7d3d89202515f0">
    <vt:lpwstr>k07b7d0a756a84ee8806_X_k0a9755456139435db95_A_9_F_10</vt:lpwstr>
  </property>
  <property fmtid="{D5CDD505-2E9C-101B-9397-08002B2CF9AE}" pid="675" name="ge5672b6d385f49ddadf3ed0d5543daaa">
    <vt:lpwstr>k07b7d0a756a84ee8806_X_k0a9755456139435db95_A_8_F_10</vt:lpwstr>
  </property>
  <property fmtid="{D5CDD505-2E9C-101B-9397-08002B2CF9AE}" pid="676" name="ge9d8a675a8c44e299326701c5df9b407">
    <vt:lpwstr>k07b7d0a756a84ee8806_X_k0a9755456139435db95_A_7_F_10</vt:lpwstr>
  </property>
  <property fmtid="{D5CDD505-2E9C-101B-9397-08002B2CF9AE}" pid="677" name="g486becba98f84ae8a102d83532601f6d">
    <vt:lpwstr>k07b7d0a756a84ee8806_X_k0a9755456139435db95_A_6_F_10</vt:lpwstr>
  </property>
  <property fmtid="{D5CDD505-2E9C-101B-9397-08002B2CF9AE}" pid="678" name="g276d15b739944c7aa04743e5a276a24a">
    <vt:lpwstr>k07b7d0a756a84ee8806_X_k0a9755456139435db95_A_5_F_10</vt:lpwstr>
  </property>
  <property fmtid="{D5CDD505-2E9C-101B-9397-08002B2CF9AE}" pid="679" name="g8fa14a9c25c149a79d14b4cf17466bdd">
    <vt:lpwstr>k07b7d0a756a84ee8806_X_k0a9755456139435db95_A_4_F_10</vt:lpwstr>
  </property>
  <property fmtid="{D5CDD505-2E9C-101B-9397-08002B2CF9AE}" pid="680" name="gd70350ba245f4cd19cde78603143051a">
    <vt:lpwstr>k07b7d0a756a84ee8806_X_k0a9755456139435db95_A_3_F_10</vt:lpwstr>
  </property>
  <property fmtid="{D5CDD505-2E9C-101B-9397-08002B2CF9AE}" pid="681" name="g9f951d29dc9541388ec77189b42d72f1">
    <vt:lpwstr>k07b7d0a756a84ee8806_X_k0a9755456139435db95_A_2_F_10</vt:lpwstr>
  </property>
  <property fmtid="{D5CDD505-2E9C-101B-9397-08002B2CF9AE}" pid="682" name="g98e42a6f86514669931eab2f98f745d0">
    <vt:lpwstr>k07b7d0a756a84ee8806_X_k0a9755456139435db95_A_1_F_10</vt:lpwstr>
  </property>
  <property fmtid="{D5CDD505-2E9C-101B-9397-08002B2CF9AE}" pid="683" name="ge9160bcfae504b5fac699ba662b74b39">
    <vt:lpwstr>k07b7d0a756a84ee8806_X_k5648472284b34a04ad7_A_1_F_10</vt:lpwstr>
  </property>
  <property fmtid="{D5CDD505-2E9C-101B-9397-08002B2CF9AE}" pid="684" name="g9fa113a7a4234db3b401ea3ccc687846">
    <vt:lpwstr>k07b7d0a756a84ee8806_X_k5648472284b34a04ad7_A_2_F_10</vt:lpwstr>
  </property>
  <property fmtid="{D5CDD505-2E9C-101B-9397-08002B2CF9AE}" pid="685" name="g438536063dd44ab3bd85b6e6c93368dd">
    <vt:lpwstr>k07b7d0a756a84ee8806_X_k5648472284b34a04ad7_A_3_F_10</vt:lpwstr>
  </property>
  <property fmtid="{D5CDD505-2E9C-101B-9397-08002B2CF9AE}" pid="686" name="gd325ecba8be040bd90b6a9da0a213bfb">
    <vt:lpwstr>k07b7d0a756a84ee8806_X_k5648472284b34a04ad7_A_4_F_10</vt:lpwstr>
  </property>
  <property fmtid="{D5CDD505-2E9C-101B-9397-08002B2CF9AE}" pid="687" name="g4c5dda398a5e4b5cb0c65935cbb7c6a9">
    <vt:lpwstr>k07b7d0a756a84ee8806_X_k5648472284b34a04ad7_A_5_F_10</vt:lpwstr>
  </property>
  <property fmtid="{D5CDD505-2E9C-101B-9397-08002B2CF9AE}" pid="688" name="g728125dea60c4b4793591a5c5bbe7451">
    <vt:lpwstr>k07b7d0a756a84ee8806_X_k5648472284b34a04ad7_A_6_F_10</vt:lpwstr>
  </property>
  <property fmtid="{D5CDD505-2E9C-101B-9397-08002B2CF9AE}" pid="689" name="g79d81828bf8d44698f736afa712cc3da">
    <vt:lpwstr>k07b7d0a756a84ee8806_X_k5648472284b34a04ad7_A_7_F_10</vt:lpwstr>
  </property>
  <property fmtid="{D5CDD505-2E9C-101B-9397-08002B2CF9AE}" pid="690" name="g71c08ca5dae04938950374212f27770b">
    <vt:lpwstr>k07b7d0a756a84ee8806_X_k5648472284b34a04ad7_A_8_F_10</vt:lpwstr>
  </property>
  <property fmtid="{D5CDD505-2E9C-101B-9397-08002B2CF9AE}" pid="691" name="g94f988598fd64168aeb68fd0e99a2e25">
    <vt:lpwstr>k07b7d0a756a84ee8806_X_k5648472284b34a04ad7_A_9_F_10</vt:lpwstr>
  </property>
  <property fmtid="{D5CDD505-2E9C-101B-9397-08002B2CF9AE}" pid="692" name="g8cd7f19847c8423e9b3f605cc0cd37f1">
    <vt:lpwstr>k07b7d0a756a84ee8806_X_k5648472284b34a04ad7_A_10_F_10</vt:lpwstr>
  </property>
  <property fmtid="{D5CDD505-2E9C-101B-9397-08002B2CF9AE}" pid="693" name="g21aca9ad56804909a1a6beb0acf4d04d">
    <vt:lpwstr>k07b7d0a756a84ee8806_X_kb93b1797e24547baab3_A_10_F_10</vt:lpwstr>
  </property>
  <property fmtid="{D5CDD505-2E9C-101B-9397-08002B2CF9AE}" pid="694" name="g990602957c5a49c3899f382c8d3dfb97">
    <vt:lpwstr>k07b7d0a756a84ee8806_X_kb93b1797e24547baab3_A_9_F_10</vt:lpwstr>
  </property>
  <property fmtid="{D5CDD505-2E9C-101B-9397-08002B2CF9AE}" pid="695" name="g0aa5726ddb3e4aa6bcc1af5fa9f41936">
    <vt:lpwstr>k07b7d0a756a84ee8806_X_kb93b1797e24547baab3_A_8_F_10</vt:lpwstr>
  </property>
  <property fmtid="{D5CDD505-2E9C-101B-9397-08002B2CF9AE}" pid="696" name="gd0987588b8554f65bdc9918fa61679b3">
    <vt:lpwstr>k07b7d0a756a84ee8806_X_kb93b1797e24547baab3_A_7_F_10</vt:lpwstr>
  </property>
  <property fmtid="{D5CDD505-2E9C-101B-9397-08002B2CF9AE}" pid="697" name="gdc3fe34fe1094999b8e76dfea81ae29c">
    <vt:lpwstr>k07b7d0a756a84ee8806_X_kb93b1797e24547baab3_A_6_F_10</vt:lpwstr>
  </property>
  <property fmtid="{D5CDD505-2E9C-101B-9397-08002B2CF9AE}" pid="698" name="g61872031e8ca412083694e9446eded56">
    <vt:lpwstr>k07b7d0a756a84ee8806_X_kb93b1797e24547baab3_A_5_F_10</vt:lpwstr>
  </property>
  <property fmtid="{D5CDD505-2E9C-101B-9397-08002B2CF9AE}" pid="699" name="g987973ff1f364e9bb9d707ecca8fbe6b">
    <vt:lpwstr>k07b7d0a756a84ee8806_X_kb93b1797e24547baab3_A_4_F_10</vt:lpwstr>
  </property>
  <property fmtid="{D5CDD505-2E9C-101B-9397-08002B2CF9AE}" pid="700" name="g8f75452fafa34648bcf8539c27eaf55f">
    <vt:lpwstr>k07b7d0a756a84ee8806_X_kb93b1797e24547baab3_A_3_F_10</vt:lpwstr>
  </property>
  <property fmtid="{D5CDD505-2E9C-101B-9397-08002B2CF9AE}" pid="701" name="gb9459604acf24872b37b7d85fc8900f7">
    <vt:lpwstr>k07b7d0a756a84ee8806_X_kb93b1797e24547baab3_A_2_F_10</vt:lpwstr>
  </property>
  <property fmtid="{D5CDD505-2E9C-101B-9397-08002B2CF9AE}" pid="702" name="g74d573cfe11b44e58932bd04c5dcd8d7">
    <vt:lpwstr>k07b7d0a756a84ee8806_X_kb93b1797e24547baab3_A_1_F_10</vt:lpwstr>
  </property>
  <property fmtid="{D5CDD505-2E9C-101B-9397-08002B2CF9AE}" pid="703" name="g4a197c99c4cc46d7870a52e031212706">
    <vt:lpwstr>k07b7d0a756a84ee8806_X_k182dd05a048f4136a77_A_1_F_10</vt:lpwstr>
  </property>
  <property fmtid="{D5CDD505-2E9C-101B-9397-08002B2CF9AE}" pid="704" name="gda4ad01c64e44c04858576aa7bb22161">
    <vt:lpwstr>k07b7d0a756a84ee8806_X_k182dd05a048f4136a77_A_2_F_10</vt:lpwstr>
  </property>
  <property fmtid="{D5CDD505-2E9C-101B-9397-08002B2CF9AE}" pid="705" name="gb2e6a430a9da4c00bc97225497351ad9">
    <vt:lpwstr>k07b7d0a756a84ee8806_X_k182dd05a048f4136a77_A_3_F_10</vt:lpwstr>
  </property>
  <property fmtid="{D5CDD505-2E9C-101B-9397-08002B2CF9AE}" pid="706" name="g8c58157462ce4d74bfe3343c11111ffa">
    <vt:lpwstr>k07b7d0a756a84ee8806_X_k182dd05a048f4136a77_A_4_F_10</vt:lpwstr>
  </property>
  <property fmtid="{D5CDD505-2E9C-101B-9397-08002B2CF9AE}" pid="707" name="g841cfef8a2364b76a00b50501dc1e3b9">
    <vt:lpwstr>k07b7d0a756a84ee8806_X_k182dd05a048f4136a77_A_5_F_10</vt:lpwstr>
  </property>
  <property fmtid="{D5CDD505-2E9C-101B-9397-08002B2CF9AE}" pid="708" name="g0e04e1323df641cd842f1e3e23f2ef83">
    <vt:lpwstr>k07b7d0a756a84ee8806_X_k182dd05a048f4136a77_A_6_F_10</vt:lpwstr>
  </property>
  <property fmtid="{D5CDD505-2E9C-101B-9397-08002B2CF9AE}" pid="709" name="gf8dc566d50694730ab24c3cbc0924715">
    <vt:lpwstr>k07b7d0a756a84ee8806_X_k182dd05a048f4136a77_A_7_F_10</vt:lpwstr>
  </property>
  <property fmtid="{D5CDD505-2E9C-101B-9397-08002B2CF9AE}" pid="710" name="g2fdf1bbf70024d7dae2fe7a7b4860e07">
    <vt:lpwstr>k07b7d0a756a84ee8806_X_k182dd05a048f4136a77_A_8_F_10</vt:lpwstr>
  </property>
  <property fmtid="{D5CDD505-2E9C-101B-9397-08002B2CF9AE}" pid="711" name="ga05afe09af464d079ef5f796d4d9ec84">
    <vt:lpwstr>k07b7d0a756a84ee8806_X_k182dd05a048f4136a77_A_9_F_10</vt:lpwstr>
  </property>
  <property fmtid="{D5CDD505-2E9C-101B-9397-08002B2CF9AE}" pid="712" name="g08971ea333be4ea0853b42260f4a94d3">
    <vt:lpwstr>k07b7d0a756a84ee8806_X_k182dd05a048f4136a77_A_10_F_10</vt:lpwstr>
  </property>
  <property fmtid="{D5CDD505-2E9C-101B-9397-08002B2CF9AE}" pid="713" name="g2f23deeaf6924f1fb0169d038d150615">
    <vt:lpwstr>k07b7d0a756a84ee8806_X_k4e46d1fb5540440f983_A_10_F_10</vt:lpwstr>
  </property>
  <property fmtid="{D5CDD505-2E9C-101B-9397-08002B2CF9AE}" pid="714" name="gd7da5c10b967450093f56138d0306b16">
    <vt:lpwstr>k07b7d0a756a84ee8806_X_k4e46d1fb5540440f983_A_9_F_10</vt:lpwstr>
  </property>
  <property fmtid="{D5CDD505-2E9C-101B-9397-08002B2CF9AE}" pid="715" name="g768aa5ab75df44c6be83031a6b2de3ff">
    <vt:lpwstr>k07b7d0a756a84ee8806_X_k4e46d1fb5540440f983_A_8_F_10</vt:lpwstr>
  </property>
  <property fmtid="{D5CDD505-2E9C-101B-9397-08002B2CF9AE}" pid="716" name="gf888157a82f8432eb6d91e740c3767b6">
    <vt:lpwstr>k07b7d0a756a84ee8806_X_k4e46d1fb5540440f983_A_7_F_10</vt:lpwstr>
  </property>
  <property fmtid="{D5CDD505-2E9C-101B-9397-08002B2CF9AE}" pid="717" name="gc021e065eb554a4a8354f6e61cfa8f30">
    <vt:lpwstr>k07b7d0a756a84ee8806_X_k4e46d1fb5540440f983_A_6_F_10</vt:lpwstr>
  </property>
  <property fmtid="{D5CDD505-2E9C-101B-9397-08002B2CF9AE}" pid="718" name="g5b0fa809d4124513a034e23e0bd4c80d">
    <vt:lpwstr>k07b7d0a756a84ee8806_X_k4e46d1fb5540440f983_A_5_F_10</vt:lpwstr>
  </property>
  <property fmtid="{D5CDD505-2E9C-101B-9397-08002B2CF9AE}" pid="719" name="g904f3b6e85c04407ac0f1611a1d5a551">
    <vt:lpwstr>k07b7d0a756a84ee8806_X_k4e46d1fb5540440f983_A_4_F_10</vt:lpwstr>
  </property>
  <property fmtid="{D5CDD505-2E9C-101B-9397-08002B2CF9AE}" pid="720" name="g6f23c568889343c7960e28639abdc363">
    <vt:lpwstr>k07b7d0a756a84ee8806_X_k4e46d1fb5540440f983_A_3_F_10</vt:lpwstr>
  </property>
  <property fmtid="{D5CDD505-2E9C-101B-9397-08002B2CF9AE}" pid="721" name="gc3fb874060494e01a9f3db696f9a380c">
    <vt:lpwstr>k07b7d0a756a84ee8806_X_k4e46d1fb5540440f983_A_2_F_10</vt:lpwstr>
  </property>
  <property fmtid="{D5CDD505-2E9C-101B-9397-08002B2CF9AE}" pid="722" name="g30d57dd341b54430a78c65c25533fc35">
    <vt:lpwstr>k07b7d0a756a84ee8806_X_k4e46d1fb5540440f983_A_1_F_10</vt:lpwstr>
  </property>
  <property fmtid="{D5CDD505-2E9C-101B-9397-08002B2CF9AE}" pid="723" name="gddd76360ea534ba6a8df924da3ab3e8b">
    <vt:lpwstr>k07b7d0a756a84ee8806_X_kf890b80b4a3a47c9919_A_1_F_10</vt:lpwstr>
  </property>
  <property fmtid="{D5CDD505-2E9C-101B-9397-08002B2CF9AE}" pid="724" name="g1e6b349d3af548e2b745c98599e103de">
    <vt:lpwstr>k07b7d0a756a84ee8806_X_kf890b80b4a3a47c9919_A_2_F_10</vt:lpwstr>
  </property>
  <property fmtid="{D5CDD505-2E9C-101B-9397-08002B2CF9AE}" pid="725" name="g6c18acf49e144e4588034e9fd7d8d97e">
    <vt:lpwstr>k07b7d0a756a84ee8806_X_kf890b80b4a3a47c9919_A_3_F_10</vt:lpwstr>
  </property>
  <property fmtid="{D5CDD505-2E9C-101B-9397-08002B2CF9AE}" pid="726" name="g0998598ce6d849ee89a456e61c491b47">
    <vt:lpwstr>k07b7d0a756a84ee8806_X_kf890b80b4a3a47c9919_A_4_F_10</vt:lpwstr>
  </property>
  <property fmtid="{D5CDD505-2E9C-101B-9397-08002B2CF9AE}" pid="727" name="gd94f285326fa4ceab15bedd56432852e">
    <vt:lpwstr>k07b7d0a756a84ee8806_X_kf890b80b4a3a47c9919_A_5_F_10</vt:lpwstr>
  </property>
  <property fmtid="{D5CDD505-2E9C-101B-9397-08002B2CF9AE}" pid="728" name="gdf2221c75ace4c378d0b14308578fb00">
    <vt:lpwstr>k07b7d0a756a84ee8806_X_kf890b80b4a3a47c9919_A_6_F_10</vt:lpwstr>
  </property>
  <property fmtid="{D5CDD505-2E9C-101B-9397-08002B2CF9AE}" pid="729" name="g8738ab96dbfa4a64aa61c19ce80f3edc">
    <vt:lpwstr>k07b7d0a756a84ee8806_X_kf890b80b4a3a47c9919_A_7_F_10</vt:lpwstr>
  </property>
  <property fmtid="{D5CDD505-2E9C-101B-9397-08002B2CF9AE}" pid="730" name="g84c477ac913b4d24936dc46dba47a583">
    <vt:lpwstr>k07b7d0a756a84ee8806_X_kf890b80b4a3a47c9919_A_8_F_10</vt:lpwstr>
  </property>
  <property fmtid="{D5CDD505-2E9C-101B-9397-08002B2CF9AE}" pid="731" name="g8dbd9cdce94d4301afcc16e6856ebf0b">
    <vt:lpwstr>k07b7d0a756a84ee8806_X_kf890b80b4a3a47c9919_A_9_F_10</vt:lpwstr>
  </property>
  <property fmtid="{D5CDD505-2E9C-101B-9397-08002B2CF9AE}" pid="732" name="gd97691edbc994d7b8d262263b4d62dfc">
    <vt:lpwstr>k07b7d0a756a84ee8806_X_kf890b80b4a3a47c9919_A_10_F_10</vt:lpwstr>
  </property>
  <property fmtid="{D5CDD505-2E9C-101B-9397-08002B2CF9AE}" pid="733" name="g9f4e93a53ae14bcb98460708dd57a9cc">
    <vt:lpwstr>k07b7d0a756a84ee8806_X_k306db9075cd44630a4a_A_10</vt:lpwstr>
  </property>
  <property fmtid="{D5CDD505-2E9C-101B-9397-08002B2CF9AE}" pid="734" name="g898a1694ac6649bf9b8f1b3c325c92df">
    <vt:lpwstr>k07b7d0a756a84ee8806_X_k306db9075cd44630a4a_A_9</vt:lpwstr>
  </property>
  <property fmtid="{D5CDD505-2E9C-101B-9397-08002B2CF9AE}" pid="735" name="g44ec80e75d0645199aecbeeda68f244d">
    <vt:lpwstr>k07b7d0a756a84ee8806_X_k306db9075cd44630a4a_A_8</vt:lpwstr>
  </property>
  <property fmtid="{D5CDD505-2E9C-101B-9397-08002B2CF9AE}" pid="736" name="ga34116a5afa14c95b16a12c4d5632569">
    <vt:lpwstr>k07b7d0a756a84ee8806_X_k306db9075cd44630a4a_A_7</vt:lpwstr>
  </property>
  <property fmtid="{D5CDD505-2E9C-101B-9397-08002B2CF9AE}" pid="737" name="gea849bec47db4faa8320a95234e4b1ad">
    <vt:lpwstr>k07b7d0a756a84ee8806_X_k306db9075cd44630a4a_A_6</vt:lpwstr>
  </property>
  <property fmtid="{D5CDD505-2E9C-101B-9397-08002B2CF9AE}" pid="738" name="g9cde75c76c1b48b3a5dc96522fa01713">
    <vt:lpwstr>k07b7d0a756a84ee8806_X_k306db9075cd44630a4a_A_5</vt:lpwstr>
  </property>
  <property fmtid="{D5CDD505-2E9C-101B-9397-08002B2CF9AE}" pid="739" name="gb2bf68188bb6426b994589eac875d64b">
    <vt:lpwstr>k07b7d0a756a84ee8806_X_k306db9075cd44630a4a_A_4</vt:lpwstr>
  </property>
  <property fmtid="{D5CDD505-2E9C-101B-9397-08002B2CF9AE}" pid="740" name="g538c4b9eab75413993388095f1093043">
    <vt:lpwstr>k07b7d0a756a84ee8806_X_k306db9075cd44630a4a_A_3</vt:lpwstr>
  </property>
  <property fmtid="{D5CDD505-2E9C-101B-9397-08002B2CF9AE}" pid="741" name="g23404183ddaf4d818b5e2902f1692665">
    <vt:lpwstr>k07b7d0a756a84ee8806_X_k306db9075cd44630a4a_A_2</vt:lpwstr>
  </property>
  <property fmtid="{D5CDD505-2E9C-101B-9397-08002B2CF9AE}" pid="742" name="gc4fbb9337e7a4940a7f804f745c229b4">
    <vt:lpwstr>k07b7d0a756a84ee8806_X_k306db9075cd44630a4a_A_1</vt:lpwstr>
  </property>
  <property fmtid="{D5CDD505-2E9C-101B-9397-08002B2CF9AE}" pid="743" name="gb31af0483e6a419ea9fad6342f1f487d">
    <vt:lpwstr>k07b7d0a756a84ee8806_X_k23fa3128ced840e3b62_A_1</vt:lpwstr>
  </property>
  <property fmtid="{D5CDD505-2E9C-101B-9397-08002B2CF9AE}" pid="744" name="g6c75639f810a4a4eaacd9ac5b46616b2">
    <vt:lpwstr>k07b7d0a756a84ee8806_X_k23fa3128ced840e3b62_A_2</vt:lpwstr>
  </property>
  <property fmtid="{D5CDD505-2E9C-101B-9397-08002B2CF9AE}" pid="745" name="g76e71cc0ba1f4befa85d89e4451bebb5">
    <vt:lpwstr>k07b7d0a756a84ee8806_X_k23fa3128ced840e3b62_A_3</vt:lpwstr>
  </property>
  <property fmtid="{D5CDD505-2E9C-101B-9397-08002B2CF9AE}" pid="746" name="gd07169f69b9c47408f87478c0107e1f7">
    <vt:lpwstr>k07b7d0a756a84ee8806_X_k23fa3128ced840e3b62_A_4</vt:lpwstr>
  </property>
  <property fmtid="{D5CDD505-2E9C-101B-9397-08002B2CF9AE}" pid="747" name="gc536d33f4aff491e9127714aea5d81f5">
    <vt:lpwstr>k07b7d0a756a84ee8806_X_k23fa3128ced840e3b62_A_5</vt:lpwstr>
  </property>
  <property fmtid="{D5CDD505-2E9C-101B-9397-08002B2CF9AE}" pid="748" name="gf308b105c223472d9c5b14e2ea6d827b">
    <vt:lpwstr>k07b7d0a756a84ee8806_X_k23fa3128ced840e3b62_A_6</vt:lpwstr>
  </property>
  <property fmtid="{D5CDD505-2E9C-101B-9397-08002B2CF9AE}" pid="749" name="gba5e04cd12c044be8a1aee1048e5312d">
    <vt:lpwstr>k07b7d0a756a84ee8806_X_k23fa3128ced840e3b62_A_7</vt:lpwstr>
  </property>
  <property fmtid="{D5CDD505-2E9C-101B-9397-08002B2CF9AE}" pid="750" name="gf366433e230d4d1d9e7cf19316d7076c">
    <vt:lpwstr>k07b7d0a756a84ee8806_X_k23fa3128ced840e3b62_A_8</vt:lpwstr>
  </property>
  <property fmtid="{D5CDD505-2E9C-101B-9397-08002B2CF9AE}" pid="751" name="gb98845705122415b872f850dc30e63a4">
    <vt:lpwstr>k07b7d0a756a84ee8806_X_k23fa3128ced840e3b62_A_9</vt:lpwstr>
  </property>
  <property fmtid="{D5CDD505-2E9C-101B-9397-08002B2CF9AE}" pid="752" name="gf56afb797bbb4503b10cc3fa10208a42">
    <vt:lpwstr>k07b7d0a756a84ee8806_X_k23fa3128ced840e3b62_A_10</vt:lpwstr>
  </property>
  <property fmtid="{D5CDD505-2E9C-101B-9397-08002B2CF9AE}" pid="753" name="g8264344ba79a451caf1ed5e1e6a1ed43">
    <vt:lpwstr>k07b7d0a756a84ee8806_X_k0aae46fb3e7e4cc0a54_A_8_F_10</vt:lpwstr>
  </property>
  <property fmtid="{D5CDD505-2E9C-101B-9397-08002B2CF9AE}" pid="754" name="gd3f90eb42f3a419aba04e0d7da6f3be7">
    <vt:lpwstr>k7e004cc87688476c93b</vt:lpwstr>
  </property>
  <property fmtid="{D5CDD505-2E9C-101B-9397-08002B2CF9AE}" pid="755" name="gd3b83c68ed244a769608b2f2e125736c">
    <vt:lpwstr>kcaf059d8fee54b31982</vt:lpwstr>
  </property>
  <property fmtid="{D5CDD505-2E9C-101B-9397-08002B2CF9AE}" pid="756" name="gd90927f0f6be43f1b4dcd80193dd3783">
    <vt:lpwstr>k343e3fbec0ee4814a6b</vt:lpwstr>
  </property>
  <property fmtid="{D5CDD505-2E9C-101B-9397-08002B2CF9AE}" pid="757" name="g0323cb5561d545acbc6f5f379759c2ab">
    <vt:lpwstr>k255d85de90614cce833</vt:lpwstr>
  </property>
  <property fmtid="{D5CDD505-2E9C-101B-9397-08002B2CF9AE}" pid="758" name="g58855f5a41f8456faa77e058c82d2347">
    <vt:lpwstr>k521f3b8daf7e489da27_F_10</vt:lpwstr>
  </property>
  <property fmtid="{D5CDD505-2E9C-101B-9397-08002B2CF9AE}" pid="759" name="g130f29e426e040f39ad225c690a1c7eb">
    <vt:lpwstr>k2684e625846a4fd1863_F_10</vt:lpwstr>
  </property>
  <property fmtid="{D5CDD505-2E9C-101B-9397-08002B2CF9AE}" pid="760" name="g7f204aa5af544df6a5e3ad2f99c34ee1">
    <vt:lpwstr>k0f3f0f44fd2a4d25933_F_10</vt:lpwstr>
  </property>
  <property fmtid="{D5CDD505-2E9C-101B-9397-08002B2CF9AE}" pid="761" name="g6b9b0f3c7b434766a756ab4bd93d8339">
    <vt:lpwstr>k03a41d8a4f064204957_F_10</vt:lpwstr>
  </property>
  <property fmtid="{D5CDD505-2E9C-101B-9397-08002B2CF9AE}" pid="762" name="ged4f81e2b9b14ba8aa41e89a2c93a1df">
    <vt:lpwstr>kb6660bc651714697bf6_F_10</vt:lpwstr>
  </property>
  <property fmtid="{D5CDD505-2E9C-101B-9397-08002B2CF9AE}" pid="763" name="gdc9ae02adb0b4da18b9d6ea7104351b0">
    <vt:lpwstr>k28e271e0f4c34a839d3_F_10</vt:lpwstr>
  </property>
  <property fmtid="{D5CDD505-2E9C-101B-9397-08002B2CF9AE}" pid="764" name="g85143dc1a62e4aecba278d647a106f99">
    <vt:lpwstr>k6199063af1dd446fa9b_F_10</vt:lpwstr>
  </property>
  <property fmtid="{D5CDD505-2E9C-101B-9397-08002B2CF9AE}" pid="765" name="gb5f703389a31482fb2f6d0c1b97fe70d">
    <vt:lpwstr>k17bfe5b75ea54da4b6c_F_10</vt:lpwstr>
  </property>
  <property fmtid="{D5CDD505-2E9C-101B-9397-08002B2CF9AE}" pid="766" name="gac37d110427c49e8bdf4a48b63eff56e">
    <vt:lpwstr>k441d86a7db444453ab5_F_10</vt:lpwstr>
  </property>
  <property fmtid="{D5CDD505-2E9C-101B-9397-08002B2CF9AE}" pid="767" name="g035cf9797cc748cf83491ee40bfdd6db">
    <vt:lpwstr>ka72519845b264fbfa72_F_10</vt:lpwstr>
  </property>
  <property fmtid="{D5CDD505-2E9C-101B-9397-08002B2CF9AE}" pid="768" name="g2de61af062ec47ab8edda90e2251721e">
    <vt:lpwstr>ka181f419b68c49559d2_F_10</vt:lpwstr>
  </property>
  <property fmtid="{D5CDD505-2E9C-101B-9397-08002B2CF9AE}" pid="769" name="gf98f0a7b6d904f4eb11ead90144c9e09">
    <vt:lpwstr>k47c82ca116e04dc080b_F_10</vt:lpwstr>
  </property>
  <property fmtid="{D5CDD505-2E9C-101B-9397-08002B2CF9AE}" pid="770" name="g70497fdf7a7248918b325a8e5f8f52dc">
    <vt:lpwstr>k63bcfbbf547d41e69e9_F_10</vt:lpwstr>
  </property>
  <property fmtid="{D5CDD505-2E9C-101B-9397-08002B2CF9AE}" pid="771" name="g661e25d85dd6479684a88f6553e1750b">
    <vt:lpwstr>k9fe6ed0c385e4569ae9_F_10</vt:lpwstr>
  </property>
  <property fmtid="{D5CDD505-2E9C-101B-9397-08002B2CF9AE}" pid="772" name="gfeb96442fc09488fbc091a9f90b27619">
    <vt:lpwstr>k49b3de7ad8904646b44_F_10</vt:lpwstr>
  </property>
  <property fmtid="{D5CDD505-2E9C-101B-9397-08002B2CF9AE}" pid="773" name="g0d34a20cf02241bf89babc6d71052efc">
    <vt:lpwstr>k640591482b0c47178d7</vt:lpwstr>
  </property>
  <property fmtid="{D5CDD505-2E9C-101B-9397-08002B2CF9AE}" pid="774" name="g3e05ecdd02db4b1aa409486c353f15eb">
    <vt:lpwstr>k8f725e286e214e148a2_F_10</vt:lpwstr>
  </property>
  <property fmtid="{D5CDD505-2E9C-101B-9397-08002B2CF9AE}" pid="775" name="g18d820bbf96e4e4b9b00995f340d0ec7">
    <vt:lpwstr>k9c494b5acbd643da90a</vt:lpwstr>
  </property>
  <property fmtid="{D5CDD505-2E9C-101B-9397-08002B2CF9AE}" pid="776" name="g39b8aa978dec4b038afc1dcc06bbdc4f">
    <vt:lpwstr>k575495bf53254523b94_F_10</vt:lpwstr>
  </property>
  <property fmtid="{D5CDD505-2E9C-101B-9397-08002B2CF9AE}" pid="777" name="g5e6dbec987fe4823b54546dc8c6476f9">
    <vt:lpwstr>k07b7d0a756a84ee8806_X_k49052442f6ab4c84ad4_A_1_F_10</vt:lpwstr>
  </property>
  <property fmtid="{D5CDD505-2E9C-101B-9397-08002B2CF9AE}" pid="778" name="g1054de57bea549e4a7502ca8217a3f4c">
    <vt:lpwstr>k07b7d0a756a84ee8806_X_k49052442f6ab4c84ad4_A_2_F_10</vt:lpwstr>
  </property>
  <property fmtid="{D5CDD505-2E9C-101B-9397-08002B2CF9AE}" pid="779" name="ga374f9ff940345139d694134d6cdabf3">
    <vt:lpwstr>k07b7d0a756a84ee8806_X_k49052442f6ab4c84ad4_A_3_F_10</vt:lpwstr>
  </property>
  <property fmtid="{D5CDD505-2E9C-101B-9397-08002B2CF9AE}" pid="780" name="gc4f6ab57bdb14fb485214276903d2746">
    <vt:lpwstr>k07b7d0a756a84ee8806_X_k49052442f6ab4c84ad4_A_4_F_10</vt:lpwstr>
  </property>
  <property fmtid="{D5CDD505-2E9C-101B-9397-08002B2CF9AE}" pid="781" name="g1bd8375ee22b407ba99106a3f22debb6">
    <vt:lpwstr>k07b7d0a756a84ee8806_X_k49052442f6ab4c84ad4_A_5_F_10</vt:lpwstr>
  </property>
  <property fmtid="{D5CDD505-2E9C-101B-9397-08002B2CF9AE}" pid="782" name="g4a758baf096848d3833f1a1bc0d6b5b0">
    <vt:lpwstr>k07b7d0a756a84ee8806_X_k49052442f6ab4c84ad4_A_6_F_10</vt:lpwstr>
  </property>
  <property fmtid="{D5CDD505-2E9C-101B-9397-08002B2CF9AE}" pid="783" name="g815458bbf55d43baadf1a3c0d895194d">
    <vt:lpwstr>k07b7d0a756a84ee8806_X_k49052442f6ab4c84ad4_A_7_F_10</vt:lpwstr>
  </property>
  <property fmtid="{D5CDD505-2E9C-101B-9397-08002B2CF9AE}" pid="784" name="gf902f6f677c54b3ebb41a18325ae0e0a">
    <vt:lpwstr>k07b7d0a756a84ee8806_X_k49052442f6ab4c84ad4_A_8_F_10</vt:lpwstr>
  </property>
  <property fmtid="{D5CDD505-2E9C-101B-9397-08002B2CF9AE}" pid="785" name="gbb989ebe4684480ab09c453e6d2366ab">
    <vt:lpwstr>k07b7d0a756a84ee8806_X_k49052442f6ab4c84ad4_A_9_F_10</vt:lpwstr>
  </property>
  <property fmtid="{D5CDD505-2E9C-101B-9397-08002B2CF9AE}" pid="786" name="geb2601d932c742d2a08ea360ed7dc885">
    <vt:lpwstr>k07b7d0a756a84ee8806_X_k49052442f6ab4c84ad4_A_10_F_10</vt:lpwstr>
  </property>
  <property fmtid="{D5CDD505-2E9C-101B-9397-08002B2CF9AE}" pid="787" name="gd59deaf954ef49a3b3c2381bd7accdd8">
    <vt:lpwstr>k07b7d0a756a84ee8806_X_kf890b80b4a3a47c9919_A_1_F_10</vt:lpwstr>
  </property>
  <property fmtid="{D5CDD505-2E9C-101B-9397-08002B2CF9AE}" pid="788" name="g411f81c4cefb4161ba202ede602eb4e4">
    <vt:lpwstr>k07b7d0a756a84ee8806_X_kf890b80b4a3a47c9919_A_2_F_10</vt:lpwstr>
  </property>
  <property fmtid="{D5CDD505-2E9C-101B-9397-08002B2CF9AE}" pid="789" name="gbabe71698a5b4c79bcf990f6149aca23">
    <vt:lpwstr>k07b7d0a756a84ee8806_X_kf890b80b4a3a47c9919_A_3_F_10</vt:lpwstr>
  </property>
  <property fmtid="{D5CDD505-2E9C-101B-9397-08002B2CF9AE}" pid="790" name="g12c6c807cd8d45a1afd4109c637c98cb">
    <vt:lpwstr>k07b7d0a756a84ee8806_X_kf890b80b4a3a47c9919_A_4_F_10</vt:lpwstr>
  </property>
  <property fmtid="{D5CDD505-2E9C-101B-9397-08002B2CF9AE}" pid="791" name="ga3a2b26468cf4552acb15eae8fbd314f">
    <vt:lpwstr>k07b7d0a756a84ee8806_X_kf890b80b4a3a47c9919_A_5_F_10</vt:lpwstr>
  </property>
  <property fmtid="{D5CDD505-2E9C-101B-9397-08002B2CF9AE}" pid="792" name="gd32d2b128c424a67a9895a2b874cb3cb">
    <vt:lpwstr>k07b7d0a756a84ee8806_X_kf890b80b4a3a47c9919_A_6_F_10</vt:lpwstr>
  </property>
  <property fmtid="{D5CDD505-2E9C-101B-9397-08002B2CF9AE}" pid="793" name="g239b2d23d4ae4f64b35723a4350612ef">
    <vt:lpwstr>k07b7d0a756a84ee8806_X_kf890b80b4a3a47c9919_A_7_F_10</vt:lpwstr>
  </property>
  <property fmtid="{D5CDD505-2E9C-101B-9397-08002B2CF9AE}" pid="794" name="g3dcf074f2436419db5940fe31e18800a">
    <vt:lpwstr>k07b7d0a756a84ee8806_X_kf890b80b4a3a47c9919_A_8_F_10</vt:lpwstr>
  </property>
  <property fmtid="{D5CDD505-2E9C-101B-9397-08002B2CF9AE}" pid="795" name="g31f5a260206a4ed29cefc0c223059364">
    <vt:lpwstr>k07b7d0a756a84ee8806_X_kf890b80b4a3a47c9919_A_9_F_10</vt:lpwstr>
  </property>
  <property fmtid="{D5CDD505-2E9C-101B-9397-08002B2CF9AE}" pid="796" name="ge48d60b8791b436ab634baf9e86b2994">
    <vt:lpwstr>k07b7d0a756a84ee8806_X_kf890b80b4a3a47c9919_A_10_F_10</vt:lpwstr>
  </property>
  <property fmtid="{D5CDD505-2E9C-101B-9397-08002B2CF9AE}" pid="797" name="g527474734922432d8fc364689075e8ea">
    <vt:lpwstr>k9c494b5acbd643da90a</vt:lpwstr>
  </property>
  <property fmtid="{D5CDD505-2E9C-101B-9397-08002B2CF9AE}" pid="798" name="g20f13ea3bafa4a63a7d81024e3796139">
    <vt:lpwstr>k07b7d0a756a84ee8806_X_kb5da17f88a454a8a886_A_1</vt:lpwstr>
  </property>
  <property fmtid="{D5CDD505-2E9C-101B-9397-08002B2CF9AE}" pid="799" name="gbe27fa4d39004039abb36b8066f25cf9">
    <vt:lpwstr>k07b7d0a756a84ee8806_X_kb5da17f88a454a8a886_A_2</vt:lpwstr>
  </property>
  <property fmtid="{D5CDD505-2E9C-101B-9397-08002B2CF9AE}" pid="800" name="g772bfa82015c4769ba97155f596aef27">
    <vt:lpwstr>k07b7d0a756a84ee8806_X_kb5da17f88a454a8a886_A_3</vt:lpwstr>
  </property>
  <property fmtid="{D5CDD505-2E9C-101B-9397-08002B2CF9AE}" pid="801" name="ga2c322ced81247e9a7190d00f112b676">
    <vt:lpwstr>k07b7d0a756a84ee8806_X_kb5da17f88a454a8a886_A_4</vt:lpwstr>
  </property>
  <property fmtid="{D5CDD505-2E9C-101B-9397-08002B2CF9AE}" pid="802" name="g85a8c3ec99534a5fbf4de7bf09eccb96">
    <vt:lpwstr>k07b7d0a756a84ee8806_X_kb5da17f88a454a8a886_A_5</vt:lpwstr>
  </property>
  <property fmtid="{D5CDD505-2E9C-101B-9397-08002B2CF9AE}" pid="803" name="g9cf19723cd604fad8f892151fc4fa9d9">
    <vt:lpwstr>k07b7d0a756a84ee8806_X_kb5da17f88a454a8a886_A_6</vt:lpwstr>
  </property>
  <property fmtid="{D5CDD505-2E9C-101B-9397-08002B2CF9AE}" pid="804" name="g7f313019e47d4b3ba518d431fc3fce07">
    <vt:lpwstr>k07b7d0a756a84ee8806_X_kb5da17f88a454a8a886_A_7</vt:lpwstr>
  </property>
  <property fmtid="{D5CDD505-2E9C-101B-9397-08002B2CF9AE}" pid="805" name="g5c706e5eacac465c960c188b0eb10d97">
    <vt:lpwstr>k07b7d0a756a84ee8806_X_kb5da17f88a454a8a886_A_8</vt:lpwstr>
  </property>
  <property fmtid="{D5CDD505-2E9C-101B-9397-08002B2CF9AE}" pid="806" name="g73c038f5362a4347b907dcdc3c4e76ba">
    <vt:lpwstr>k07b7d0a756a84ee8806_X_kb5da17f88a454a8a886_A_9</vt:lpwstr>
  </property>
  <property fmtid="{D5CDD505-2E9C-101B-9397-08002B2CF9AE}" pid="807" name="g9ec2352b632d46cab5d1af76b820f6b9">
    <vt:lpwstr>k07b7d0a756a84ee8806_X_kb5da17f88a454a8a886_A_10</vt:lpwstr>
  </property>
  <property fmtid="{D5CDD505-2E9C-101B-9397-08002B2CF9AE}" pid="808" name="g39bce3a14679452085e0d108c1e8c988">
    <vt:lpwstr>k6010d721344f4f20b33</vt:lpwstr>
  </property>
  <property fmtid="{D5CDD505-2E9C-101B-9397-08002B2CF9AE}" pid="809" name="gd68870425ae649198c760c50e136def8">
    <vt:lpwstr>k07b7d0a756a84ee8806_X_k49052442f6ab4c84ad4_A_1_F_10</vt:lpwstr>
  </property>
  <property fmtid="{D5CDD505-2E9C-101B-9397-08002B2CF9AE}" pid="810" name="g56fc6cde5dcc4cbb9ef66b9ec3df731c">
    <vt:lpwstr>k07b7d0a756a84ee8806_X_k49052442f6ab4c84ad4_A_2_F_10</vt:lpwstr>
  </property>
  <property fmtid="{D5CDD505-2E9C-101B-9397-08002B2CF9AE}" pid="811" name="gccaeca03ca90443b8451cee4d0bee6f4">
    <vt:lpwstr>k07b7d0a756a84ee8806_X_k49052442f6ab4c84ad4_A_3_F_10</vt:lpwstr>
  </property>
  <property fmtid="{D5CDD505-2E9C-101B-9397-08002B2CF9AE}" pid="812" name="gbd1be0f9e46c4297b58178b22ca49dab">
    <vt:lpwstr>k07b7d0a756a84ee8806_X_k49052442f6ab4c84ad4_A_4_F_10</vt:lpwstr>
  </property>
  <property fmtid="{D5CDD505-2E9C-101B-9397-08002B2CF9AE}" pid="813" name="g6abe7fe59fcc49d2b48e866e6841367d">
    <vt:lpwstr>k07b7d0a756a84ee8806_X_k49052442f6ab4c84ad4_A_5_F_10</vt:lpwstr>
  </property>
  <property fmtid="{D5CDD505-2E9C-101B-9397-08002B2CF9AE}" pid="814" name="g3b6aff16066c4048bf413cb68fa70b4c">
    <vt:lpwstr>k07b7d0a756a84ee8806_X_k49052442f6ab4c84ad4_A_6_F_10</vt:lpwstr>
  </property>
  <property fmtid="{D5CDD505-2E9C-101B-9397-08002B2CF9AE}" pid="815" name="g5e7e67bb23d647c29b227e25dbd1ae38">
    <vt:lpwstr>k07b7d0a756a84ee8806_X_k49052442f6ab4c84ad4_A_7_F_10</vt:lpwstr>
  </property>
  <property fmtid="{D5CDD505-2E9C-101B-9397-08002B2CF9AE}" pid="816" name="g32a15877e42d46368118bfc8b84d3d4d">
    <vt:lpwstr>k07b7d0a756a84ee8806_X_k49052442f6ab4c84ad4_A_8_F_10</vt:lpwstr>
  </property>
  <property fmtid="{D5CDD505-2E9C-101B-9397-08002B2CF9AE}" pid="817" name="gf76b05dc232543f496a71dbced9db9f7">
    <vt:lpwstr>k07b7d0a756a84ee8806_X_k49052442f6ab4c84ad4_A_9_F_10</vt:lpwstr>
  </property>
  <property fmtid="{D5CDD505-2E9C-101B-9397-08002B2CF9AE}" pid="818" name="gaadc7f5927cb4fa9bfe0751d6ad8a466">
    <vt:lpwstr>k07b7d0a756a84ee8806_X_k49052442f6ab4c84ad4_A_10_F_10</vt:lpwstr>
  </property>
  <property fmtid="{D5CDD505-2E9C-101B-9397-08002B2CF9AE}" pid="819" name="gf4f2d01171b14e928425c649f4e34593">
    <vt:lpwstr>k9d14f76db22441ed947</vt:lpwstr>
  </property>
  <property fmtid="{D5CDD505-2E9C-101B-9397-08002B2CF9AE}" pid="820" name="geeb4318e4d5e435291de372db6287596">
    <vt:lpwstr>kb6be93d6a728443ca00</vt:lpwstr>
  </property>
  <property fmtid="{D5CDD505-2E9C-101B-9397-08002B2CF9AE}" pid="821" name="gaed21d5d02c34b24a775c855281a88c5">
    <vt:lpwstr>k6010d721344f4f20b33</vt:lpwstr>
  </property>
  <property fmtid="{D5CDD505-2E9C-101B-9397-08002B2CF9AE}" pid="822" name="g2b1a74e4a0344f1bab6ccdf9bf167d1a">
    <vt:lpwstr>k255d85de90614cce833</vt:lpwstr>
  </property>
  <property fmtid="{D5CDD505-2E9C-101B-9397-08002B2CF9AE}" pid="823" name="g358b1a94ac3b425a8260d8ca30d2ac9a">
    <vt:lpwstr>k07b7d0a756a84ee8806_X_kead8df01982d4a3187f_A_1</vt:lpwstr>
  </property>
  <property fmtid="{D5CDD505-2E9C-101B-9397-08002B2CF9AE}" pid="824" name="g1e5d06eab12e47618242a08c8526c93c">
    <vt:lpwstr>k07b7d0a756a84ee8806_X_kead8df01982d4a3187f_A_2</vt:lpwstr>
  </property>
  <property fmtid="{D5CDD505-2E9C-101B-9397-08002B2CF9AE}" pid="825" name="ga9fc54e5e4f34c8c8bd11b5c4f1b24a9">
    <vt:lpwstr>k07b7d0a756a84ee8806_X_kead8df01982d4a3187f_A_3</vt:lpwstr>
  </property>
  <property fmtid="{D5CDD505-2E9C-101B-9397-08002B2CF9AE}" pid="826" name="gd4ff2ddac0c2478f9b38d8806fc13e9d">
    <vt:lpwstr>k07b7d0a756a84ee8806_X_kead8df01982d4a3187f_A_4</vt:lpwstr>
  </property>
  <property fmtid="{D5CDD505-2E9C-101B-9397-08002B2CF9AE}" pid="827" name="g026c66702ce44ede98edfcce186c07bf">
    <vt:lpwstr>k07b7d0a756a84ee8806_X_kead8df01982d4a3187f_A_5</vt:lpwstr>
  </property>
  <property fmtid="{D5CDD505-2E9C-101B-9397-08002B2CF9AE}" pid="828" name="g0ee1707a484546e6b7b805ab24e5c024">
    <vt:lpwstr>k07b7d0a756a84ee8806_X_kead8df01982d4a3187f_A_6</vt:lpwstr>
  </property>
  <property fmtid="{D5CDD505-2E9C-101B-9397-08002B2CF9AE}" pid="829" name="gf4e70f910b854b669bd474a54960fb6b">
    <vt:lpwstr>k07b7d0a756a84ee8806_X_kead8df01982d4a3187f_A_7</vt:lpwstr>
  </property>
  <property fmtid="{D5CDD505-2E9C-101B-9397-08002B2CF9AE}" pid="830" name="gcb23c4afba3c4b7695e95f2c486a67b7">
    <vt:lpwstr>k07b7d0a756a84ee8806_X_kead8df01982d4a3187f_A_8</vt:lpwstr>
  </property>
  <property fmtid="{D5CDD505-2E9C-101B-9397-08002B2CF9AE}" pid="831" name="g756e831b98484f1fa166779c31ccdb4e">
    <vt:lpwstr>k07b7d0a756a84ee8806_X_kead8df01982d4a3187f_A_9</vt:lpwstr>
  </property>
  <property fmtid="{D5CDD505-2E9C-101B-9397-08002B2CF9AE}" pid="832" name="g572f9f88cff44fd688790fa6e5572b12">
    <vt:lpwstr>k07b7d0a756a84ee8806_X_kead8df01982d4a3187f_A_10</vt:lpwstr>
  </property>
  <property fmtid="{D5CDD505-2E9C-101B-9397-08002B2CF9AE}" pid="833" name="gfb84cc36ac9e4ddda04246fc116a05ea">
    <vt:lpwstr>k07b7d0a756a84ee8806_X_k39d60a7f91394d1bb18_A_10</vt:lpwstr>
  </property>
  <property fmtid="{D5CDD505-2E9C-101B-9397-08002B2CF9AE}" pid="834" name="g7fd80047bfef4319b0eb3eae897384e3">
    <vt:lpwstr>k07b7d0a756a84ee8806_X_k39d60a7f91394d1bb18_A_9</vt:lpwstr>
  </property>
  <property fmtid="{D5CDD505-2E9C-101B-9397-08002B2CF9AE}" pid="835" name="gcfff4e8c9a75419ab5b50835e24fd0b9">
    <vt:lpwstr>k07b7d0a756a84ee8806_X_k39d60a7f91394d1bb18_A_8</vt:lpwstr>
  </property>
  <property fmtid="{D5CDD505-2E9C-101B-9397-08002B2CF9AE}" pid="836" name="g5eaabeb6b6aa46bfa649daff6131c8b2">
    <vt:lpwstr>k07b7d0a756a84ee8806_X_k39d60a7f91394d1bb18_A_7</vt:lpwstr>
  </property>
  <property fmtid="{D5CDD505-2E9C-101B-9397-08002B2CF9AE}" pid="837" name="g4c1aa3efbcab47a49d951a13dcee94ec">
    <vt:lpwstr>k07b7d0a756a84ee8806_X_k39d60a7f91394d1bb18_A_6</vt:lpwstr>
  </property>
  <property fmtid="{D5CDD505-2E9C-101B-9397-08002B2CF9AE}" pid="838" name="ge606dc0b531442729e369469275d6eeb">
    <vt:lpwstr>k07b7d0a756a84ee8806_X_k39d60a7f91394d1bb18_A_5</vt:lpwstr>
  </property>
  <property fmtid="{D5CDD505-2E9C-101B-9397-08002B2CF9AE}" pid="839" name="g8257779a3ff549bb919ba2030bd9bcef">
    <vt:lpwstr>k07b7d0a756a84ee8806_X_k39d60a7f91394d1bb18_A_4</vt:lpwstr>
  </property>
  <property fmtid="{D5CDD505-2E9C-101B-9397-08002B2CF9AE}" pid="840" name="g781bbc40ebf4493997c200a117960fcb">
    <vt:lpwstr>k07b7d0a756a84ee8806_X_k39d60a7f91394d1bb18_A_3</vt:lpwstr>
  </property>
  <property fmtid="{D5CDD505-2E9C-101B-9397-08002B2CF9AE}" pid="841" name="gb39390d2d85a4120bd7fcf87854d430f">
    <vt:lpwstr>k07b7d0a756a84ee8806_X_k39d60a7f91394d1bb18_A_2</vt:lpwstr>
  </property>
  <property fmtid="{D5CDD505-2E9C-101B-9397-08002B2CF9AE}" pid="842" name="gea7c66400c5a44ad944adc57f6801761">
    <vt:lpwstr>k07b7d0a756a84ee8806_X_k39d60a7f91394d1bb18_A_1</vt:lpwstr>
  </property>
  <property fmtid="{D5CDD505-2E9C-101B-9397-08002B2CF9AE}" pid="843" name="g6df64c7c459a4d8d80af4ce03a15c680">
    <vt:lpwstr>k07b7d0a756a84ee8806_X_kf238c6e8f5e64ab4b50_A_1</vt:lpwstr>
  </property>
  <property fmtid="{D5CDD505-2E9C-101B-9397-08002B2CF9AE}" pid="844" name="g665c7f32cca74447a0c99686468694b2">
    <vt:lpwstr>k07b7d0a756a84ee8806_X_kf238c6e8f5e64ab4b50_A_2</vt:lpwstr>
  </property>
  <property fmtid="{D5CDD505-2E9C-101B-9397-08002B2CF9AE}" pid="845" name="g35d2e3f449c040448b6e07537ee1a073">
    <vt:lpwstr>k07b7d0a756a84ee8806_X_kf238c6e8f5e64ab4b50_A_3</vt:lpwstr>
  </property>
  <property fmtid="{D5CDD505-2E9C-101B-9397-08002B2CF9AE}" pid="846" name="g11a35aca88b747598a1721c799735ada">
    <vt:lpwstr>k07b7d0a756a84ee8806_X_kf238c6e8f5e64ab4b50_A_4</vt:lpwstr>
  </property>
  <property fmtid="{D5CDD505-2E9C-101B-9397-08002B2CF9AE}" pid="847" name="g56a1019c164a4c648a195ab03b0a2135">
    <vt:lpwstr>k07b7d0a756a84ee8806_X_kf238c6e8f5e64ab4b50_A_5</vt:lpwstr>
  </property>
  <property fmtid="{D5CDD505-2E9C-101B-9397-08002B2CF9AE}" pid="848" name="g23eeb5a02cc04e2a93b16f393bb9f1dc">
    <vt:lpwstr>k07b7d0a756a84ee8806_X_kf238c6e8f5e64ab4b50_A_6</vt:lpwstr>
  </property>
  <property fmtid="{D5CDD505-2E9C-101B-9397-08002B2CF9AE}" pid="849" name="g64721049a0f24249a97ce1f3223a0beb">
    <vt:lpwstr>k07b7d0a756a84ee8806_X_kf238c6e8f5e64ab4b50_A_7</vt:lpwstr>
  </property>
  <property fmtid="{D5CDD505-2E9C-101B-9397-08002B2CF9AE}" pid="850" name="gec1b722b72d14c559920b0d077ea7c00">
    <vt:lpwstr>k07b7d0a756a84ee8806_X_kf238c6e8f5e64ab4b50_A_8</vt:lpwstr>
  </property>
  <property fmtid="{D5CDD505-2E9C-101B-9397-08002B2CF9AE}" pid="851" name="g76f29b80c3a04a06b4e400fffda806b3">
    <vt:lpwstr>k07b7d0a756a84ee8806_X_kf238c6e8f5e64ab4b50_A_9</vt:lpwstr>
  </property>
  <property fmtid="{D5CDD505-2E9C-101B-9397-08002B2CF9AE}" pid="852" name="g01eca3c4def44f6b9293dafdd1d2c1ba">
    <vt:lpwstr>k07b7d0a756a84ee8806_X_kf238c6e8f5e64ab4b50_A_10</vt:lpwstr>
  </property>
  <property fmtid="{D5CDD505-2E9C-101B-9397-08002B2CF9AE}" pid="853" name="g4a8c7a3ba7894be79cb014dab5ce53f7">
    <vt:lpwstr>k07b7d0a756a84ee8806_X_k5f41096e0b934ef9b7a_A_10</vt:lpwstr>
  </property>
  <property fmtid="{D5CDD505-2E9C-101B-9397-08002B2CF9AE}" pid="854" name="gf21164c8c8ef4f65a1f9f148fdb5ce10">
    <vt:lpwstr>k07b7d0a756a84ee8806_X_k5f41096e0b934ef9b7a_A_9</vt:lpwstr>
  </property>
  <property fmtid="{D5CDD505-2E9C-101B-9397-08002B2CF9AE}" pid="855" name="gd7472dd0204548d7a57a3afab59bcd64">
    <vt:lpwstr>k07b7d0a756a84ee8806_X_k5f41096e0b934ef9b7a_A_8</vt:lpwstr>
  </property>
  <property fmtid="{D5CDD505-2E9C-101B-9397-08002B2CF9AE}" pid="856" name="g90ed053320ec43b6871a737a26613306">
    <vt:lpwstr>k07b7d0a756a84ee8806_X_k5f41096e0b934ef9b7a_A_7</vt:lpwstr>
  </property>
  <property fmtid="{D5CDD505-2E9C-101B-9397-08002B2CF9AE}" pid="857" name="g2a3cfddaa9874fea9877f53b4f261e02">
    <vt:lpwstr>k07b7d0a756a84ee8806_X_k5f41096e0b934ef9b7a_A_6</vt:lpwstr>
  </property>
  <property fmtid="{D5CDD505-2E9C-101B-9397-08002B2CF9AE}" pid="858" name="g7e19c9da6c894ef1be8f151b5f92b8e7">
    <vt:lpwstr>k07b7d0a756a84ee8806_X_k5f41096e0b934ef9b7a_A_5</vt:lpwstr>
  </property>
  <property fmtid="{D5CDD505-2E9C-101B-9397-08002B2CF9AE}" pid="859" name="g4df749e3739646ef8f28004a5c33da84">
    <vt:lpwstr>k07b7d0a756a84ee8806_X_k5f41096e0b934ef9b7a_A_4</vt:lpwstr>
  </property>
  <property fmtid="{D5CDD505-2E9C-101B-9397-08002B2CF9AE}" pid="860" name="g8567e9bc383c4c22a95f317bc3d068b4">
    <vt:lpwstr>k07b7d0a756a84ee8806_X_k5f41096e0b934ef9b7a_A_3</vt:lpwstr>
  </property>
  <property fmtid="{D5CDD505-2E9C-101B-9397-08002B2CF9AE}" pid="861" name="g963642d43b214f5884cce8a6778a82b7">
    <vt:lpwstr>k07b7d0a756a84ee8806_X_k5f41096e0b934ef9b7a_A_2</vt:lpwstr>
  </property>
  <property fmtid="{D5CDD505-2E9C-101B-9397-08002B2CF9AE}" pid="862" name="g8e572c5995174ba3bcd0dc0d90d327aa">
    <vt:lpwstr>k07b7d0a756a84ee8806_X_k5f41096e0b934ef9b7a_A_1</vt:lpwstr>
  </property>
  <property fmtid="{D5CDD505-2E9C-101B-9397-08002B2CF9AE}" pid="863" name="g57b8da635ad9418ab05deaa0539e2558">
    <vt:lpwstr>k07b7d0a756a84ee8806_X_kab80d1ed608d48a6be0_A_1</vt:lpwstr>
  </property>
  <property fmtid="{D5CDD505-2E9C-101B-9397-08002B2CF9AE}" pid="864" name="g0524b13a1c9b4993b52ebd157e789649">
    <vt:lpwstr>k07b7d0a756a84ee8806_X_kab80d1ed608d48a6be0_A_2</vt:lpwstr>
  </property>
  <property fmtid="{D5CDD505-2E9C-101B-9397-08002B2CF9AE}" pid="865" name="gf6ec0efc186d4168b1ac8238bfec962f">
    <vt:lpwstr>k07b7d0a756a84ee8806_X_kab80d1ed608d48a6be0_A_3</vt:lpwstr>
  </property>
  <property fmtid="{D5CDD505-2E9C-101B-9397-08002B2CF9AE}" pid="866" name="g4f2a84d4b2504a34b88d09c551c92895">
    <vt:lpwstr>k07b7d0a756a84ee8806_X_kab80d1ed608d48a6be0_A_4</vt:lpwstr>
  </property>
  <property fmtid="{D5CDD505-2E9C-101B-9397-08002B2CF9AE}" pid="867" name="g887cbbc721b54d388a27429b9b05d337">
    <vt:lpwstr>k07b7d0a756a84ee8806_X_kab80d1ed608d48a6be0_A_5</vt:lpwstr>
  </property>
  <property fmtid="{D5CDD505-2E9C-101B-9397-08002B2CF9AE}" pid="868" name="g4b6e14a2eb714acf9e59221a99cfc9b9">
    <vt:lpwstr>k07b7d0a756a84ee8806_X_kab80d1ed608d48a6be0_A_6</vt:lpwstr>
  </property>
  <property fmtid="{D5CDD505-2E9C-101B-9397-08002B2CF9AE}" pid="869" name="g0c5a179d37ee42cab25a0791f83297a0">
    <vt:lpwstr>k07b7d0a756a84ee8806_X_kab80d1ed608d48a6be0_A_7</vt:lpwstr>
  </property>
  <property fmtid="{D5CDD505-2E9C-101B-9397-08002B2CF9AE}" pid="870" name="gbe7733457dbb4b8d9d5f371b50431a0e">
    <vt:lpwstr>k07b7d0a756a84ee8806_X_kab80d1ed608d48a6be0_A_8</vt:lpwstr>
  </property>
  <property fmtid="{D5CDD505-2E9C-101B-9397-08002B2CF9AE}" pid="871" name="g37f9d492802b4e17bc2d8d47b3541969">
    <vt:lpwstr>k07b7d0a756a84ee8806_X_kab80d1ed608d48a6be0_A_9</vt:lpwstr>
  </property>
  <property fmtid="{D5CDD505-2E9C-101B-9397-08002B2CF9AE}" pid="872" name="g2e8d69f2a59c4a30ac942db8816c538d">
    <vt:lpwstr>k07b7d0a756a84ee8806_X_kab80d1ed608d48a6be0_A_10</vt:lpwstr>
  </property>
  <property fmtid="{D5CDD505-2E9C-101B-9397-08002B2CF9AE}" pid="873" name="g7e3dacb7f277485f8558bdf669b2358b">
    <vt:lpwstr>k07b7d0a756a84ee8806_X_k9716820580a940b4b3e_A_10</vt:lpwstr>
  </property>
  <property fmtid="{D5CDD505-2E9C-101B-9397-08002B2CF9AE}" pid="874" name="g1af7a3024b7e48a68a849d7b08b83ed5">
    <vt:lpwstr>k07b7d0a756a84ee8806_X_k9716820580a940b4b3e_A_9</vt:lpwstr>
  </property>
  <property fmtid="{D5CDD505-2E9C-101B-9397-08002B2CF9AE}" pid="875" name="ge21e5e2ad9774cdcba4f79b10a0d9f6d">
    <vt:lpwstr>k07b7d0a756a84ee8806_X_k9716820580a940b4b3e_A_8</vt:lpwstr>
  </property>
  <property fmtid="{D5CDD505-2E9C-101B-9397-08002B2CF9AE}" pid="876" name="g8fcfad51f9e146678d032853567cb700">
    <vt:lpwstr>k07b7d0a756a84ee8806_X_k9716820580a940b4b3e_A_7</vt:lpwstr>
  </property>
  <property fmtid="{D5CDD505-2E9C-101B-9397-08002B2CF9AE}" pid="877" name="g1de548022deb4c78a758d644d5078d2b">
    <vt:lpwstr>k07b7d0a756a84ee8806_X_k9716820580a940b4b3e_A_6</vt:lpwstr>
  </property>
  <property fmtid="{D5CDD505-2E9C-101B-9397-08002B2CF9AE}" pid="878" name="gbf052482fe0b444e9a14a9a650238c04">
    <vt:lpwstr>k07b7d0a756a84ee8806_X_k9716820580a940b4b3e_A_5</vt:lpwstr>
  </property>
  <property fmtid="{D5CDD505-2E9C-101B-9397-08002B2CF9AE}" pid="879" name="gb1d5f60837464e1dbfbf62fa51932753">
    <vt:lpwstr>k07b7d0a756a84ee8806_X_k9716820580a940b4b3e_A_4</vt:lpwstr>
  </property>
  <property fmtid="{D5CDD505-2E9C-101B-9397-08002B2CF9AE}" pid="880" name="gb803ad19f65d4b6f9a1d0013694c9ffd">
    <vt:lpwstr>k07b7d0a756a84ee8806_X_k9716820580a940b4b3e_A_3</vt:lpwstr>
  </property>
  <property fmtid="{D5CDD505-2E9C-101B-9397-08002B2CF9AE}" pid="881" name="gc4dd841db17e4e8a8c1d523a038505cf">
    <vt:lpwstr>k07b7d0a756a84ee8806_X_k9716820580a940b4b3e_A_2</vt:lpwstr>
  </property>
  <property fmtid="{D5CDD505-2E9C-101B-9397-08002B2CF9AE}" pid="882" name="gaaf9855feef849bc98c0d6f014c622e6">
    <vt:lpwstr>k07b7d0a756a84ee8806_X_k9716820580a940b4b3e_A_1</vt:lpwstr>
  </property>
  <property fmtid="{D5CDD505-2E9C-101B-9397-08002B2CF9AE}" pid="883" name="g478a9348f4364a3d90c7e97ffd6b0bf7">
    <vt:lpwstr>k07b7d0a756a84ee8806_X_k7f0f6b3ef8a1493b9a5_A_1</vt:lpwstr>
  </property>
  <property fmtid="{D5CDD505-2E9C-101B-9397-08002B2CF9AE}" pid="884" name="g762de036b0b2430b881048c07af6671b">
    <vt:lpwstr>k07b7d0a756a84ee8806_X_k7f0f6b3ef8a1493b9a5_A_2</vt:lpwstr>
  </property>
  <property fmtid="{D5CDD505-2E9C-101B-9397-08002B2CF9AE}" pid="885" name="g0c1f15d2da1c4948a6d7aa737b50a646">
    <vt:lpwstr>k07b7d0a756a84ee8806_X_k7f0f6b3ef8a1493b9a5_A_3</vt:lpwstr>
  </property>
  <property fmtid="{D5CDD505-2E9C-101B-9397-08002B2CF9AE}" pid="886" name="gbeaea9d18e2d4be6bbc5da9c518c3488">
    <vt:lpwstr>k07b7d0a756a84ee8806_X_k7f0f6b3ef8a1493b9a5_A_4</vt:lpwstr>
  </property>
  <property fmtid="{D5CDD505-2E9C-101B-9397-08002B2CF9AE}" pid="887" name="g9dc725d535094f02bdc2c2423c64701e">
    <vt:lpwstr>k07b7d0a756a84ee8806_X_k7f0f6b3ef8a1493b9a5_A_5</vt:lpwstr>
  </property>
  <property fmtid="{D5CDD505-2E9C-101B-9397-08002B2CF9AE}" pid="888" name="gc394681715ca40d0bd98115e48c0ff77">
    <vt:lpwstr>k07b7d0a756a84ee8806_X_k7f0f6b3ef8a1493b9a5_A_6</vt:lpwstr>
  </property>
  <property fmtid="{D5CDD505-2E9C-101B-9397-08002B2CF9AE}" pid="889" name="ge5b77cc8432e43e0af9d8f6a451d7c92">
    <vt:lpwstr>k07b7d0a756a84ee8806_X_k7f0f6b3ef8a1493b9a5_A_7</vt:lpwstr>
  </property>
  <property fmtid="{D5CDD505-2E9C-101B-9397-08002B2CF9AE}" pid="890" name="g685b3f3834f84464afba376906cf64f0">
    <vt:lpwstr>k07b7d0a756a84ee8806_X_k7f0f6b3ef8a1493b9a5_A_8</vt:lpwstr>
  </property>
  <property fmtid="{D5CDD505-2E9C-101B-9397-08002B2CF9AE}" pid="891" name="g6feafc279bc247b19ee834f306719003">
    <vt:lpwstr>k07b7d0a756a84ee8806_X_k7f0f6b3ef8a1493b9a5_A_9</vt:lpwstr>
  </property>
  <property fmtid="{D5CDD505-2E9C-101B-9397-08002B2CF9AE}" pid="892" name="g7ab2adb488eb4262abd54107c784e2ab">
    <vt:lpwstr>k07b7d0a756a84ee8806_X_k7f0f6b3ef8a1493b9a5_A_10</vt:lpwstr>
  </property>
  <property fmtid="{D5CDD505-2E9C-101B-9397-08002B2CF9AE}" pid="893" name="g8e93527066f14de0a068791eef72303f">
    <vt:lpwstr>k07b7d0a756a84ee8806_X_k0e6b3333bbd14e9b995_A_10</vt:lpwstr>
  </property>
  <property fmtid="{D5CDD505-2E9C-101B-9397-08002B2CF9AE}" pid="894" name="g53adc27359af4b11ab52ff11a14c01ab">
    <vt:lpwstr>k07b7d0a756a84ee8806_X_k0e6b3333bbd14e9b995_A_9</vt:lpwstr>
  </property>
  <property fmtid="{D5CDD505-2E9C-101B-9397-08002B2CF9AE}" pid="895" name="gc5a96c33b5354a01b8b03cbba3e01843">
    <vt:lpwstr>k07b7d0a756a84ee8806_X_k0e6b3333bbd14e9b995_A_8</vt:lpwstr>
  </property>
  <property fmtid="{D5CDD505-2E9C-101B-9397-08002B2CF9AE}" pid="896" name="g1d06e77216e345b18776d7f948075b7e">
    <vt:lpwstr>k07b7d0a756a84ee8806_X_k0e6b3333bbd14e9b995_A_7</vt:lpwstr>
  </property>
  <property fmtid="{D5CDD505-2E9C-101B-9397-08002B2CF9AE}" pid="897" name="gf14d1b96d39b455a8db18996c10b2607">
    <vt:lpwstr>k07b7d0a756a84ee8806_X_k0e6b3333bbd14e9b995_A_6</vt:lpwstr>
  </property>
  <property fmtid="{D5CDD505-2E9C-101B-9397-08002B2CF9AE}" pid="898" name="g8cc379cf489249a0a775df2243634bfe">
    <vt:lpwstr>k07b7d0a756a84ee8806_X_k0e6b3333bbd14e9b995_A_5</vt:lpwstr>
  </property>
  <property fmtid="{D5CDD505-2E9C-101B-9397-08002B2CF9AE}" pid="899" name="g643744c6bf5e4c6ea3e7eb91881e93f0">
    <vt:lpwstr>k07b7d0a756a84ee8806_X_k0e6b3333bbd14e9b995_A_4</vt:lpwstr>
  </property>
  <property fmtid="{D5CDD505-2E9C-101B-9397-08002B2CF9AE}" pid="900" name="gbc1ad02802004eb3bc35689196d29deb">
    <vt:lpwstr>k07b7d0a756a84ee8806_X_k0e6b3333bbd14e9b995_A_3</vt:lpwstr>
  </property>
  <property fmtid="{D5CDD505-2E9C-101B-9397-08002B2CF9AE}" pid="901" name="gf60e50ca3ee04e1eb5f229e60e263982">
    <vt:lpwstr>k07b7d0a756a84ee8806_X_k0e6b3333bbd14e9b995_A_2</vt:lpwstr>
  </property>
  <property fmtid="{D5CDD505-2E9C-101B-9397-08002B2CF9AE}" pid="902" name="gb163deb94cb54292a362f2a365b4e86c">
    <vt:lpwstr>k07b7d0a756a84ee8806_X_k0e6b3333bbd14e9b995_A_1</vt:lpwstr>
  </property>
  <property fmtid="{D5CDD505-2E9C-101B-9397-08002B2CF9AE}" pid="903" name="g8ab7ac095dee4e01a65a541e382ce8e4">
    <vt:lpwstr>k3fd284132afc400f8ae</vt:lpwstr>
  </property>
  <property fmtid="{D5CDD505-2E9C-101B-9397-08002B2CF9AE}" pid="904" name="g8fc0ca277a6c43368b00ed0dbafe5ddd">
    <vt:lpwstr>k6981c7524b9d42db99c</vt:lpwstr>
  </property>
  <property fmtid="{D5CDD505-2E9C-101B-9397-08002B2CF9AE}" pid="905" name="gc4225007c9464cacb2cbb1f1900fea1d">
    <vt:lpwstr>k9225ee1e9bf741bf8e7</vt:lpwstr>
  </property>
  <property fmtid="{D5CDD505-2E9C-101B-9397-08002B2CF9AE}" pid="906" name="g34420ea3f5ee4f50aecf0afd9c1e7e1d">
    <vt:lpwstr>k0d77ba6e3cb74a8285d_F_20</vt:lpwstr>
  </property>
  <property fmtid="{D5CDD505-2E9C-101B-9397-08002B2CF9AE}" pid="907" name="g8f045d05ac0a41a3a0d01acf127c90e0">
    <vt:lpwstr>k17a4a6cbb523435d85a_F_23</vt:lpwstr>
  </property>
  <property fmtid="{D5CDD505-2E9C-101B-9397-08002B2CF9AE}" pid="908" name="g7354b2724b8e4ff2aab27c6b149a2b9f">
    <vt:lpwstr>kd9f1220b435d4ceba59</vt:lpwstr>
  </property>
  <property fmtid="{D5CDD505-2E9C-101B-9397-08002B2CF9AE}" pid="909" name="g53b67a4c0f4b47e08005a66e9a92b63e">
    <vt:lpwstr>kb1f0e31b26274038bca</vt:lpwstr>
  </property>
  <property fmtid="{D5CDD505-2E9C-101B-9397-08002B2CF9AE}" pid="910" name="g0305297eb06b4456a7995c0da6193da4">
    <vt:lpwstr>kbb6e19eb287f4092853_F_20</vt:lpwstr>
  </property>
  <property fmtid="{D5CDD505-2E9C-101B-9397-08002B2CF9AE}" pid="911" name="gea3cabf467de45e1aea29ef39a450560">
    <vt:lpwstr>k07b7d0a756a84ee8806_X_kff0887719f7f4b5ea0e_A_1_F_20</vt:lpwstr>
  </property>
  <property fmtid="{D5CDD505-2E9C-101B-9397-08002B2CF9AE}" pid="912" name="g13c642ab234442339d78813186c04bc4">
    <vt:lpwstr>k07b7d0a756a84ee8806_X_kff0887719f7f4b5ea0e_A_2_F_20</vt:lpwstr>
  </property>
  <property fmtid="{D5CDD505-2E9C-101B-9397-08002B2CF9AE}" pid="913" name="g61bb84acde404bb8be3329b729f001a1">
    <vt:lpwstr>k07b7d0a756a84ee8806_X_kff0887719f7f4b5ea0e_A_3_F_20</vt:lpwstr>
  </property>
  <property fmtid="{D5CDD505-2E9C-101B-9397-08002B2CF9AE}" pid="914" name="gc320aeb65a524fc2b0028c6ff85fb36e">
    <vt:lpwstr>k07b7d0a756a84ee8806_X_kff0887719f7f4b5ea0e_A_4_F_20</vt:lpwstr>
  </property>
  <property fmtid="{D5CDD505-2E9C-101B-9397-08002B2CF9AE}" pid="915" name="g4316a5393f594061916d595973cdaffb">
    <vt:lpwstr>k07b7d0a756a84ee8806_X_kff0887719f7f4b5ea0e_A_5_F_20</vt:lpwstr>
  </property>
  <property fmtid="{D5CDD505-2E9C-101B-9397-08002B2CF9AE}" pid="916" name="gf8dc9b420010444ca62f3ad8f0ddec71">
    <vt:lpwstr>k07b7d0a756a84ee8806_X_kff0887719f7f4b5ea0e_A_6_F_20</vt:lpwstr>
  </property>
  <property fmtid="{D5CDD505-2E9C-101B-9397-08002B2CF9AE}" pid="917" name="ga5470d9bc479410cbe098a6a366bf0c2">
    <vt:lpwstr>k07b7d0a756a84ee8806_X_kff0887719f7f4b5ea0e_A_7_F_20</vt:lpwstr>
  </property>
  <property fmtid="{D5CDD505-2E9C-101B-9397-08002B2CF9AE}" pid="918" name="g08cd7d7a4adb446dafb371dd6ea983dc">
    <vt:lpwstr>k07b7d0a756a84ee8806_X_kff0887719f7f4b5ea0e_A_8_F_20</vt:lpwstr>
  </property>
  <property fmtid="{D5CDD505-2E9C-101B-9397-08002B2CF9AE}" pid="919" name="gd8ce31abb9474584b24399b830de530f">
    <vt:lpwstr>k07b7d0a756a84ee8806_X_kff0887719f7f4b5ea0e_A_9_F_20</vt:lpwstr>
  </property>
  <property fmtid="{D5CDD505-2E9C-101B-9397-08002B2CF9AE}" pid="920" name="g392d3586e9a34af7996bafb8a954e895">
    <vt:lpwstr>k07b7d0a756a84ee8806_X_kff0887719f7f4b5ea0e_A_10_F_10</vt:lpwstr>
  </property>
  <property fmtid="{D5CDD505-2E9C-101B-9397-08002B2CF9AE}" pid="921" name="g161fe8081cb042fbbbfb98798c1d55e4">
    <vt:lpwstr>k07b7d0a756a84ee8806_X_k436acf6d4ca04deca92_A_1</vt:lpwstr>
  </property>
  <property fmtid="{D5CDD505-2E9C-101B-9397-08002B2CF9AE}" pid="922" name="g7627222069d94ad397a4a7a9371278b7">
    <vt:lpwstr>k07b7d0a756a84ee8806_X_k436acf6d4ca04deca92_A_2</vt:lpwstr>
  </property>
  <property fmtid="{D5CDD505-2E9C-101B-9397-08002B2CF9AE}" pid="923" name="gf261f508ccd6442cae0ce370b6559114">
    <vt:lpwstr>k07b7d0a756a84ee8806_X_k436acf6d4ca04deca92_A_3</vt:lpwstr>
  </property>
  <property fmtid="{D5CDD505-2E9C-101B-9397-08002B2CF9AE}" pid="924" name="g30b593cb42004557b33419f5536ac312">
    <vt:lpwstr>k07b7d0a756a84ee8806_X_k436acf6d4ca04deca92_A_4</vt:lpwstr>
  </property>
  <property fmtid="{D5CDD505-2E9C-101B-9397-08002B2CF9AE}" pid="925" name="gd79751063bb64b4ebccc2f723d53b947">
    <vt:lpwstr>k07b7d0a756a84ee8806_X_k436acf6d4ca04deca92_A_5</vt:lpwstr>
  </property>
  <property fmtid="{D5CDD505-2E9C-101B-9397-08002B2CF9AE}" pid="926" name="gf240c39f28c74d45acb3bacda3d10066">
    <vt:lpwstr>k07b7d0a756a84ee8806_X_k436acf6d4ca04deca92_A_6</vt:lpwstr>
  </property>
  <property fmtid="{D5CDD505-2E9C-101B-9397-08002B2CF9AE}" pid="927" name="g003c3717c8c24f3b9fa9288898d2f434">
    <vt:lpwstr>k07b7d0a756a84ee8806_X_k436acf6d4ca04deca92_A_7</vt:lpwstr>
  </property>
  <property fmtid="{D5CDD505-2E9C-101B-9397-08002B2CF9AE}" pid="928" name="g356b90b6bf4347a9a79acc482cec6212">
    <vt:lpwstr>k07b7d0a756a84ee8806_X_k436acf6d4ca04deca92_A_8</vt:lpwstr>
  </property>
  <property fmtid="{D5CDD505-2E9C-101B-9397-08002B2CF9AE}" pid="929" name="g573a22a5d90a432bb08ab49e2b95b1ac">
    <vt:lpwstr>k07b7d0a756a84ee8806_X_k436acf6d4ca04deca92_A_9</vt:lpwstr>
  </property>
  <property fmtid="{D5CDD505-2E9C-101B-9397-08002B2CF9AE}" pid="930" name="gd6dba6e2ba8d449b9667588025d10b08">
    <vt:lpwstr>k07b7d0a756a84ee8806_X_k436acf6d4ca04deca92_A_10</vt:lpwstr>
  </property>
  <property fmtid="{D5CDD505-2E9C-101B-9397-08002B2CF9AE}" pid="931" name="g269a21692ccf4e7ca183d363dbde2486">
    <vt:lpwstr>k07b7d0a756a84ee8806_X_kad0451e8119d4d0fa93_A_1_F_10</vt:lpwstr>
  </property>
  <property fmtid="{D5CDD505-2E9C-101B-9397-08002B2CF9AE}" pid="932" name="gc13cf67198d24320baa2c06dc318f170">
    <vt:lpwstr>k07b7d0a756a84ee8806_X_kad0451e8119d4d0fa93_A_2_F_10</vt:lpwstr>
  </property>
  <property fmtid="{D5CDD505-2E9C-101B-9397-08002B2CF9AE}" pid="933" name="gcdccccf61e43487cac1df41ad2ad4f78">
    <vt:lpwstr>k07b7d0a756a84ee8806_X_kad0451e8119d4d0fa93_A_3_F_10</vt:lpwstr>
  </property>
  <property fmtid="{D5CDD505-2E9C-101B-9397-08002B2CF9AE}" pid="934" name="g8a367752baa240c7b179bace594a7a95">
    <vt:lpwstr>k07b7d0a756a84ee8806_X_kad0451e8119d4d0fa93_A_4_F_10</vt:lpwstr>
  </property>
  <property fmtid="{D5CDD505-2E9C-101B-9397-08002B2CF9AE}" pid="935" name="g474a42dd3d544a4c88dcac627a240710">
    <vt:lpwstr>k07b7d0a756a84ee8806_X_kad0451e8119d4d0fa93_A_5_F_10</vt:lpwstr>
  </property>
  <property fmtid="{D5CDD505-2E9C-101B-9397-08002B2CF9AE}" pid="936" name="g60fec68fe4dd4a7a9e72530ba1e2d76e">
    <vt:lpwstr>k07b7d0a756a84ee8806_X_kad0451e8119d4d0fa93_A_6_F_10</vt:lpwstr>
  </property>
  <property fmtid="{D5CDD505-2E9C-101B-9397-08002B2CF9AE}" pid="937" name="g79c1310b50ba42c8b8a81dfb1b259252">
    <vt:lpwstr>k07b7d0a756a84ee8806_X_kad0451e8119d4d0fa93_A_7_F_10</vt:lpwstr>
  </property>
  <property fmtid="{D5CDD505-2E9C-101B-9397-08002B2CF9AE}" pid="938" name="g3e9cd11bef414c80a6f7b50d1b8ca68b">
    <vt:lpwstr>k07b7d0a756a84ee8806_X_kad0451e8119d4d0fa93_A_8_F_10</vt:lpwstr>
  </property>
  <property fmtid="{D5CDD505-2E9C-101B-9397-08002B2CF9AE}" pid="939" name="gde1aff9184ce47a3a46ce01bb0c6261a">
    <vt:lpwstr>k07b7d0a756a84ee8806_X_kad0451e8119d4d0fa93_A_9_F_10</vt:lpwstr>
  </property>
  <property fmtid="{D5CDD505-2E9C-101B-9397-08002B2CF9AE}" pid="940" name="gef032f831f344886bca7b557ace57e2b">
    <vt:lpwstr>k07b7d0a756a84ee8806_X_kad0451e8119d4d0fa93_A_10_F_10</vt:lpwstr>
  </property>
  <property fmtid="{D5CDD505-2E9C-101B-9397-08002B2CF9AE}" pid="941" name="g94ccdfc31f7d466fb7cf0590281ab45d">
    <vt:lpwstr>k07b7d0a756a84ee8806_X_ke82dd4b95d0d445484b_A_1_F_10</vt:lpwstr>
  </property>
  <property fmtid="{D5CDD505-2E9C-101B-9397-08002B2CF9AE}" pid="942" name="g1a6b614f00bd46b3a9136c69e9817bdc">
    <vt:lpwstr>k07b7d0a756a84ee8806_X_ke82dd4b95d0d445484b_A_2_F_10</vt:lpwstr>
  </property>
  <property fmtid="{D5CDD505-2E9C-101B-9397-08002B2CF9AE}" pid="943" name="g421736bd4fb84bd0bcc19595755048ac">
    <vt:lpwstr>k07b7d0a756a84ee8806_X_ke82dd4b95d0d445484b_A_3_F_10</vt:lpwstr>
  </property>
  <property fmtid="{D5CDD505-2E9C-101B-9397-08002B2CF9AE}" pid="944" name="g9b34e4972d5a4dcc8e72874589925d86">
    <vt:lpwstr>k07b7d0a756a84ee8806_X_ke82dd4b95d0d445484b_A_4_F_10</vt:lpwstr>
  </property>
  <property fmtid="{D5CDD505-2E9C-101B-9397-08002B2CF9AE}" pid="945" name="g00d50504c8f442c1881eda068e202ec6">
    <vt:lpwstr>k07b7d0a756a84ee8806_X_ke82dd4b95d0d445484b_A_5_F_10</vt:lpwstr>
  </property>
  <property fmtid="{D5CDD505-2E9C-101B-9397-08002B2CF9AE}" pid="946" name="g6dfad67c177a4586a050d320a66155ff">
    <vt:lpwstr>k07b7d0a756a84ee8806_X_ke82dd4b95d0d445484b_A_6_F_10</vt:lpwstr>
  </property>
  <property fmtid="{D5CDD505-2E9C-101B-9397-08002B2CF9AE}" pid="947" name="gae6e087a7f9b427a9516795cb5e4a606">
    <vt:lpwstr>k07b7d0a756a84ee8806_X_ke82dd4b95d0d445484b_A_7_F_10</vt:lpwstr>
  </property>
  <property fmtid="{D5CDD505-2E9C-101B-9397-08002B2CF9AE}" pid="948" name="gbabfb9a0b91c40a69ada9ec0b8f99c24">
    <vt:lpwstr>k07b7d0a756a84ee8806_X_ke82dd4b95d0d445484b_A_8_F_10</vt:lpwstr>
  </property>
  <property fmtid="{D5CDD505-2E9C-101B-9397-08002B2CF9AE}" pid="949" name="g2dfad85979614e2baf3e9bb3dd5ff38f">
    <vt:lpwstr>k07b7d0a756a84ee8806_X_ke82dd4b95d0d445484b_A_9_F_10</vt:lpwstr>
  </property>
  <property fmtid="{D5CDD505-2E9C-101B-9397-08002B2CF9AE}" pid="950" name="gb789df86a17d48a49060ea781d883d14">
    <vt:lpwstr>k07b7d0a756a84ee8806_X_ke82dd4b95d0d445484b_A_10_F_10</vt:lpwstr>
  </property>
  <property fmtid="{D5CDD505-2E9C-101B-9397-08002B2CF9AE}" pid="951" name="g273f400bd36342109adf8a030ea52784">
    <vt:lpwstr>k07b7d0a756a84ee8806_X_k36c7c5f856b0477da3f_A_1_F_10</vt:lpwstr>
  </property>
  <property fmtid="{D5CDD505-2E9C-101B-9397-08002B2CF9AE}" pid="952" name="gbba54098097c4b58ae56b4ee5625e711">
    <vt:lpwstr>k07b7d0a756a84ee8806_X_k36c7c5f856b0477da3f_A_2_F_10</vt:lpwstr>
  </property>
  <property fmtid="{D5CDD505-2E9C-101B-9397-08002B2CF9AE}" pid="953" name="ga7b3a19372dc44489e4f32b620a4ddb0">
    <vt:lpwstr>k07b7d0a756a84ee8806_X_k36c7c5f856b0477da3f_A_3_F_10</vt:lpwstr>
  </property>
  <property fmtid="{D5CDD505-2E9C-101B-9397-08002B2CF9AE}" pid="954" name="g580cbbc272404b5c8c60087dcaabd9cf">
    <vt:lpwstr>k07b7d0a756a84ee8806_X_k36c7c5f856b0477da3f_A_4_F_10</vt:lpwstr>
  </property>
  <property fmtid="{D5CDD505-2E9C-101B-9397-08002B2CF9AE}" pid="955" name="gb70f63ffe4f1450cb8cd6a6829daaca9">
    <vt:lpwstr>k07b7d0a756a84ee8806_X_k36c7c5f856b0477da3f_A_5_F_10</vt:lpwstr>
  </property>
  <property fmtid="{D5CDD505-2E9C-101B-9397-08002B2CF9AE}" pid="956" name="g831ea287bae449be9debd1d4dbb75274">
    <vt:lpwstr>k07b7d0a756a84ee8806_X_k36c7c5f856b0477da3f_A_6_F_10</vt:lpwstr>
  </property>
  <property fmtid="{D5CDD505-2E9C-101B-9397-08002B2CF9AE}" pid="957" name="g65b7180710b243f8bb0b073b449cf751">
    <vt:lpwstr>k07b7d0a756a84ee8806_X_k36c7c5f856b0477da3f_A_7_F_10</vt:lpwstr>
  </property>
  <property fmtid="{D5CDD505-2E9C-101B-9397-08002B2CF9AE}" pid="958" name="g4d022e46c28947709fffc3536944cf94">
    <vt:lpwstr>k07b7d0a756a84ee8806_X_k36c7c5f856b0477da3f_A_8_F_10</vt:lpwstr>
  </property>
  <property fmtid="{D5CDD505-2E9C-101B-9397-08002B2CF9AE}" pid="959" name="g10325f94cc554b8382b2fc709617c627">
    <vt:lpwstr>k07b7d0a756a84ee8806_X_k36c7c5f856b0477da3f_A_9_F_10</vt:lpwstr>
  </property>
  <property fmtid="{D5CDD505-2E9C-101B-9397-08002B2CF9AE}" pid="960" name="g46f8efadeb32465898d8f567ca82ad09">
    <vt:lpwstr>k07b7d0a756a84ee8806_X_k36c7c5f856b0477da3f_A_10_F_10</vt:lpwstr>
  </property>
  <property fmtid="{D5CDD505-2E9C-101B-9397-08002B2CF9AE}" pid="961" name="g13de0bc4b1b8443b892a27953a174521">
    <vt:lpwstr>k07b7d0a756a84ee8806_X_k8c1eb0f9d4f042f894f_A_1_F_10</vt:lpwstr>
  </property>
  <property fmtid="{D5CDD505-2E9C-101B-9397-08002B2CF9AE}" pid="962" name="g21b4ace7b7b844c5909d126a828598ba">
    <vt:lpwstr>k07b7d0a756a84ee8806_X_k8c1eb0f9d4f042f894f_A_2_F_10</vt:lpwstr>
  </property>
  <property fmtid="{D5CDD505-2E9C-101B-9397-08002B2CF9AE}" pid="963" name="gf60f90dc64db4fd886fa07d46446304b">
    <vt:lpwstr>k07b7d0a756a84ee8806_X_k8c1eb0f9d4f042f894f_A_3_F_10</vt:lpwstr>
  </property>
  <property fmtid="{D5CDD505-2E9C-101B-9397-08002B2CF9AE}" pid="964" name="g91ae9ef4174a43328d61647b9759cf0c">
    <vt:lpwstr>k07b7d0a756a84ee8806_X_k8c1eb0f9d4f042f894f_A_4_F_10</vt:lpwstr>
  </property>
  <property fmtid="{D5CDD505-2E9C-101B-9397-08002B2CF9AE}" pid="965" name="gbc4cad38559045688e81c9638cbe2714">
    <vt:lpwstr>k07b7d0a756a84ee8806_X_k8c1eb0f9d4f042f894f_A_5_F_10</vt:lpwstr>
  </property>
  <property fmtid="{D5CDD505-2E9C-101B-9397-08002B2CF9AE}" pid="966" name="gc4d7769e80a64ae182229b1c67fda679">
    <vt:lpwstr>k07b7d0a756a84ee8806_X_k8c1eb0f9d4f042f894f_A_6_F_10</vt:lpwstr>
  </property>
  <property fmtid="{D5CDD505-2E9C-101B-9397-08002B2CF9AE}" pid="967" name="gec3dafa9969a41c28f5065092d504560">
    <vt:lpwstr>k07b7d0a756a84ee8806_X_k8c1eb0f9d4f042f894f_A_7_F_10</vt:lpwstr>
  </property>
  <property fmtid="{D5CDD505-2E9C-101B-9397-08002B2CF9AE}" pid="968" name="g4ee1ddb1cd8b42c5a4972d4eb96be756">
    <vt:lpwstr>k07b7d0a756a84ee8806_X_k8c1eb0f9d4f042f894f_A_8_F_10</vt:lpwstr>
  </property>
  <property fmtid="{D5CDD505-2E9C-101B-9397-08002B2CF9AE}" pid="969" name="gb6dd7435e0434fcdb60d073ff2a159f9">
    <vt:lpwstr>k07b7d0a756a84ee8806_X_k8c1eb0f9d4f042f894f_A_9_F_10</vt:lpwstr>
  </property>
  <property fmtid="{D5CDD505-2E9C-101B-9397-08002B2CF9AE}" pid="970" name="g0f0a2bd15e6e41bcbf57b3e8ec262770">
    <vt:lpwstr>k07b7d0a756a84ee8806_X_k8c1eb0f9d4f042f894f_A_10_F_10</vt:lpwstr>
  </property>
  <property fmtid="{D5CDD505-2E9C-101B-9397-08002B2CF9AE}" pid="971" name="ga2600780b4194e5981472eb2f6fc7f09">
    <vt:lpwstr>k07b7d0a756a84ee8806_X_kd68ec63420ed45a49df_A_1_F_10</vt:lpwstr>
  </property>
  <property fmtid="{D5CDD505-2E9C-101B-9397-08002B2CF9AE}" pid="972" name="g4e04f62f4569475ca5bd54ae42699565">
    <vt:lpwstr>k07b7d0a756a84ee8806_X_kd68ec63420ed45a49df_A_2_F_10</vt:lpwstr>
  </property>
  <property fmtid="{D5CDD505-2E9C-101B-9397-08002B2CF9AE}" pid="973" name="g79432943a4cf434fb3b36f279048cf77">
    <vt:lpwstr>k07b7d0a756a84ee8806_X_kd68ec63420ed45a49df_A_3_F_10</vt:lpwstr>
  </property>
  <property fmtid="{D5CDD505-2E9C-101B-9397-08002B2CF9AE}" pid="974" name="ga03a765f42394595ae2a80fe98d8a952">
    <vt:lpwstr>k07b7d0a756a84ee8806_X_kd68ec63420ed45a49df_A_4_F_10</vt:lpwstr>
  </property>
  <property fmtid="{D5CDD505-2E9C-101B-9397-08002B2CF9AE}" pid="975" name="g1226986c49014e5d82e22a1e75cbbae5">
    <vt:lpwstr>k07b7d0a756a84ee8806_X_kd68ec63420ed45a49df_A_5_F_10</vt:lpwstr>
  </property>
  <property fmtid="{D5CDD505-2E9C-101B-9397-08002B2CF9AE}" pid="976" name="g7882c6661d4249888ec2c24b5c2de2b5">
    <vt:lpwstr>k07b7d0a756a84ee8806_X_kd68ec63420ed45a49df_A_6_F_10</vt:lpwstr>
  </property>
  <property fmtid="{D5CDD505-2E9C-101B-9397-08002B2CF9AE}" pid="977" name="g916c52dbd9034a1396e9648fe6673b66">
    <vt:lpwstr>k07b7d0a756a84ee8806_X_kd68ec63420ed45a49df_A_7_F_10</vt:lpwstr>
  </property>
  <property fmtid="{D5CDD505-2E9C-101B-9397-08002B2CF9AE}" pid="978" name="gda3693681fb34464a3b912f99310baac">
    <vt:lpwstr>k07b7d0a756a84ee8806_X_kd68ec63420ed45a49df_A_8_F_10</vt:lpwstr>
  </property>
  <property fmtid="{D5CDD505-2E9C-101B-9397-08002B2CF9AE}" pid="979" name="g970b06d221a04cf3b42ac11cfaf8d965">
    <vt:lpwstr>k07b7d0a756a84ee8806_X_kd68ec63420ed45a49df_A_9_F_10</vt:lpwstr>
  </property>
  <property fmtid="{D5CDD505-2E9C-101B-9397-08002B2CF9AE}" pid="980" name="g2f506811a2504abc967bbced3939f380">
    <vt:lpwstr>k07b7d0a756a84ee8806_X_kd68ec63420ed45a49df_A_10_F_10</vt:lpwstr>
  </property>
  <property fmtid="{D5CDD505-2E9C-101B-9397-08002B2CF9AE}" pid="981" name="g30deebad0d734faaaa302e242f5cb5f8">
    <vt:lpwstr>k07b7d0a756a84ee8806_X_k872ff1a9770e4afe932_A_1_F_10</vt:lpwstr>
  </property>
  <property fmtid="{D5CDD505-2E9C-101B-9397-08002B2CF9AE}" pid="982" name="gfe750775383d407788d7b30ff3232cc0">
    <vt:lpwstr>k07b7d0a756a84ee8806_X_k872ff1a9770e4afe932_A_2_F_10</vt:lpwstr>
  </property>
  <property fmtid="{D5CDD505-2E9C-101B-9397-08002B2CF9AE}" pid="983" name="g310af732c1ba491fac59c0703449e750">
    <vt:lpwstr>k07b7d0a756a84ee8806_X_k872ff1a9770e4afe932_A_3_F_10</vt:lpwstr>
  </property>
  <property fmtid="{D5CDD505-2E9C-101B-9397-08002B2CF9AE}" pid="984" name="g9e88176fbc4e41408b9f394b466649ef">
    <vt:lpwstr>k07b7d0a756a84ee8806_X_k872ff1a9770e4afe932_A_4_F_10</vt:lpwstr>
  </property>
  <property fmtid="{D5CDD505-2E9C-101B-9397-08002B2CF9AE}" pid="985" name="g37046c2a362046deac05373f2644c396">
    <vt:lpwstr>k07b7d0a756a84ee8806_X_k872ff1a9770e4afe932_A_5_F_10</vt:lpwstr>
  </property>
  <property fmtid="{D5CDD505-2E9C-101B-9397-08002B2CF9AE}" pid="986" name="g890666f8266648ad84d96bc6028d3b02">
    <vt:lpwstr>k07b7d0a756a84ee8806_X_k872ff1a9770e4afe932_A_6_F_10</vt:lpwstr>
  </property>
  <property fmtid="{D5CDD505-2E9C-101B-9397-08002B2CF9AE}" pid="987" name="g33654120166445a6877aaf7d9642ec59">
    <vt:lpwstr>k07b7d0a756a84ee8806_X_k872ff1a9770e4afe932_A_7_F_10</vt:lpwstr>
  </property>
  <property fmtid="{D5CDD505-2E9C-101B-9397-08002B2CF9AE}" pid="988" name="g6fbed1d7d61b4fdb959bae98381403dd">
    <vt:lpwstr>k07b7d0a756a84ee8806_X_k872ff1a9770e4afe932_A_8_F_10</vt:lpwstr>
  </property>
  <property fmtid="{D5CDD505-2E9C-101B-9397-08002B2CF9AE}" pid="989" name="gbd04e52c8f4c464ca381cebb21963e7e">
    <vt:lpwstr>k07b7d0a756a84ee8806_X_k872ff1a9770e4afe932_A_9_F_10</vt:lpwstr>
  </property>
  <property fmtid="{D5CDD505-2E9C-101B-9397-08002B2CF9AE}" pid="990" name="g49efc25a9d3f412eb4ada17bfdf421a6">
    <vt:lpwstr>k07b7d0a756a84ee8806_X_k872ff1a9770e4afe932_A_10_F_10</vt:lpwstr>
  </property>
  <property fmtid="{D5CDD505-2E9C-101B-9397-08002B2CF9AE}" pid="991" name="g0ba4515c684e4c808a85f40a6a0147c8">
    <vt:lpwstr>k07b7d0a756a84ee8806_X_ka1a577907eb74f0b910_A_1_F_10</vt:lpwstr>
  </property>
  <property fmtid="{D5CDD505-2E9C-101B-9397-08002B2CF9AE}" pid="992" name="gaf0ceaa5fd0e466c85652f6e64326cca">
    <vt:lpwstr>k07b7d0a756a84ee8806_X_ka1a577907eb74f0b910_A_2_F_10</vt:lpwstr>
  </property>
  <property fmtid="{D5CDD505-2E9C-101B-9397-08002B2CF9AE}" pid="993" name="ga7c6eb74992244729ba7fba7c01c066a">
    <vt:lpwstr>k07b7d0a756a84ee8806_X_ka1a577907eb74f0b910_A_3_F_10</vt:lpwstr>
  </property>
  <property fmtid="{D5CDD505-2E9C-101B-9397-08002B2CF9AE}" pid="994" name="g2209cd0ac2ef4a4690a5ca9bb148c0d7">
    <vt:lpwstr>k07b7d0a756a84ee8806_X_ka1a577907eb74f0b910_A_4_F_10</vt:lpwstr>
  </property>
  <property fmtid="{D5CDD505-2E9C-101B-9397-08002B2CF9AE}" pid="995" name="g947c1b897d31407a9997a6b7d748a580">
    <vt:lpwstr>k07b7d0a756a84ee8806_X_ka1a577907eb74f0b910_A_5_F_10</vt:lpwstr>
  </property>
  <property fmtid="{D5CDD505-2E9C-101B-9397-08002B2CF9AE}" pid="996" name="g6938276dfa6e494d9a86668d9d0a3b9c">
    <vt:lpwstr>k07b7d0a756a84ee8806_X_ka1a577907eb74f0b910_A_6_F_10</vt:lpwstr>
  </property>
  <property fmtid="{D5CDD505-2E9C-101B-9397-08002B2CF9AE}" pid="997" name="g308bdf1f4ecb4ce28169197d9ff8e1c0">
    <vt:lpwstr>k07b7d0a756a84ee8806_X_ka1a577907eb74f0b910_A_7_F_10</vt:lpwstr>
  </property>
  <property fmtid="{D5CDD505-2E9C-101B-9397-08002B2CF9AE}" pid="998" name="g8b47a1c1feeb4a0d8395b0dc7d2fb325">
    <vt:lpwstr>k07b7d0a756a84ee8806_X_ka1a577907eb74f0b910_A_8_F_10</vt:lpwstr>
  </property>
  <property fmtid="{D5CDD505-2E9C-101B-9397-08002B2CF9AE}" pid="999" name="g50fa81ecc7ad4465a6f268ce3b277143">
    <vt:lpwstr>k07b7d0a756a84ee8806_X_ka1a577907eb74f0b910_A_9_F_10</vt:lpwstr>
  </property>
  <property fmtid="{D5CDD505-2E9C-101B-9397-08002B2CF9AE}" pid="1000" name="g8dceee2c184d4a529216c0a80f195e64">
    <vt:lpwstr>k07b7d0a756a84ee8806_X_ka1a577907eb74f0b910_A_10_F_10</vt:lpwstr>
  </property>
  <property fmtid="{D5CDD505-2E9C-101B-9397-08002B2CF9AE}" pid="1001" name="g4af3705cbf514e0880698c814fcc5815">
    <vt:lpwstr>k07b7d0a756a84ee8806_X_k70d694475efa4684a1c_A_1_F_10</vt:lpwstr>
  </property>
  <property fmtid="{D5CDD505-2E9C-101B-9397-08002B2CF9AE}" pid="1002" name="ge89851f4c0e14875bf79e72a9caf6045">
    <vt:lpwstr>k07b7d0a756a84ee8806_X_k70d694475efa4684a1c_A_2_F_10</vt:lpwstr>
  </property>
  <property fmtid="{D5CDD505-2E9C-101B-9397-08002B2CF9AE}" pid="1003" name="gf00054e6e3594de5b0768d2874fd3284">
    <vt:lpwstr>k07b7d0a756a84ee8806_X_k70d694475efa4684a1c_A_3_F_10</vt:lpwstr>
  </property>
  <property fmtid="{D5CDD505-2E9C-101B-9397-08002B2CF9AE}" pid="1004" name="g30436399db53494688b7bc2aa1e9745c">
    <vt:lpwstr>k07b7d0a756a84ee8806_X_k70d694475efa4684a1c_A_4_F_10</vt:lpwstr>
  </property>
  <property fmtid="{D5CDD505-2E9C-101B-9397-08002B2CF9AE}" pid="1005" name="g7242d016e94e45f4afa822996ee5db8e">
    <vt:lpwstr>k07b7d0a756a84ee8806_X_k70d694475efa4684a1c_A_5_F_10</vt:lpwstr>
  </property>
  <property fmtid="{D5CDD505-2E9C-101B-9397-08002B2CF9AE}" pid="1006" name="g8e2a50ce361540709a5c6943e0ff3b51">
    <vt:lpwstr>k07b7d0a756a84ee8806_X_k70d694475efa4684a1c_A_6_F_10</vt:lpwstr>
  </property>
  <property fmtid="{D5CDD505-2E9C-101B-9397-08002B2CF9AE}" pid="1007" name="gd2fc479d5daf447d81f3f108b7a27162">
    <vt:lpwstr>k07b7d0a756a84ee8806_X_k70d694475efa4684a1c_A_7_F_10</vt:lpwstr>
  </property>
  <property fmtid="{D5CDD505-2E9C-101B-9397-08002B2CF9AE}" pid="1008" name="g4232d769263a442b9fbe9d1e42ab1175">
    <vt:lpwstr>k07b7d0a756a84ee8806_X_k70d694475efa4684a1c_A_8_F_10</vt:lpwstr>
  </property>
  <property fmtid="{D5CDD505-2E9C-101B-9397-08002B2CF9AE}" pid="1009" name="ge2d296422c4c470dbad7e032bb26b5ce">
    <vt:lpwstr>k07b7d0a756a84ee8806_X_k70d694475efa4684a1c_A_9_F_10</vt:lpwstr>
  </property>
  <property fmtid="{D5CDD505-2E9C-101B-9397-08002B2CF9AE}" pid="1010" name="gd1104ab43bee4b29aaaefaeeac426f69">
    <vt:lpwstr>k07b7d0a756a84ee8806_X_k70d694475efa4684a1c_A_10_F_10</vt:lpwstr>
  </property>
  <property fmtid="{D5CDD505-2E9C-101B-9397-08002B2CF9AE}" pid="1011" name="g86d4e8bf5fd24e77969f8ac52d175f05">
    <vt:lpwstr>k07b7d0a756a84ee8806_X_kf1321ed6af4940b6868_A_10</vt:lpwstr>
  </property>
  <property fmtid="{D5CDD505-2E9C-101B-9397-08002B2CF9AE}" pid="1012" name="g2b072712f555494e9a82506d4a568100">
    <vt:lpwstr>k07b7d0a756a84ee8806_X_kf1321ed6af4940b6868_A_9</vt:lpwstr>
  </property>
  <property fmtid="{D5CDD505-2E9C-101B-9397-08002B2CF9AE}" pid="1013" name="gaf87f8f221de41c3a440cfb537949601">
    <vt:lpwstr>k07b7d0a756a84ee8806_X_kf1321ed6af4940b6868_A_8</vt:lpwstr>
  </property>
  <property fmtid="{D5CDD505-2E9C-101B-9397-08002B2CF9AE}" pid="1014" name="ga4bc33e4a4f34c97b049de8540e68183">
    <vt:lpwstr>k07b7d0a756a84ee8806_X_kf1321ed6af4940b6868_A_7</vt:lpwstr>
  </property>
  <property fmtid="{D5CDD505-2E9C-101B-9397-08002B2CF9AE}" pid="1015" name="gb53bea7deec64aff8815cf81d60ed395">
    <vt:lpwstr>k07b7d0a756a84ee8806_X_kf1321ed6af4940b6868_A_6</vt:lpwstr>
  </property>
  <property fmtid="{D5CDD505-2E9C-101B-9397-08002B2CF9AE}" pid="1016" name="g18ee8254d3464f548b2502b341bbd0d8">
    <vt:lpwstr>k07b7d0a756a84ee8806_X_kf1321ed6af4940b6868_A_5</vt:lpwstr>
  </property>
  <property fmtid="{D5CDD505-2E9C-101B-9397-08002B2CF9AE}" pid="1017" name="g91bdc60eeff84083b452acecba1d8779">
    <vt:lpwstr>k07b7d0a756a84ee8806_X_kf1321ed6af4940b6868_A_4</vt:lpwstr>
  </property>
  <property fmtid="{D5CDD505-2E9C-101B-9397-08002B2CF9AE}" pid="1018" name="g812feb9331b841f598b14bc0743855b3">
    <vt:lpwstr>k07b7d0a756a84ee8806_X_kf1321ed6af4940b6868_A_3</vt:lpwstr>
  </property>
  <property fmtid="{D5CDD505-2E9C-101B-9397-08002B2CF9AE}" pid="1019" name="g0ee6fbba7592472f9ac2a412ef3bd9d6">
    <vt:lpwstr>k07b7d0a756a84ee8806_X_kf1321ed6af4940b6868_A_2</vt:lpwstr>
  </property>
  <property fmtid="{D5CDD505-2E9C-101B-9397-08002B2CF9AE}" pid="1020" name="g2ffbbf132a9346ff9439cb1033ca01c8">
    <vt:lpwstr>k07b7d0a756a84ee8806_X_kf1321ed6af4940b6868_A_1</vt:lpwstr>
  </property>
  <property fmtid="{D5CDD505-2E9C-101B-9397-08002B2CF9AE}" pid="1021" name="gc835288f46a24325bfc465539b8b1e79">
    <vt:lpwstr>k07b7d0a756a84ee8806_X_kb5a4c2c942164a9d86a_A_1_F_10</vt:lpwstr>
  </property>
  <property fmtid="{D5CDD505-2E9C-101B-9397-08002B2CF9AE}" pid="1022" name="gdaf734163ae140d0a9c5605bd6221122">
    <vt:lpwstr>k07b7d0a756a84ee8806_X_kb5a4c2c942164a9d86a_A_2_F_10</vt:lpwstr>
  </property>
  <property fmtid="{D5CDD505-2E9C-101B-9397-08002B2CF9AE}" pid="1023" name="g91d46a296788441da596777742a9e244">
    <vt:lpwstr>k07b7d0a756a84ee8806_X_kb5a4c2c942164a9d86a_A_3_F_10</vt:lpwstr>
  </property>
  <property fmtid="{D5CDD505-2E9C-101B-9397-08002B2CF9AE}" pid="1024" name="g0469898676194b7fa0df86c2caeed834">
    <vt:lpwstr>k07b7d0a756a84ee8806_X_kb5a4c2c942164a9d86a_A_4_F_10</vt:lpwstr>
  </property>
  <property fmtid="{D5CDD505-2E9C-101B-9397-08002B2CF9AE}" pid="1025" name="g04c0a446b79b4360868c68ec2940393c">
    <vt:lpwstr>k07b7d0a756a84ee8806_X_kb5a4c2c942164a9d86a_A_5_F_10</vt:lpwstr>
  </property>
  <property fmtid="{D5CDD505-2E9C-101B-9397-08002B2CF9AE}" pid="1026" name="g8bad59764b664120bffb2c3d54d1b26a">
    <vt:lpwstr>k07b7d0a756a84ee8806_X_kb5a4c2c942164a9d86a_A_6_F_10</vt:lpwstr>
  </property>
  <property fmtid="{D5CDD505-2E9C-101B-9397-08002B2CF9AE}" pid="1027" name="g3482669731a74b55b24a4fc2d25934e2">
    <vt:lpwstr>k07b7d0a756a84ee8806_X_kb5a4c2c942164a9d86a_A_7_F_10</vt:lpwstr>
  </property>
  <property fmtid="{D5CDD505-2E9C-101B-9397-08002B2CF9AE}" pid="1028" name="g70f5c10b91594b089bec9e0409a7f8af">
    <vt:lpwstr>k07b7d0a756a84ee8806_X_kb5a4c2c942164a9d86a_A_8_F_10</vt:lpwstr>
  </property>
  <property fmtid="{D5CDD505-2E9C-101B-9397-08002B2CF9AE}" pid="1029" name="gcc116bcecf3742c5a554bb9e0af5ef17">
    <vt:lpwstr>k07b7d0a756a84ee8806_X_kb5a4c2c942164a9d86a_A_9_F_10</vt:lpwstr>
  </property>
  <property fmtid="{D5CDD505-2E9C-101B-9397-08002B2CF9AE}" pid="1030" name="g552fd56f71b34f2f861eb75828d5dcf0">
    <vt:lpwstr>k07b7d0a756a84ee8806_X_kb5a4c2c942164a9d86a_A_10_F_10</vt:lpwstr>
  </property>
  <property fmtid="{D5CDD505-2E9C-101B-9397-08002B2CF9AE}" pid="1031" name="g0a977a0d14a942dd9b71100983f67b70">
    <vt:lpwstr>k07b7d0a756a84ee8806_X_kc41d8ec82fc3494fa1d_A_10_F_10</vt:lpwstr>
  </property>
  <property fmtid="{D5CDD505-2E9C-101B-9397-08002B2CF9AE}" pid="1032" name="g68760c5aa9d54d59bda85e2720f32cab">
    <vt:lpwstr>k07b7d0a756a84ee8806_X_kc41d8ec82fc3494fa1d_A_9_F_10</vt:lpwstr>
  </property>
  <property fmtid="{D5CDD505-2E9C-101B-9397-08002B2CF9AE}" pid="1033" name="gfe8f77e1c8a84c0aa50d3b0fcc3b695c">
    <vt:lpwstr>k07b7d0a756a84ee8806_X_kc41d8ec82fc3494fa1d_A_8_F_10</vt:lpwstr>
  </property>
  <property fmtid="{D5CDD505-2E9C-101B-9397-08002B2CF9AE}" pid="1034" name="gbc08aa23c38d428f97fcc21ba5171d22">
    <vt:lpwstr>k07b7d0a756a84ee8806_X_kc41d8ec82fc3494fa1d_A_7_F_10</vt:lpwstr>
  </property>
  <property fmtid="{D5CDD505-2E9C-101B-9397-08002B2CF9AE}" pid="1035" name="g96be6de4b7fd47b9aad8a68143b7fa60">
    <vt:lpwstr>k07b7d0a756a84ee8806_X_kc41d8ec82fc3494fa1d_A_6_F_10</vt:lpwstr>
  </property>
  <property fmtid="{D5CDD505-2E9C-101B-9397-08002B2CF9AE}" pid="1036" name="g90cffe973d564662b0ec86e4b2a01292">
    <vt:lpwstr>k07b7d0a756a84ee8806_X_kc41d8ec82fc3494fa1d_A_5_F_10</vt:lpwstr>
  </property>
  <property fmtid="{D5CDD505-2E9C-101B-9397-08002B2CF9AE}" pid="1037" name="ge4faa2c78aae445fa3e44cd1adcdfdd0">
    <vt:lpwstr>k07b7d0a756a84ee8806_X_kc41d8ec82fc3494fa1d_A_4_F_10</vt:lpwstr>
  </property>
  <property fmtid="{D5CDD505-2E9C-101B-9397-08002B2CF9AE}" pid="1038" name="ga45b590c7cd04134bfc6297c70bf13e2">
    <vt:lpwstr>k07b7d0a756a84ee8806_X_kc41d8ec82fc3494fa1d_A_3_F_10</vt:lpwstr>
  </property>
  <property fmtid="{D5CDD505-2E9C-101B-9397-08002B2CF9AE}" pid="1039" name="g4f30d0bc81d244508dbadf1bb90e510e">
    <vt:lpwstr>k07b7d0a756a84ee8806_X_kc41d8ec82fc3494fa1d_A_2_F_10</vt:lpwstr>
  </property>
  <property fmtid="{D5CDD505-2E9C-101B-9397-08002B2CF9AE}" pid="1040" name="g802f2f589fd54bb8adc358cbd8b93e27">
    <vt:lpwstr>k07b7d0a756a84ee8806_X_kc41d8ec82fc3494fa1d_A_1_F_10</vt:lpwstr>
  </property>
  <property fmtid="{D5CDD505-2E9C-101B-9397-08002B2CF9AE}" pid="1041" name="g9367c352ed254d87be97b60094d0ff7a">
    <vt:lpwstr>k07b7d0a756a84ee8806_X_k398a018c49ec433185e_A_1_F_10</vt:lpwstr>
  </property>
  <property fmtid="{D5CDD505-2E9C-101B-9397-08002B2CF9AE}" pid="1042" name="gea6b069c2c4c45bfa5b81277b3c40f7c">
    <vt:lpwstr>k07b7d0a756a84ee8806_X_k398a018c49ec433185e_A_2_F_10</vt:lpwstr>
  </property>
  <property fmtid="{D5CDD505-2E9C-101B-9397-08002B2CF9AE}" pid="1043" name="ga450b1de6652434f822cf903eeb2c677">
    <vt:lpwstr>k07b7d0a756a84ee8806_X_k398a018c49ec433185e_A_3_F_10</vt:lpwstr>
  </property>
  <property fmtid="{D5CDD505-2E9C-101B-9397-08002B2CF9AE}" pid="1044" name="g58ecd52eb99a441c86e97df8fe1e5bf7">
    <vt:lpwstr>k07b7d0a756a84ee8806_X_k398a018c49ec433185e_A_4_F_10</vt:lpwstr>
  </property>
  <property fmtid="{D5CDD505-2E9C-101B-9397-08002B2CF9AE}" pid="1045" name="gaf4d95f812884b7c819263d8e858ee0f">
    <vt:lpwstr>k07b7d0a756a84ee8806_X_k398a018c49ec433185e_A_5_F_10</vt:lpwstr>
  </property>
  <property fmtid="{D5CDD505-2E9C-101B-9397-08002B2CF9AE}" pid="1046" name="g50a83a8588764542a3b7f27aa1c46a27">
    <vt:lpwstr>k07b7d0a756a84ee8806_X_k398a018c49ec433185e_A_6_F_10</vt:lpwstr>
  </property>
  <property fmtid="{D5CDD505-2E9C-101B-9397-08002B2CF9AE}" pid="1047" name="g3f55b040a3af4a1ea914ceaaf94da9b1">
    <vt:lpwstr>k07b7d0a756a84ee8806_X_k398a018c49ec433185e_A_7_F_10</vt:lpwstr>
  </property>
  <property fmtid="{D5CDD505-2E9C-101B-9397-08002B2CF9AE}" pid="1048" name="g3b7a5c8954ea4325b4bf7179edae8e80">
    <vt:lpwstr>k07b7d0a756a84ee8806_X_k398a018c49ec433185e_A_8_F_10</vt:lpwstr>
  </property>
  <property fmtid="{D5CDD505-2E9C-101B-9397-08002B2CF9AE}" pid="1049" name="g6d3a4a1fa0524e029670ba15dea125b7">
    <vt:lpwstr>k07b7d0a756a84ee8806_X_k398a018c49ec433185e_A_9_F_10</vt:lpwstr>
  </property>
  <property fmtid="{D5CDD505-2E9C-101B-9397-08002B2CF9AE}" pid="1050" name="g05cada497f5b4692be71957a02f7e25f">
    <vt:lpwstr>k07b7d0a756a84ee8806_X_k398a018c49ec433185e_A_10_F_10</vt:lpwstr>
  </property>
  <property fmtid="{D5CDD505-2E9C-101B-9397-08002B2CF9AE}" pid="1051" name="g5281ce3faec8469088861baec9379690">
    <vt:lpwstr>k07b7d0a756a84ee8806_X_k217fa570809144a3b84_A_10_F_10</vt:lpwstr>
  </property>
  <property fmtid="{D5CDD505-2E9C-101B-9397-08002B2CF9AE}" pid="1052" name="g7f270ec826dc431887406117db5b6ab6">
    <vt:lpwstr>k07b7d0a756a84ee8806_X_k217fa570809144a3b84_A_9_F_10</vt:lpwstr>
  </property>
  <property fmtid="{D5CDD505-2E9C-101B-9397-08002B2CF9AE}" pid="1053" name="g168e96d1657f43a4ac0cc9c8b24d71da">
    <vt:lpwstr>k07b7d0a756a84ee8806_X_k217fa570809144a3b84_A_8_F_10</vt:lpwstr>
  </property>
  <property fmtid="{D5CDD505-2E9C-101B-9397-08002B2CF9AE}" pid="1054" name="g4ccf4bcee3d34ee4951db5d5f6134ce5">
    <vt:lpwstr>k07b7d0a756a84ee8806_X_k217fa570809144a3b84_A_7_F_10</vt:lpwstr>
  </property>
  <property fmtid="{D5CDD505-2E9C-101B-9397-08002B2CF9AE}" pid="1055" name="gc7eea34a43794ee489d7f04a02f2e80b">
    <vt:lpwstr>k07b7d0a756a84ee8806_X_k217fa570809144a3b84_A_6_F_10</vt:lpwstr>
  </property>
  <property fmtid="{D5CDD505-2E9C-101B-9397-08002B2CF9AE}" pid="1056" name="g1dcd68ea2d6f4c84a3985c9b02e18efe">
    <vt:lpwstr>k07b7d0a756a84ee8806_X_k217fa570809144a3b84_A_5_F_10</vt:lpwstr>
  </property>
  <property fmtid="{D5CDD505-2E9C-101B-9397-08002B2CF9AE}" pid="1057" name="g68bbb6140d034c7b8e150d3ab9172a8d">
    <vt:lpwstr>k07b7d0a756a84ee8806_X_k217fa570809144a3b84_A_4_F_10</vt:lpwstr>
  </property>
  <property fmtid="{D5CDD505-2E9C-101B-9397-08002B2CF9AE}" pid="1058" name="ge5d4d2d30eec40b2a3d613fb0aeb442e">
    <vt:lpwstr>k07b7d0a756a84ee8806_X_k217fa570809144a3b84_A_3_F_10</vt:lpwstr>
  </property>
  <property fmtid="{D5CDD505-2E9C-101B-9397-08002B2CF9AE}" pid="1059" name="g79e5171bd3d643529440400c988b2552">
    <vt:lpwstr>k07b7d0a756a84ee8806_X_k217fa570809144a3b84_A_2_F_10</vt:lpwstr>
  </property>
  <property fmtid="{D5CDD505-2E9C-101B-9397-08002B2CF9AE}" pid="1060" name="g7d47dd1c3c53412fb339d7774e69489a">
    <vt:lpwstr>k07b7d0a756a84ee8806_X_k217fa570809144a3b84_A_1_F_10</vt:lpwstr>
  </property>
  <property fmtid="{D5CDD505-2E9C-101B-9397-08002B2CF9AE}" pid="1061" name="g925538d4efc14c6ebb59028d6bc935e9">
    <vt:lpwstr>k07b7d0a756a84ee8806_X_k34505d59929340408a0_A_1</vt:lpwstr>
  </property>
  <property fmtid="{D5CDD505-2E9C-101B-9397-08002B2CF9AE}" pid="1062" name="gb830d272edbb4375a92b3122fe95d20a">
    <vt:lpwstr>k07b7d0a756a84ee8806_X_k34505d59929340408a0_A_2</vt:lpwstr>
  </property>
  <property fmtid="{D5CDD505-2E9C-101B-9397-08002B2CF9AE}" pid="1063" name="g6697f443525942739ce640b8d173e405">
    <vt:lpwstr>k07b7d0a756a84ee8806_X_k34505d59929340408a0_A_3</vt:lpwstr>
  </property>
  <property fmtid="{D5CDD505-2E9C-101B-9397-08002B2CF9AE}" pid="1064" name="gabb369d9833a46c7bdef1b6f5165b594">
    <vt:lpwstr>k07b7d0a756a84ee8806_X_k34505d59929340408a0_A_4</vt:lpwstr>
  </property>
  <property fmtid="{D5CDD505-2E9C-101B-9397-08002B2CF9AE}" pid="1065" name="g072ecdb1704044239e1545037cfb05d5">
    <vt:lpwstr>k07b7d0a756a84ee8806_X_k34505d59929340408a0_A_5</vt:lpwstr>
  </property>
  <property fmtid="{D5CDD505-2E9C-101B-9397-08002B2CF9AE}" pid="1066" name="ga75d780fb729424bbf41c85b0c303c75">
    <vt:lpwstr>k07b7d0a756a84ee8806_X_k34505d59929340408a0_A_6</vt:lpwstr>
  </property>
  <property fmtid="{D5CDD505-2E9C-101B-9397-08002B2CF9AE}" pid="1067" name="g9f92596636164ec68680e31dd7db966e">
    <vt:lpwstr>k07b7d0a756a84ee8806_X_k34505d59929340408a0_A_7</vt:lpwstr>
  </property>
  <property fmtid="{D5CDD505-2E9C-101B-9397-08002B2CF9AE}" pid="1068" name="g2e73500a3d8e49069b3185eb837e5505">
    <vt:lpwstr>k07b7d0a756a84ee8806_X_k34505d59929340408a0_A_8</vt:lpwstr>
  </property>
  <property fmtid="{D5CDD505-2E9C-101B-9397-08002B2CF9AE}" pid="1069" name="g3a0bc08dfd994f69a3cff90b197c4946">
    <vt:lpwstr>k07b7d0a756a84ee8806_X_k34505d59929340408a0_A_9</vt:lpwstr>
  </property>
  <property fmtid="{D5CDD505-2E9C-101B-9397-08002B2CF9AE}" pid="1070" name="g7390bb16b9534c62b9aa792129ad69e5">
    <vt:lpwstr>k07b7d0a756a84ee8806_X_k34505d59929340408a0_A_10</vt:lpwstr>
  </property>
  <property fmtid="{D5CDD505-2E9C-101B-9397-08002B2CF9AE}" pid="1071" name="g4de8eaadc41e44f6b48ba14face5419e">
    <vt:lpwstr>k07b7d0a756a84ee8806_X_k942df360705f4b12808_A_1</vt:lpwstr>
  </property>
  <property fmtid="{D5CDD505-2E9C-101B-9397-08002B2CF9AE}" pid="1072" name="g50910de640b84efba3624916eb3826e3">
    <vt:lpwstr>k07b7d0a756a84ee8806_X_k942df360705f4b12808_A_2</vt:lpwstr>
  </property>
  <property fmtid="{D5CDD505-2E9C-101B-9397-08002B2CF9AE}" pid="1073" name="gcf65a70146d0405a9a46a2ed24527443">
    <vt:lpwstr>k07b7d0a756a84ee8806_X_k942df360705f4b12808_A_3</vt:lpwstr>
  </property>
  <property fmtid="{D5CDD505-2E9C-101B-9397-08002B2CF9AE}" pid="1074" name="gabba8b8779954dd192a3cc338a348150">
    <vt:lpwstr>k07b7d0a756a84ee8806_X_k942df360705f4b12808_A_4</vt:lpwstr>
  </property>
  <property fmtid="{D5CDD505-2E9C-101B-9397-08002B2CF9AE}" pid="1075" name="g7e6578e815144075970063cacd95358e">
    <vt:lpwstr>k07b7d0a756a84ee8806_X_k942df360705f4b12808_A_5</vt:lpwstr>
  </property>
  <property fmtid="{D5CDD505-2E9C-101B-9397-08002B2CF9AE}" pid="1076" name="g24c96e8e56e141968688bf076bf97ce7">
    <vt:lpwstr>k07b7d0a756a84ee8806_X_k942df360705f4b12808_A_6</vt:lpwstr>
  </property>
  <property fmtid="{D5CDD505-2E9C-101B-9397-08002B2CF9AE}" pid="1077" name="ge2337e9a30e842eea26b7f153a927548">
    <vt:lpwstr>k07b7d0a756a84ee8806_X_k942df360705f4b12808_A_7</vt:lpwstr>
  </property>
  <property fmtid="{D5CDD505-2E9C-101B-9397-08002B2CF9AE}" pid="1078" name="g7d02d46cc65645f795a6e3e5e4d04201">
    <vt:lpwstr>k07b7d0a756a84ee8806_X_k942df360705f4b12808_A_8</vt:lpwstr>
  </property>
  <property fmtid="{D5CDD505-2E9C-101B-9397-08002B2CF9AE}" pid="1079" name="g575762de859c49099206aef784c54326">
    <vt:lpwstr>k07b7d0a756a84ee8806_X_k942df360705f4b12808_A_9</vt:lpwstr>
  </property>
  <property fmtid="{D5CDD505-2E9C-101B-9397-08002B2CF9AE}" pid="1080" name="g995d7a961ef542c19c8b6926fcee6544">
    <vt:lpwstr>k07b7d0a756a84ee8806_X_k942df360705f4b12808_A_10</vt:lpwstr>
  </property>
  <property fmtid="{D5CDD505-2E9C-101B-9397-08002B2CF9AE}" pid="1081" name="gfa8daad8ebe0480abddc1386cfdd95c5">
    <vt:lpwstr>k07b7d0a756a84ee8806_X_ka83803256e23413c97e_A_1</vt:lpwstr>
  </property>
  <property fmtid="{D5CDD505-2E9C-101B-9397-08002B2CF9AE}" pid="1082" name="g1f7157f8d41b42878383e0bce0c71e4e">
    <vt:lpwstr>k07b7d0a756a84ee8806_X_ka83803256e23413c97e_A_2</vt:lpwstr>
  </property>
  <property fmtid="{D5CDD505-2E9C-101B-9397-08002B2CF9AE}" pid="1083" name="g86f34d163315426a86f5694ca39ebb1a">
    <vt:lpwstr>k07b7d0a756a84ee8806_X_ka83803256e23413c97e_A_3</vt:lpwstr>
  </property>
  <property fmtid="{D5CDD505-2E9C-101B-9397-08002B2CF9AE}" pid="1084" name="g6cef20c0e409401cb4bd941663cffab2">
    <vt:lpwstr>k07b7d0a756a84ee8806_X_ka83803256e23413c97e_A_4</vt:lpwstr>
  </property>
  <property fmtid="{D5CDD505-2E9C-101B-9397-08002B2CF9AE}" pid="1085" name="ge6aa2566a79e41e9a08a1e9c26925f41">
    <vt:lpwstr>k07b7d0a756a84ee8806_X_ka83803256e23413c97e_A_5</vt:lpwstr>
  </property>
  <property fmtid="{D5CDD505-2E9C-101B-9397-08002B2CF9AE}" pid="1086" name="g826700ddd1fc42efafa5f479c4e72092">
    <vt:lpwstr>k07b7d0a756a84ee8806_X_ka83803256e23413c97e_A_6</vt:lpwstr>
  </property>
  <property fmtid="{D5CDD505-2E9C-101B-9397-08002B2CF9AE}" pid="1087" name="g66e71033815c49dfb01ba18f1805e3b3">
    <vt:lpwstr>k07b7d0a756a84ee8806_X_ka83803256e23413c97e_A_7</vt:lpwstr>
  </property>
  <property fmtid="{D5CDD505-2E9C-101B-9397-08002B2CF9AE}" pid="1088" name="g582e4c050c774b92904efa8e222e1f25">
    <vt:lpwstr>k07b7d0a756a84ee8806_X_ka83803256e23413c97e_A_8</vt:lpwstr>
  </property>
  <property fmtid="{D5CDD505-2E9C-101B-9397-08002B2CF9AE}" pid="1089" name="g4ef01ef58c2d495d9aad9304d3d48cd9">
    <vt:lpwstr>k07b7d0a756a84ee8806_X_ka83803256e23413c97e_A_9</vt:lpwstr>
  </property>
  <property fmtid="{D5CDD505-2E9C-101B-9397-08002B2CF9AE}" pid="1090" name="g02ab2786345e4b50b548778d33463cde">
    <vt:lpwstr>k07b7d0a756a84ee8806_X_ka83803256e23413c97e_A_10</vt:lpwstr>
  </property>
  <property fmtid="{D5CDD505-2E9C-101B-9397-08002B2CF9AE}" pid="1091" name="g9146064d96334377b95aea4af015d5c7">
    <vt:lpwstr>k07b7d0a756a84ee8806_X_k9dbc9268fe3243b7b58_A_1_F_20</vt:lpwstr>
  </property>
  <property fmtid="{D5CDD505-2E9C-101B-9397-08002B2CF9AE}" pid="1092" name="gba788f271d5a44e5ab80af329194dd20">
    <vt:lpwstr>k07b7d0a756a84ee8806_X_k9dbc9268fe3243b7b58_A_2_F_20</vt:lpwstr>
  </property>
  <property fmtid="{D5CDD505-2E9C-101B-9397-08002B2CF9AE}" pid="1093" name="ga1b34a23b296411589cc002ba5787c6e">
    <vt:lpwstr>k07b7d0a756a84ee8806_X_k9dbc9268fe3243b7b58_A_3_F_20</vt:lpwstr>
  </property>
  <property fmtid="{D5CDD505-2E9C-101B-9397-08002B2CF9AE}" pid="1094" name="ge187330fc29f4bb3acb8a0478c838087">
    <vt:lpwstr>k07b7d0a756a84ee8806_X_k9dbc9268fe3243b7b58_A_4_F_10</vt:lpwstr>
  </property>
  <property fmtid="{D5CDD505-2E9C-101B-9397-08002B2CF9AE}" pid="1095" name="g0a5335c744ff4e2295b2eebf86b9740a">
    <vt:lpwstr>k07b7d0a756a84ee8806_X_k9dbc9268fe3243b7b58_A_5_F_10</vt:lpwstr>
  </property>
  <property fmtid="{D5CDD505-2E9C-101B-9397-08002B2CF9AE}" pid="1096" name="g014c6550318a4c68930ae581d0153e18">
    <vt:lpwstr>k07b7d0a756a84ee8806_X_k9dbc9268fe3243b7b58_A_6_F_10</vt:lpwstr>
  </property>
  <property fmtid="{D5CDD505-2E9C-101B-9397-08002B2CF9AE}" pid="1097" name="g7730d47a27e049c69d7f797cab05561c">
    <vt:lpwstr>k07b7d0a756a84ee8806_X_k9dbc9268fe3243b7b58_A_7_F_10</vt:lpwstr>
  </property>
  <property fmtid="{D5CDD505-2E9C-101B-9397-08002B2CF9AE}" pid="1098" name="g6f99cef86b2c47fa8be23dc51f8f5711">
    <vt:lpwstr>k07b7d0a756a84ee8806_X_k9dbc9268fe3243b7b58_A_8_F_10</vt:lpwstr>
  </property>
  <property fmtid="{D5CDD505-2E9C-101B-9397-08002B2CF9AE}" pid="1099" name="ge49c409bccac4938bc5b4dbba8f3bc65">
    <vt:lpwstr>k07b7d0a756a84ee8806_X_k9dbc9268fe3243b7b58_A_9_F_10</vt:lpwstr>
  </property>
  <property fmtid="{D5CDD505-2E9C-101B-9397-08002B2CF9AE}" pid="1100" name="g5b0d2240f9f2478facd4f978bcc141d6">
    <vt:lpwstr>k07b7d0a756a84ee8806_X_k9dbc9268fe3243b7b58_A_10_F_10</vt:lpwstr>
  </property>
  <property fmtid="{D5CDD505-2E9C-101B-9397-08002B2CF9AE}" pid="1101" name="g32f98536d054450db5eaa994fa6b36eb">
    <vt:lpwstr>k07b7d0a756a84ee8806_X_k29c90c201c894d52a4d_A_1</vt:lpwstr>
  </property>
  <property fmtid="{D5CDD505-2E9C-101B-9397-08002B2CF9AE}" pid="1102" name="g2d6cfa28d7dd46fb8f3c4000c706c669">
    <vt:lpwstr>k07b7d0a756a84ee8806_X_k29c90c201c894d52a4d_A_2</vt:lpwstr>
  </property>
  <property fmtid="{D5CDD505-2E9C-101B-9397-08002B2CF9AE}" pid="1103" name="g1430d34c00cb48b8821ad244dbbf74b3">
    <vt:lpwstr>k07b7d0a756a84ee8806_X_k29c90c201c894d52a4d_A_3</vt:lpwstr>
  </property>
  <property fmtid="{D5CDD505-2E9C-101B-9397-08002B2CF9AE}" pid="1104" name="g3a2b16ca4366446ba4646f7a3b9ad4ac">
    <vt:lpwstr>k07b7d0a756a84ee8806_X_k29c90c201c894d52a4d_A_4</vt:lpwstr>
  </property>
  <property fmtid="{D5CDD505-2E9C-101B-9397-08002B2CF9AE}" pid="1105" name="g7f72c397026c49e8aaf6b552c8b8133b">
    <vt:lpwstr>k07b7d0a756a84ee8806_X_k29c90c201c894d52a4d_A_5</vt:lpwstr>
  </property>
  <property fmtid="{D5CDD505-2E9C-101B-9397-08002B2CF9AE}" pid="1106" name="g15dca6f3b96d49a7acacf70a4d3b649b">
    <vt:lpwstr>k07b7d0a756a84ee8806_X_k29c90c201c894d52a4d_A_6</vt:lpwstr>
  </property>
  <property fmtid="{D5CDD505-2E9C-101B-9397-08002B2CF9AE}" pid="1107" name="gce6496b2e23642838580ac96a1cb4477">
    <vt:lpwstr>k07b7d0a756a84ee8806_X_k29c90c201c894d52a4d_A_7</vt:lpwstr>
  </property>
  <property fmtid="{D5CDD505-2E9C-101B-9397-08002B2CF9AE}" pid="1108" name="gb49c471757e146a39be0dc2536197b84">
    <vt:lpwstr>k07b7d0a756a84ee8806_X_k29c90c201c894d52a4d_A_8</vt:lpwstr>
  </property>
  <property fmtid="{D5CDD505-2E9C-101B-9397-08002B2CF9AE}" pid="1109" name="g4f3da64a6bad4fec9245d38ca05ad80b">
    <vt:lpwstr>k07b7d0a756a84ee8806_X_k29c90c201c894d52a4d_A_9</vt:lpwstr>
  </property>
  <property fmtid="{D5CDD505-2E9C-101B-9397-08002B2CF9AE}" pid="1110" name="gded7cf87b2b94000b5e7f4edf74c1e82">
    <vt:lpwstr>k07b7d0a756a84ee8806_X_k29c90c201c894d52a4d_A_10</vt:lpwstr>
  </property>
  <property fmtid="{D5CDD505-2E9C-101B-9397-08002B2CF9AE}" pid="1111" name="gcc3c07f81c0542ff84c9cc7344fc0e33">
    <vt:lpwstr>k07b7d0a756a84ee8806_X_k4c1ec2e8333e4e8eb15_A_1_F_10</vt:lpwstr>
  </property>
  <property fmtid="{D5CDD505-2E9C-101B-9397-08002B2CF9AE}" pid="1112" name="gf602af5a02984f28b78b756cd32ccfe7">
    <vt:lpwstr>k07b7d0a756a84ee8806_X_k4c1ec2e8333e4e8eb15_A_2_F_10</vt:lpwstr>
  </property>
  <property fmtid="{D5CDD505-2E9C-101B-9397-08002B2CF9AE}" pid="1113" name="g2088b4bd7169424e87ee890da40ae766">
    <vt:lpwstr>k07b7d0a756a84ee8806_X_k4c1ec2e8333e4e8eb15_A_3_F_10</vt:lpwstr>
  </property>
  <property fmtid="{D5CDD505-2E9C-101B-9397-08002B2CF9AE}" pid="1114" name="g96ee60bea90346bcb8b6947b72da7010">
    <vt:lpwstr>k07b7d0a756a84ee8806_X_k4c1ec2e8333e4e8eb15_A_4_F_10</vt:lpwstr>
  </property>
  <property fmtid="{D5CDD505-2E9C-101B-9397-08002B2CF9AE}" pid="1115" name="ge4c2cab8af6c406d82e964e8556ff9c6">
    <vt:lpwstr>k07b7d0a756a84ee8806_X_k4c1ec2e8333e4e8eb15_A_5_F_10</vt:lpwstr>
  </property>
  <property fmtid="{D5CDD505-2E9C-101B-9397-08002B2CF9AE}" pid="1116" name="gb87efa7184834726844c0fae97134d05">
    <vt:lpwstr>k07b7d0a756a84ee8806_X_k4c1ec2e8333e4e8eb15_A_6_F_10</vt:lpwstr>
  </property>
  <property fmtid="{D5CDD505-2E9C-101B-9397-08002B2CF9AE}" pid="1117" name="g04ab820e3d0f436db8cb302390f0db71">
    <vt:lpwstr>k07b7d0a756a84ee8806_X_k4c1ec2e8333e4e8eb15_A_7_F_10</vt:lpwstr>
  </property>
  <property fmtid="{D5CDD505-2E9C-101B-9397-08002B2CF9AE}" pid="1118" name="g889d05135f234d3bba503e0a3f04789a">
    <vt:lpwstr>k07b7d0a756a84ee8806_X_k4c1ec2e8333e4e8eb15_A_8_F_10</vt:lpwstr>
  </property>
  <property fmtid="{D5CDD505-2E9C-101B-9397-08002B2CF9AE}" pid="1119" name="g390e62e5de1a4edb864bc84ed0a6e02e">
    <vt:lpwstr>k07b7d0a756a84ee8806_X_k4c1ec2e8333e4e8eb15_A_9_F_10</vt:lpwstr>
  </property>
  <property fmtid="{D5CDD505-2E9C-101B-9397-08002B2CF9AE}" pid="1120" name="gf8ac36b873ea4e4c90ca04958404d9e0">
    <vt:lpwstr>k07b7d0a756a84ee8806_X_k4c1ec2e8333e4e8eb15_A_10_F_10</vt:lpwstr>
  </property>
  <property fmtid="{D5CDD505-2E9C-101B-9397-08002B2CF9AE}" pid="1121" name="g73e1045070374b05b6730f8eb2b8ca61">
    <vt:lpwstr>k07b7d0a756a84ee8806_X_k47824edd291f4f76826_A_1_F_10</vt:lpwstr>
  </property>
  <property fmtid="{D5CDD505-2E9C-101B-9397-08002B2CF9AE}" pid="1122" name="g100944663be248dab93b1d391fd1724f">
    <vt:lpwstr>k07b7d0a756a84ee8806_X_k47824edd291f4f76826_A_2_F_10</vt:lpwstr>
  </property>
  <property fmtid="{D5CDD505-2E9C-101B-9397-08002B2CF9AE}" pid="1123" name="g1dce55ceb29141039ff815c4c5d30e91">
    <vt:lpwstr>k07b7d0a756a84ee8806_X_k47824edd291f4f76826_A_3_F_10</vt:lpwstr>
  </property>
  <property fmtid="{D5CDD505-2E9C-101B-9397-08002B2CF9AE}" pid="1124" name="g4f8cfe29b3344109ba9d9c2775ade22a">
    <vt:lpwstr>k07b7d0a756a84ee8806_X_k47824edd291f4f76826_A_4_F_10</vt:lpwstr>
  </property>
  <property fmtid="{D5CDD505-2E9C-101B-9397-08002B2CF9AE}" pid="1125" name="g075cf05fa2614e858cd1eb0001083fed">
    <vt:lpwstr>k07b7d0a756a84ee8806_X_k47824edd291f4f76826_A_5_F_10</vt:lpwstr>
  </property>
  <property fmtid="{D5CDD505-2E9C-101B-9397-08002B2CF9AE}" pid="1126" name="g3467c42e3f8143c8b6d180f0e478bf38">
    <vt:lpwstr>k07b7d0a756a84ee8806_X_k47824edd291f4f76826_A_6_F_10</vt:lpwstr>
  </property>
  <property fmtid="{D5CDD505-2E9C-101B-9397-08002B2CF9AE}" pid="1127" name="g4ef7da3e8e364e7e848d4de0acec7472">
    <vt:lpwstr>k07b7d0a756a84ee8806_X_k47824edd291f4f76826_A_7_F_10</vt:lpwstr>
  </property>
  <property fmtid="{D5CDD505-2E9C-101B-9397-08002B2CF9AE}" pid="1128" name="g9bac263ebf4a4470ac74a4c6b6ec012d">
    <vt:lpwstr>k07b7d0a756a84ee8806_X_k47824edd291f4f76826_A_8_F_10</vt:lpwstr>
  </property>
  <property fmtid="{D5CDD505-2E9C-101B-9397-08002B2CF9AE}" pid="1129" name="g0fe438600aba4210ada048ddfdfac334">
    <vt:lpwstr>k07b7d0a756a84ee8806_X_k47824edd291f4f76826_A_9_F_10</vt:lpwstr>
  </property>
  <property fmtid="{D5CDD505-2E9C-101B-9397-08002B2CF9AE}" pid="1130" name="g0e8401868e404c85b90f1ae7fd8dc55c">
    <vt:lpwstr>k07b7d0a756a84ee8806_X_k47824edd291f4f76826_A_10_F_10</vt:lpwstr>
  </property>
  <property fmtid="{D5CDD505-2E9C-101B-9397-08002B2CF9AE}" pid="1131" name="g01346000e9e54cb783a653f955e58599">
    <vt:lpwstr>k07b7d0a756a84ee8806_X_k65e5341afd7141df859_A_1</vt:lpwstr>
  </property>
  <property fmtid="{D5CDD505-2E9C-101B-9397-08002B2CF9AE}" pid="1132" name="gbbd327a4db864a339193ade69f6322a4">
    <vt:lpwstr>k07b7d0a756a84ee8806_X_k65e5341afd7141df859_A_2</vt:lpwstr>
  </property>
  <property fmtid="{D5CDD505-2E9C-101B-9397-08002B2CF9AE}" pid="1133" name="g975b270c8eb542b183e88a7d32f60e30">
    <vt:lpwstr>k07b7d0a756a84ee8806_X_k65e5341afd7141df859_A_3</vt:lpwstr>
  </property>
  <property fmtid="{D5CDD505-2E9C-101B-9397-08002B2CF9AE}" pid="1134" name="ged5f53e50b374919ba85386252f1de04">
    <vt:lpwstr>k07b7d0a756a84ee8806_X_k65e5341afd7141df859_A_4</vt:lpwstr>
  </property>
  <property fmtid="{D5CDD505-2E9C-101B-9397-08002B2CF9AE}" pid="1135" name="gdc76f7685afa46259d813b844d7ffca5">
    <vt:lpwstr>k07b7d0a756a84ee8806_X_k65e5341afd7141df859_A_5</vt:lpwstr>
  </property>
  <property fmtid="{D5CDD505-2E9C-101B-9397-08002B2CF9AE}" pid="1136" name="ga487c1e58cef46188f9730f0e3a6122d">
    <vt:lpwstr>k07b7d0a756a84ee8806_X_k65e5341afd7141df859_A_6</vt:lpwstr>
  </property>
  <property fmtid="{D5CDD505-2E9C-101B-9397-08002B2CF9AE}" pid="1137" name="gd6bc3143354a4589af28f7ea70e6dbd3">
    <vt:lpwstr>k07b7d0a756a84ee8806_X_k65e5341afd7141df859_A_7</vt:lpwstr>
  </property>
  <property fmtid="{D5CDD505-2E9C-101B-9397-08002B2CF9AE}" pid="1138" name="gde894f72da29497397475fca85db693d">
    <vt:lpwstr>k07b7d0a756a84ee8806_X_k65e5341afd7141df859_A_8</vt:lpwstr>
  </property>
  <property fmtid="{D5CDD505-2E9C-101B-9397-08002B2CF9AE}" pid="1139" name="g163ff54a47084253b0811a16f623defa">
    <vt:lpwstr>k07b7d0a756a84ee8806_X_k65e5341afd7141df859_A_9</vt:lpwstr>
  </property>
  <property fmtid="{D5CDD505-2E9C-101B-9397-08002B2CF9AE}" pid="1140" name="g4980656fbf364770aba6af8b1b340e8e">
    <vt:lpwstr>k07b7d0a756a84ee8806_X_k65e5341afd7141df859_A_10</vt:lpwstr>
  </property>
  <property fmtid="{D5CDD505-2E9C-101B-9397-08002B2CF9AE}" pid="1141" name="ga29d236628ef4de6991cfebe08299902">
    <vt:lpwstr>k07b7d0a756a84ee8806_X_k94fee11d7b3d47eea85_A_10_F_10</vt:lpwstr>
  </property>
  <property fmtid="{D5CDD505-2E9C-101B-9397-08002B2CF9AE}" pid="1142" name="ga4870fe37ba441c7bae9d1622d187615">
    <vt:lpwstr>k07b7d0a756a84ee8806_X_k94fee11d7b3d47eea85_A_9_F_10</vt:lpwstr>
  </property>
  <property fmtid="{D5CDD505-2E9C-101B-9397-08002B2CF9AE}" pid="1143" name="g38f02f0972d543fe9744d37d82604c77">
    <vt:lpwstr>k07b7d0a756a84ee8806_X_k94fee11d7b3d47eea85_A_8_F_10</vt:lpwstr>
  </property>
  <property fmtid="{D5CDD505-2E9C-101B-9397-08002B2CF9AE}" pid="1144" name="g4ff27d571f5444b8ae831f4ad4647c8f">
    <vt:lpwstr>k07b7d0a756a84ee8806_X_k94fee11d7b3d47eea85_A_7_F_10</vt:lpwstr>
  </property>
  <property fmtid="{D5CDD505-2E9C-101B-9397-08002B2CF9AE}" pid="1145" name="g34ecc344d017467992b66d9b0bcb17d0">
    <vt:lpwstr>k07b7d0a756a84ee8806_X_k94fee11d7b3d47eea85_A_6_F_10</vt:lpwstr>
  </property>
  <property fmtid="{D5CDD505-2E9C-101B-9397-08002B2CF9AE}" pid="1146" name="ge0921e671ee94e4fb8de95772883885a">
    <vt:lpwstr>k07b7d0a756a84ee8806_X_k94fee11d7b3d47eea85_A_5_F_10</vt:lpwstr>
  </property>
  <property fmtid="{D5CDD505-2E9C-101B-9397-08002B2CF9AE}" pid="1147" name="g68e2b032be4b4bb087b950a0e089cda3">
    <vt:lpwstr>k07b7d0a756a84ee8806_X_k94fee11d7b3d47eea85_A_4_F_10</vt:lpwstr>
  </property>
  <property fmtid="{D5CDD505-2E9C-101B-9397-08002B2CF9AE}" pid="1148" name="gc178888ab03847759908d9ac0286f633">
    <vt:lpwstr>k07b7d0a756a84ee8806_X_k94fee11d7b3d47eea85_A_3_F_10</vt:lpwstr>
  </property>
  <property fmtid="{D5CDD505-2E9C-101B-9397-08002B2CF9AE}" pid="1149" name="g89a72170d1864671acc99aa4a1e39113">
    <vt:lpwstr>k07b7d0a756a84ee8806_X_k94fee11d7b3d47eea85_A_2_F_10</vt:lpwstr>
  </property>
  <property fmtid="{D5CDD505-2E9C-101B-9397-08002B2CF9AE}" pid="1150" name="g05935f0500534b64b7a23417e97bdfe8">
    <vt:lpwstr>k07b7d0a756a84ee8806_X_k94fee11d7b3d47eea85_A_1_F_10</vt:lpwstr>
  </property>
  <property fmtid="{D5CDD505-2E9C-101B-9397-08002B2CF9AE}" pid="1151" name="g60ceb8d9044b409a8006d12ac8d1ffb4">
    <vt:lpwstr>k07b7d0a756a84ee8806_X_k71b12ebd2ad9456aaeb_A_1_F_10</vt:lpwstr>
  </property>
  <property fmtid="{D5CDD505-2E9C-101B-9397-08002B2CF9AE}" pid="1152" name="g9169d711d1b54c30a32591750ceee683">
    <vt:lpwstr>k07b7d0a756a84ee8806_X_k71b12ebd2ad9456aaeb_A_2_F_10</vt:lpwstr>
  </property>
  <property fmtid="{D5CDD505-2E9C-101B-9397-08002B2CF9AE}" pid="1153" name="g13e634320e6f4873adac176f8062c5cb">
    <vt:lpwstr>k07b7d0a756a84ee8806_X_k71b12ebd2ad9456aaeb_A_3_F_10</vt:lpwstr>
  </property>
  <property fmtid="{D5CDD505-2E9C-101B-9397-08002B2CF9AE}" pid="1154" name="g0df5c8dd0edb45b6a311b24f4b0f58c4">
    <vt:lpwstr>k07b7d0a756a84ee8806_X_k71b12ebd2ad9456aaeb_A_4_F_10</vt:lpwstr>
  </property>
  <property fmtid="{D5CDD505-2E9C-101B-9397-08002B2CF9AE}" pid="1155" name="gc47affdfb7234341be2bfb10869839c5">
    <vt:lpwstr>k07b7d0a756a84ee8806_X_k71b12ebd2ad9456aaeb_A_5_F_10</vt:lpwstr>
  </property>
  <property fmtid="{D5CDD505-2E9C-101B-9397-08002B2CF9AE}" pid="1156" name="g971b00598fea47ee91ac2f7f75dfce5a">
    <vt:lpwstr>k07b7d0a756a84ee8806_X_k71b12ebd2ad9456aaeb_A_6_F_10</vt:lpwstr>
  </property>
  <property fmtid="{D5CDD505-2E9C-101B-9397-08002B2CF9AE}" pid="1157" name="g94b4d9256dfd4b80833076527b02ca6f">
    <vt:lpwstr>k07b7d0a756a84ee8806_X_k71b12ebd2ad9456aaeb_A_7_F_10</vt:lpwstr>
  </property>
  <property fmtid="{D5CDD505-2E9C-101B-9397-08002B2CF9AE}" pid="1158" name="g68b7744c21ea492fa67c3576fe647bca">
    <vt:lpwstr>k07b7d0a756a84ee8806_X_k71b12ebd2ad9456aaeb_A_8_F_10</vt:lpwstr>
  </property>
  <property fmtid="{D5CDD505-2E9C-101B-9397-08002B2CF9AE}" pid="1159" name="g83a56fffaef14bb4ba1686d761a7af9a">
    <vt:lpwstr>k07b7d0a756a84ee8806_X_k71b12ebd2ad9456aaeb_A_9_F_10</vt:lpwstr>
  </property>
  <property fmtid="{D5CDD505-2E9C-101B-9397-08002B2CF9AE}" pid="1160" name="g4f741d176d0a4f9da46c233ef33d63bf">
    <vt:lpwstr>k07b7d0a756a84ee8806_X_k71b12ebd2ad9456aaeb_A_10_F_10</vt:lpwstr>
  </property>
  <property fmtid="{D5CDD505-2E9C-101B-9397-08002B2CF9AE}" pid="1161" name="g67b7e86cbd10492db1a25e4a52cb6dce">
    <vt:lpwstr>k07b7d0a756a84ee8806_X_k87c1536c72924a2bbe1_A_1_F_10</vt:lpwstr>
  </property>
  <property fmtid="{D5CDD505-2E9C-101B-9397-08002B2CF9AE}" pid="1162" name="g61be68995d3d4edd995b0c08440488c4">
    <vt:lpwstr>k07b7d0a756a84ee8806_X_k87c1536c72924a2bbe1_A_2_F_10</vt:lpwstr>
  </property>
  <property fmtid="{D5CDD505-2E9C-101B-9397-08002B2CF9AE}" pid="1163" name="g2721b622df784928ad386b1f575a1f42">
    <vt:lpwstr>k07b7d0a756a84ee8806_X_k87c1536c72924a2bbe1_A_3_F_10</vt:lpwstr>
  </property>
  <property fmtid="{D5CDD505-2E9C-101B-9397-08002B2CF9AE}" pid="1164" name="g0ce9788b96fa445599bbb6b3d4ac9426">
    <vt:lpwstr>k07b7d0a756a84ee8806_X_k87c1536c72924a2bbe1_A_4_F_10</vt:lpwstr>
  </property>
  <property fmtid="{D5CDD505-2E9C-101B-9397-08002B2CF9AE}" pid="1165" name="g2bd1bc709a23466c9417a4a636e4ff2d">
    <vt:lpwstr>k07b7d0a756a84ee8806_X_k87c1536c72924a2bbe1_A_5_F_10</vt:lpwstr>
  </property>
  <property fmtid="{D5CDD505-2E9C-101B-9397-08002B2CF9AE}" pid="1166" name="gbcbb07dd6b974c8c9186b2a280253bd6">
    <vt:lpwstr>k07b7d0a756a84ee8806_X_k87c1536c72924a2bbe1_A_6_F_10</vt:lpwstr>
  </property>
  <property fmtid="{D5CDD505-2E9C-101B-9397-08002B2CF9AE}" pid="1167" name="g6b7db655dd6b4bd79be0655da2664acd">
    <vt:lpwstr>k07b7d0a756a84ee8806_X_k87c1536c72924a2bbe1_A_7_F_10</vt:lpwstr>
  </property>
  <property fmtid="{D5CDD505-2E9C-101B-9397-08002B2CF9AE}" pid="1168" name="g3435a7947a304119957864794ed13e05">
    <vt:lpwstr>k07b7d0a756a84ee8806_X_k87c1536c72924a2bbe1_A_8_F_10</vt:lpwstr>
  </property>
  <property fmtid="{D5CDD505-2E9C-101B-9397-08002B2CF9AE}" pid="1169" name="g48a8d89a422b44ac94a6c4fa6ad50e9f">
    <vt:lpwstr>k07b7d0a756a84ee8806_X_k87c1536c72924a2bbe1_A_9_F_10</vt:lpwstr>
  </property>
  <property fmtid="{D5CDD505-2E9C-101B-9397-08002B2CF9AE}" pid="1170" name="g8011d1b4b63b471582281a6270474ac2">
    <vt:lpwstr>k07b7d0a756a84ee8806_X_k87c1536c72924a2bbe1_A_10_F_10</vt:lpwstr>
  </property>
  <property fmtid="{D5CDD505-2E9C-101B-9397-08002B2CF9AE}" pid="1171" name="ga195ba3dee5443309cbc1392f2a9bb7a">
    <vt:lpwstr>k07b7d0a756a84ee8806_X_k71b12ebd2ad9456aaeb_A_1</vt:lpwstr>
  </property>
  <property fmtid="{D5CDD505-2E9C-101B-9397-08002B2CF9AE}" pid="1172" name="g5f68f8addc8444eeb95110e35c18c63c">
    <vt:lpwstr>k07b7d0a756a84ee8806_X_k71b12ebd2ad9456aaeb_A_2</vt:lpwstr>
  </property>
  <property fmtid="{D5CDD505-2E9C-101B-9397-08002B2CF9AE}" pid="1173" name="g2ad424702c17430d948ba189f2dd16c9">
    <vt:lpwstr>k07b7d0a756a84ee8806_X_k71b12ebd2ad9456aaeb_A_3</vt:lpwstr>
  </property>
  <property fmtid="{D5CDD505-2E9C-101B-9397-08002B2CF9AE}" pid="1174" name="g36ac462aad5541a1b4b01ef59049d286">
    <vt:lpwstr>k07b7d0a756a84ee8806_X_k71b12ebd2ad9456aaeb_A_4</vt:lpwstr>
  </property>
  <property fmtid="{D5CDD505-2E9C-101B-9397-08002B2CF9AE}" pid="1175" name="gb210fc59d76b4348a31c37d8b6e495a8">
    <vt:lpwstr>k07b7d0a756a84ee8806_X_k71b12ebd2ad9456aaeb_A_5</vt:lpwstr>
  </property>
  <property fmtid="{D5CDD505-2E9C-101B-9397-08002B2CF9AE}" pid="1176" name="gf4b079bc602b45a398038594d24ac93c">
    <vt:lpwstr>k07b7d0a756a84ee8806_X_k71b12ebd2ad9456aaeb_A_6</vt:lpwstr>
  </property>
  <property fmtid="{D5CDD505-2E9C-101B-9397-08002B2CF9AE}" pid="1177" name="g59154dce0e1e461bad41d4e3941b9034">
    <vt:lpwstr>k07b7d0a756a84ee8806_X_k71b12ebd2ad9456aaeb_A_7</vt:lpwstr>
  </property>
  <property fmtid="{D5CDD505-2E9C-101B-9397-08002B2CF9AE}" pid="1178" name="ga1985c20d8df4867832c2c4542a39157">
    <vt:lpwstr>k07b7d0a756a84ee8806_X_k71b12ebd2ad9456aaeb_A_8</vt:lpwstr>
  </property>
  <property fmtid="{D5CDD505-2E9C-101B-9397-08002B2CF9AE}" pid="1179" name="gb17df4a198324f0599f6eccb5a93a86a">
    <vt:lpwstr>k07b7d0a756a84ee8806_X_k71b12ebd2ad9456aaeb_A_9</vt:lpwstr>
  </property>
  <property fmtid="{D5CDD505-2E9C-101B-9397-08002B2CF9AE}" pid="1180" name="gf24d5fd704c14e43a5c170a3f940c9f6">
    <vt:lpwstr>k07b7d0a756a84ee8806_X_k71b12ebd2ad9456aaeb_A_10</vt:lpwstr>
  </property>
  <property fmtid="{D5CDD505-2E9C-101B-9397-08002B2CF9AE}" pid="1181" name="gc57338d5c8c34fb4ab0641a63f7ab8f3">
    <vt:lpwstr>kb2c3ffc827034e3c8bb_F_20</vt:lpwstr>
  </property>
  <property fmtid="{D5CDD505-2E9C-101B-9397-08002B2CF9AE}" pid="1182" name="gfecbe828b8a44c9a8910aecdae2db428">
    <vt:lpwstr>k040871dff7614f46b0a_F_20</vt:lpwstr>
  </property>
  <property fmtid="{D5CDD505-2E9C-101B-9397-08002B2CF9AE}" pid="1183" name="g26008fb96a8240398307691c7474c465">
    <vt:lpwstr>kb66c2c7a79c14c16a01</vt:lpwstr>
  </property>
  <property fmtid="{D5CDD505-2E9C-101B-9397-08002B2CF9AE}" pid="1184" name="g40bf98a23ec64e3cb4bc1cf1390c6a43">
    <vt:lpwstr>k1d06aa67c659402fa13_F_20</vt:lpwstr>
  </property>
  <property fmtid="{D5CDD505-2E9C-101B-9397-08002B2CF9AE}" pid="1185" name="gd8712f2ec4bf4fbd81184c0fa85f3385">
    <vt:lpwstr>k570f79a016774e10871_F_20</vt:lpwstr>
  </property>
  <property fmtid="{D5CDD505-2E9C-101B-9397-08002B2CF9AE}" pid="1186" name="g42706201bd2148629ba857fb21a80398">
    <vt:lpwstr>kaaabd0de45c84ea78a8</vt:lpwstr>
  </property>
  <property fmtid="{D5CDD505-2E9C-101B-9397-08002B2CF9AE}" pid="1187" name="geba7725351b3463793b6afb52529a226">
    <vt:lpwstr>ka9a3a5a4450d4ea8a60</vt:lpwstr>
  </property>
  <property fmtid="{D5CDD505-2E9C-101B-9397-08002B2CF9AE}" pid="1188" name="gb6673bffe35743ba8b38665f87f38bb2">
    <vt:lpwstr>k1dfddd0265d246f1a24</vt:lpwstr>
  </property>
  <property fmtid="{D5CDD505-2E9C-101B-9397-08002B2CF9AE}" pid="1189" name="g087a64639f8d48ffbb43154028545f22">
    <vt:lpwstr>k24de92ff0eb14f9bb1f</vt:lpwstr>
  </property>
  <property fmtid="{D5CDD505-2E9C-101B-9397-08002B2CF9AE}" pid="1190" name="gb368815d898b470faf11e2069d5ebe5a">
    <vt:lpwstr>ka36e643fd30a41d6838</vt:lpwstr>
  </property>
  <property fmtid="{D5CDD505-2E9C-101B-9397-08002B2CF9AE}" pid="1191" name="gddafed2a6f5445edb7caf304cb92b7d8">
    <vt:lpwstr>kf675d1146934424e93c</vt:lpwstr>
  </property>
  <property fmtid="{D5CDD505-2E9C-101B-9397-08002B2CF9AE}" pid="1192" name="ge2547f542c604170a683343b798f3817">
    <vt:lpwstr>k77fa3d2fdc154a959ae</vt:lpwstr>
  </property>
  <property fmtid="{D5CDD505-2E9C-101B-9397-08002B2CF9AE}" pid="1193" name="g7275eb135a4a49ea89479b66f1c47dd7">
    <vt:lpwstr>k3e362469b3d14282bf2_F_20</vt:lpwstr>
  </property>
  <property fmtid="{D5CDD505-2E9C-101B-9397-08002B2CF9AE}" pid="1194" name="g18d01d438ae5484898149a588c4bed72">
    <vt:lpwstr>k07b7d0a756a84ee8806_X_k6424e3c3ce5745ea9ba_A_1</vt:lpwstr>
  </property>
  <property fmtid="{D5CDD505-2E9C-101B-9397-08002B2CF9AE}" pid="1195" name="g555ba264595c45c2ba3433390330ef72">
    <vt:lpwstr>k07b7d0a756a84ee8806_X_k6424e3c3ce5745ea9ba_A_2</vt:lpwstr>
  </property>
  <property fmtid="{D5CDD505-2E9C-101B-9397-08002B2CF9AE}" pid="1196" name="gd58305bea44a410b8eb18aad767caa4b">
    <vt:lpwstr>k07b7d0a756a84ee8806_X_k6424e3c3ce5745ea9ba_A_3</vt:lpwstr>
  </property>
  <property fmtid="{D5CDD505-2E9C-101B-9397-08002B2CF9AE}" pid="1197" name="g81275ba463c8428b997594a5c6497c82">
    <vt:lpwstr>k07b7d0a756a84ee8806_X_k6424e3c3ce5745ea9ba_A_4</vt:lpwstr>
  </property>
  <property fmtid="{D5CDD505-2E9C-101B-9397-08002B2CF9AE}" pid="1198" name="g36ba05010e684b69818c93aabaafe76a">
    <vt:lpwstr>k07b7d0a756a84ee8806_X_k6424e3c3ce5745ea9ba_A_5</vt:lpwstr>
  </property>
  <property fmtid="{D5CDD505-2E9C-101B-9397-08002B2CF9AE}" pid="1199" name="ga5e6310a5f564c23a9902493d2f012bf">
    <vt:lpwstr>k07b7d0a756a84ee8806_X_k6424e3c3ce5745ea9ba_A_6</vt:lpwstr>
  </property>
  <property fmtid="{D5CDD505-2E9C-101B-9397-08002B2CF9AE}" pid="1200" name="g0afc767797214e3b80d0f390485461e8">
    <vt:lpwstr>k07b7d0a756a84ee8806_X_k6424e3c3ce5745ea9ba_A_7</vt:lpwstr>
  </property>
  <property fmtid="{D5CDD505-2E9C-101B-9397-08002B2CF9AE}" pid="1201" name="g0d1b57c688464e0f801341158966c7c3">
    <vt:lpwstr>k07b7d0a756a84ee8806_X_k6424e3c3ce5745ea9ba_A_8</vt:lpwstr>
  </property>
  <property fmtid="{D5CDD505-2E9C-101B-9397-08002B2CF9AE}" pid="1202" name="g0d5797ffd65940beb2d9698b5d84118a">
    <vt:lpwstr>k07b7d0a756a84ee8806_X_k6424e3c3ce5745ea9ba_A_9</vt:lpwstr>
  </property>
  <property fmtid="{D5CDD505-2E9C-101B-9397-08002B2CF9AE}" pid="1203" name="g70f71e09ce874378ab85d451eeff9dc2">
    <vt:lpwstr>k07b7d0a756a84ee8806_X_k6424e3c3ce5745ea9ba_A_10</vt:lpwstr>
  </property>
  <property fmtid="{D5CDD505-2E9C-101B-9397-08002B2CF9AE}" pid="1204" name="g56c3c05297f24223a75167e75a8dd79d">
    <vt:lpwstr>k07b7d0a756a84ee8806_X_k2e749b699a1f494d981_A_1</vt:lpwstr>
  </property>
  <property fmtid="{D5CDD505-2E9C-101B-9397-08002B2CF9AE}" pid="1205" name="g73b2175bb47f4d5ca5f3e9aeb1b2c4d1">
    <vt:lpwstr>k07b7d0a756a84ee8806_X_k2e749b699a1f494d981_A_2</vt:lpwstr>
  </property>
  <property fmtid="{D5CDD505-2E9C-101B-9397-08002B2CF9AE}" pid="1206" name="g81ae384b3b2e443e978fe3791ef3746a">
    <vt:lpwstr>k07b7d0a756a84ee8806_X_k2e749b699a1f494d981_A_3</vt:lpwstr>
  </property>
  <property fmtid="{D5CDD505-2E9C-101B-9397-08002B2CF9AE}" pid="1207" name="g420a0c89bcd84f9d8b3f048859203248">
    <vt:lpwstr>k07b7d0a756a84ee8806_X_k2e749b699a1f494d981_A_4</vt:lpwstr>
  </property>
  <property fmtid="{D5CDD505-2E9C-101B-9397-08002B2CF9AE}" pid="1208" name="g0582dacf41a34a759d58f8896033b29d">
    <vt:lpwstr>k07b7d0a756a84ee8806_X_k2e749b699a1f494d981_A_5</vt:lpwstr>
  </property>
  <property fmtid="{D5CDD505-2E9C-101B-9397-08002B2CF9AE}" pid="1209" name="g74adb60a0b1240339bd450eafa370f1e">
    <vt:lpwstr>k07b7d0a756a84ee8806_X_k2e749b699a1f494d981_A_6</vt:lpwstr>
  </property>
  <property fmtid="{D5CDD505-2E9C-101B-9397-08002B2CF9AE}" pid="1210" name="gd6e0183cbc6d4f0a8dfd5feddd8012a1">
    <vt:lpwstr>k07b7d0a756a84ee8806_X_k2e749b699a1f494d981_A_7</vt:lpwstr>
  </property>
  <property fmtid="{D5CDD505-2E9C-101B-9397-08002B2CF9AE}" pid="1211" name="g24d53017afd1417da5f344749bd8d95a">
    <vt:lpwstr>k07b7d0a756a84ee8806_X_k2e749b699a1f494d981_A_8</vt:lpwstr>
  </property>
  <property fmtid="{D5CDD505-2E9C-101B-9397-08002B2CF9AE}" pid="1212" name="g4b705676e2024361bb96260bd938ef98">
    <vt:lpwstr>k07b7d0a756a84ee8806_X_k2e749b699a1f494d981_A_9</vt:lpwstr>
  </property>
  <property fmtid="{D5CDD505-2E9C-101B-9397-08002B2CF9AE}" pid="1213" name="g6d92e5e7469149588f80d17f94fee60f">
    <vt:lpwstr>k07b7d0a756a84ee8806_X_k2e749b699a1f494d981_A_10</vt:lpwstr>
  </property>
  <property fmtid="{D5CDD505-2E9C-101B-9397-08002B2CF9AE}" pid="1214" name="g174cc1b286a8421f9adffa6835a2a487">
    <vt:lpwstr>k07b7d0a756a84ee8806_X_ka2c0bd96310e44f6957_A_10_F_0</vt:lpwstr>
  </property>
  <property fmtid="{D5CDD505-2E9C-101B-9397-08002B2CF9AE}" pid="1215" name="gf69193c1ced74fa4a952a6656df2777e">
    <vt:lpwstr>k07b7d0a756a84ee8806_X_ka2c0bd96310e44f6957_A_9_F_0</vt:lpwstr>
  </property>
  <property fmtid="{D5CDD505-2E9C-101B-9397-08002B2CF9AE}" pid="1216" name="ga8c45fb16e784586ac38f3a993115a9d">
    <vt:lpwstr>k07b7d0a756a84ee8806_X_ka2c0bd96310e44f6957_A_8_F_0</vt:lpwstr>
  </property>
  <property fmtid="{D5CDD505-2E9C-101B-9397-08002B2CF9AE}" pid="1217" name="g814be97ad13d412ea7b7b91b65df7a5a">
    <vt:lpwstr>k07b7d0a756a84ee8806_X_ka2c0bd96310e44f6957_A_7_F_0</vt:lpwstr>
  </property>
  <property fmtid="{D5CDD505-2E9C-101B-9397-08002B2CF9AE}" pid="1218" name="g445fd236065f43f2b81a18658020879f">
    <vt:lpwstr>k07b7d0a756a84ee8806_X_ka2c0bd96310e44f6957_A_6_F_0</vt:lpwstr>
  </property>
  <property fmtid="{D5CDD505-2E9C-101B-9397-08002B2CF9AE}" pid="1219" name="g57cf5e57040c4345a0b1b368ed3b4ccc">
    <vt:lpwstr>k07b7d0a756a84ee8806_X_ka2c0bd96310e44f6957_A_5_F_0</vt:lpwstr>
  </property>
  <property fmtid="{D5CDD505-2E9C-101B-9397-08002B2CF9AE}" pid="1220" name="g867b84f4a58f4e8a81b7f451d030c9af">
    <vt:lpwstr>k07b7d0a756a84ee8806_X_ka2c0bd96310e44f6957_A_4_F_0</vt:lpwstr>
  </property>
  <property fmtid="{D5CDD505-2E9C-101B-9397-08002B2CF9AE}" pid="1221" name="gaa8e620ff59a460db8248206c5891cf0">
    <vt:lpwstr>k07b7d0a756a84ee8806_X_ka2c0bd96310e44f6957_A_3_F_0</vt:lpwstr>
  </property>
  <property fmtid="{D5CDD505-2E9C-101B-9397-08002B2CF9AE}" pid="1222" name="g037669bf34f14b4d9b9343011858be10">
    <vt:lpwstr>k07b7d0a756a84ee8806_X_ka2c0bd96310e44f6957_A_2_F_0</vt:lpwstr>
  </property>
  <property fmtid="{D5CDD505-2E9C-101B-9397-08002B2CF9AE}" pid="1223" name="g04a68835169e47bc89d37b4f1479d570">
    <vt:lpwstr>k07b7d0a756a84ee8806_X_ka2c0bd96310e44f6957_A_1_F_0</vt:lpwstr>
  </property>
  <property fmtid="{D5CDD505-2E9C-101B-9397-08002B2CF9AE}" pid="1224" name="g6253a59ebffc4b9a88d08d81497050c3">
    <vt:lpwstr>k07b7d0a756a84ee8806_X_k1be57c43b7db4027ac6_A_1</vt:lpwstr>
  </property>
  <property fmtid="{D5CDD505-2E9C-101B-9397-08002B2CF9AE}" pid="1225" name="g2cdf45ef0ea34ead9c9927a432a630ba">
    <vt:lpwstr>k07b7d0a756a84ee8806_X_k1be57c43b7db4027ac6_A_2</vt:lpwstr>
  </property>
  <property fmtid="{D5CDD505-2E9C-101B-9397-08002B2CF9AE}" pid="1226" name="g18fe4db6498f4dab8c8e658f11ba7474">
    <vt:lpwstr>k07b7d0a756a84ee8806_X_k1be57c43b7db4027ac6_A_3</vt:lpwstr>
  </property>
  <property fmtid="{D5CDD505-2E9C-101B-9397-08002B2CF9AE}" pid="1227" name="gad942b7f448f4175a0f2d62f25f00793">
    <vt:lpwstr>k07b7d0a756a84ee8806_X_k1be57c43b7db4027ac6_A_4</vt:lpwstr>
  </property>
  <property fmtid="{D5CDD505-2E9C-101B-9397-08002B2CF9AE}" pid="1228" name="g5abae5733f5e4622af72a269d25472af">
    <vt:lpwstr>k07b7d0a756a84ee8806_X_k1be57c43b7db4027ac6_A_5</vt:lpwstr>
  </property>
  <property fmtid="{D5CDD505-2E9C-101B-9397-08002B2CF9AE}" pid="1229" name="g23a75c64c7a84a53b83a37c8d19fd1b9">
    <vt:lpwstr>k07b7d0a756a84ee8806_X_k1be57c43b7db4027ac6_A_6</vt:lpwstr>
  </property>
  <property fmtid="{D5CDD505-2E9C-101B-9397-08002B2CF9AE}" pid="1230" name="g2bae6219781e4e788b5dc8dc6aec0881">
    <vt:lpwstr>k07b7d0a756a84ee8806_X_k1be57c43b7db4027ac6_A_7</vt:lpwstr>
  </property>
  <property fmtid="{D5CDD505-2E9C-101B-9397-08002B2CF9AE}" pid="1231" name="g53bbe6bac6ed4c4aa6d912c15348afb0">
    <vt:lpwstr>k07b7d0a756a84ee8806_X_k1be57c43b7db4027ac6_A_8</vt:lpwstr>
  </property>
  <property fmtid="{D5CDD505-2E9C-101B-9397-08002B2CF9AE}" pid="1232" name="g3a812f9104b140ce9880303a8d210161">
    <vt:lpwstr>k07b7d0a756a84ee8806_X_k1be57c43b7db4027ac6_A_9</vt:lpwstr>
  </property>
  <property fmtid="{D5CDD505-2E9C-101B-9397-08002B2CF9AE}" pid="1233" name="g5e32aa459e274d01b6b487e993fd2ead">
    <vt:lpwstr>k07b7d0a756a84ee8806_X_k1be57c43b7db4027ac6_A_10</vt:lpwstr>
  </property>
  <property fmtid="{D5CDD505-2E9C-101B-9397-08002B2CF9AE}" pid="1234" name="g4a1c1dfa896540c18029d2188f6f5b68">
    <vt:lpwstr>kefe4e906e27a457c829</vt:lpwstr>
  </property>
  <property fmtid="{D5CDD505-2E9C-101B-9397-08002B2CF9AE}" pid="1235" name="g9474da6ca80f498e819bd986cbb99601">
    <vt:lpwstr>kf644da2e3f614666822</vt:lpwstr>
  </property>
  <property fmtid="{D5CDD505-2E9C-101B-9397-08002B2CF9AE}" pid="1236" name="ContentTypeId">
    <vt:lpwstr>0x010100CF5F8BD6FB4F524198FB3326D5055444</vt:lpwstr>
  </property>
</Properties>
</file>