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8_{AC1D4F74-A84F-4C31-85D4-FE5699356D9F}" xr6:coauthVersionLast="47" xr6:coauthVersionMax="47" xr10:uidLastSave="{5F8F33F9-DEFF-4334-91FC-C5031F6A3CC8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Kurt M. Mueller - Personal View" guid="{A587D325-8C41-4911-979B-AF35178AC4D7}" mergeInterval="0" personalView="1" maximized="1" windowWidth="1680" windowHeight="799" activeSheetId="1" showComments="commIndAndComment"/>
    <customWorkbookView name="Kurt - Personal View" guid="{AFA0A94B-A036-43DD-A801-2C18599CD9D6}" mergeInterval="0" personalView="1" maximized="1" windowWidth="1020" windowHeight="561" activeSheetId="1"/>
    <customWorkbookView name="Kurt M. Mueller, MAI - Personal View" guid="{C4500BA5-2C56-403B-8628-37C94A1E27E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7A08CB7C-AC72-46E0-91FB-A7006F9946F2}" mergeInterval="0" personalView="1" maximized="1" windowWidth="1600" windowHeight="646" activeSheetId="1"/>
    <customWorkbookView name="Ben Blake - Personal View" guid="{0FE01476-C43D-4E75-938A-18A71D70981C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3" i="1"/>
  <c r="G43" i="1"/>
  <c r="E41" i="1"/>
  <c r="G41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09" i="1" l="1"/>
  <c r="G214" i="1" l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M16" i="1"/>
  <c r="M18" i="1" s="1"/>
  <c r="N16" i="1"/>
  <c r="N18" i="1" s="1"/>
  <c r="N137" i="1" s="1"/>
  <c r="N121" i="1" s="1"/>
  <c r="O16" i="1"/>
  <c r="O18" i="1" s="1"/>
  <c r="P16" i="1"/>
  <c r="P18" i="1" s="1"/>
  <c r="P137" i="1" s="1"/>
  <c r="P121" i="1" s="1"/>
  <c r="G18" i="1"/>
  <c r="G138" i="1" s="1"/>
  <c r="G122" i="1" s="1"/>
  <c r="I18" i="1"/>
  <c r="I137" i="1" s="1"/>
  <c r="I121" i="1" s="1"/>
  <c r="L18" i="1"/>
  <c r="L137" i="1" s="1"/>
  <c r="L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E39" i="1"/>
  <c r="G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5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E204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O138" i="1" l="1"/>
  <c r="O122" i="1" s="1"/>
  <c r="O137" i="1"/>
  <c r="O121" i="1" s="1"/>
  <c r="E75" i="1"/>
  <c r="N74" i="1"/>
  <c r="O75" i="1"/>
  <c r="J75" i="1"/>
  <c r="I75" i="1"/>
  <c r="I138" i="1"/>
  <c r="I122" i="1" s="1"/>
  <c r="G137" i="1"/>
  <c r="G121" i="1" s="1"/>
  <c r="H75" i="1"/>
  <c r="K138" i="1"/>
  <c r="K122" i="1" s="1"/>
  <c r="K137" i="1"/>
  <c r="K121" i="1" s="1"/>
  <c r="M137" i="1"/>
  <c r="M121" i="1" s="1"/>
  <c r="M138" i="1"/>
  <c r="M122" i="1" s="1"/>
  <c r="L75" i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M75" i="1"/>
  <c r="K75" i="1"/>
  <c r="G75" i="1"/>
  <c r="P204" i="1"/>
  <c r="P215" i="1" s="1"/>
  <c r="O204" i="1"/>
  <c r="O215" i="1" s="1"/>
  <c r="N204" i="1"/>
  <c r="N215" i="1" s="1"/>
  <c r="M204" i="1"/>
  <c r="M215" i="1" s="1"/>
  <c r="L204" i="1"/>
  <c r="L215" i="1" s="1"/>
  <c r="K204" i="1"/>
  <c r="K215" i="1" s="1"/>
  <c r="J204" i="1"/>
  <c r="J215" i="1" s="1"/>
  <c r="I204" i="1"/>
  <c r="I215" i="1" s="1"/>
  <c r="H204" i="1"/>
  <c r="H215" i="1" s="1"/>
  <c r="G219" i="1"/>
  <c r="G218" i="1"/>
  <c r="G221" i="1"/>
  <c r="G198" i="1"/>
  <c r="G200" i="1" s="1"/>
  <c r="G202" i="1" s="1"/>
  <c r="G204" i="1" s="1"/>
  <c r="G220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20" i="1" s="1"/>
  <c r="J110" i="1" s="1"/>
  <c r="N175" i="1"/>
  <c r="N176" i="1" s="1"/>
  <c r="N177" i="1" s="1"/>
  <c r="N20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N162" i="1" l="1"/>
  <c r="N163" i="1" s="1"/>
  <c r="N164" i="1" s="1"/>
  <c r="N123" i="1" s="1"/>
  <c r="J162" i="1"/>
  <c r="J163" i="1" s="1"/>
  <c r="J164" i="1" s="1"/>
  <c r="J123" i="1" s="1"/>
  <c r="M162" i="1"/>
  <c r="M163" i="1" s="1"/>
  <c r="M164" i="1" s="1"/>
  <c r="M123" i="1" s="1"/>
  <c r="P162" i="1"/>
  <c r="P163" i="1" s="1"/>
  <c r="P164" i="1" s="1"/>
  <c r="P123" i="1" s="1"/>
  <c r="I162" i="1"/>
  <c r="I163" i="1" s="1"/>
  <c r="I164" i="1" s="1"/>
  <c r="I123" i="1" s="1"/>
  <c r="G215" i="1"/>
  <c r="H220" i="1" s="1"/>
  <c r="I220" i="1" s="1"/>
  <c r="O162" i="1"/>
  <c r="O163" i="1" s="1"/>
  <c r="O164" i="1" s="1"/>
  <c r="O123" i="1" s="1"/>
  <c r="L162" i="1"/>
  <c r="L163" i="1" s="1"/>
  <c r="L164" i="1" s="1"/>
  <c r="L123" i="1" s="1"/>
  <c r="K162" i="1"/>
  <c r="K163" i="1" s="1"/>
  <c r="K164" i="1" s="1"/>
  <c r="K123" i="1" s="1"/>
  <c r="H162" i="1"/>
  <c r="H163" i="1" s="1"/>
  <c r="H164" i="1" s="1"/>
  <c r="H123" i="1" s="1"/>
  <c r="N19" i="1"/>
  <c r="J19" i="1"/>
  <c r="J178" i="1"/>
  <c r="J124" i="1" s="1"/>
  <c r="N178" i="1"/>
  <c r="N124" i="1" s="1"/>
  <c r="H19" i="1"/>
  <c r="H177" i="1"/>
  <c r="O19" i="1"/>
  <c r="O177" i="1"/>
  <c r="P19" i="1"/>
  <c r="P177" i="1"/>
  <c r="K19" i="1"/>
  <c r="K177" i="1"/>
  <c r="M19" i="1"/>
  <c r="M177" i="1"/>
  <c r="L19" i="1"/>
  <c r="L177" i="1"/>
  <c r="G19" i="1"/>
  <c r="G177" i="1"/>
  <c r="I19" i="1"/>
  <c r="I177" i="1"/>
  <c r="H219" i="1" l="1"/>
  <c r="I219" i="1" s="1"/>
  <c r="H218" i="1"/>
  <c r="I218" i="1" s="1"/>
  <c r="H221" i="1"/>
  <c r="I221" i="1" s="1"/>
  <c r="O20" i="1"/>
  <c r="O110" i="1" s="1"/>
  <c r="O178" i="1"/>
  <c r="O124" i="1" s="1"/>
  <c r="I20" i="1"/>
  <c r="I110" i="1" s="1"/>
  <c r="I178" i="1"/>
  <c r="I124" i="1" s="1"/>
  <c r="K20" i="1"/>
  <c r="K110" i="1" s="1"/>
  <c r="K178" i="1"/>
  <c r="K124" i="1" s="1"/>
  <c r="M20" i="1"/>
  <c r="M110" i="1" s="1"/>
  <c r="M178" i="1"/>
  <c r="M124" i="1" s="1"/>
  <c r="P178" i="1"/>
  <c r="P124" i="1" s="1"/>
  <c r="P20" i="1"/>
  <c r="P110" i="1" s="1"/>
  <c r="H178" i="1"/>
  <c r="H124" i="1" s="1"/>
  <c r="H20" i="1"/>
  <c r="H110" i="1" s="1"/>
  <c r="L178" i="1"/>
  <c r="L124" i="1" s="1"/>
  <c r="L20" i="1"/>
  <c r="L110" i="1" s="1"/>
  <c r="G20" i="1"/>
  <c r="G110" i="1" s="1"/>
  <c r="G178" i="1"/>
  <c r="G124" i="1" s="1"/>
</calcChain>
</file>

<file path=xl/sharedStrings.xml><?xml version="1.0" encoding="utf-8"?>
<sst xmlns="http://schemas.openxmlformats.org/spreadsheetml/2006/main" count="174" uniqueCount="146">
  <si>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</si>
  <si>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</si>
  <si>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</si>
  <si>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</si>
  <si>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</si>
  <si>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</si>
  <si>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</si>
  <si>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</si>
  <si>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</si>
  <si>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</si>
  <si>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</si>
  <si>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</si>
  <si>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</si>
  <si>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</si>
  <si>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</si>
  <si>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</si>
  <si>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</si>
  <si>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</si>
  <si>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</si>
  <si>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</si>
  <si>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</si>
  <si>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</si>
  <si>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</si>
  <si>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</si>
  <si>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</si>
  <si>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</si>
  <si>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</si>
  <si>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</si>
  <si>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</si>
  <si>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</si>
  <si>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</si>
  <si>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</si>
  <si>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</si>
  <si>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</si>
  <si>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</si>
  <si>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</si>
  <si>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</si>
  <si>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</si>
  <si>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</si>
  <si>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</si>
  <si>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</si>
  <si>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</si>
  <si>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</si>
  <si>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</si>
  <si>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</si>
  <si>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</si>
  <si>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</si>
  <si>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</si>
  <si>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</si>
  <si>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</si>
  <si>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</si>
  <si>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</si>
  <si>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</si>
  <si>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</si>
  <si>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</si>
  <si>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</si>
  <si>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</si>
  <si>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</si>
  <si>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</si>
  <si>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</si>
  <si>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</si>
  <si>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</si>
  <si>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</si>
  <si>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</si>
  <si>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</si>
  <si>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</si>
  <si>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</si>
  <si>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</si>
  <si>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</si>
  <si>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</si>
  <si>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</si>
  <si>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</si>
  <si>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</si>
  <si>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</si>
  <si>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</si>
  <si>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</si>
  <si>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</si>
  <si>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</si>
  <si>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</si>
  <si>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</si>
  <si>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</si>
  <si>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</si>
  <si>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</si>
  <si>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</si>
  <si>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</si>
  <si>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</si>
  <si>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</si>
  <si>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</si>
  <si>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</si>
  <si>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</si>
  <si>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</si>
  <si>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</si>
  <si>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</si>
  <si>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</si>
  <si>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</si>
  <si>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</si>
  <si>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</si>
  <si>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</si>
  <si>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</si>
  <si>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</si>
  <si>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</si>
  <si>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</si>
  <si>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</si>
  <si>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</si>
  <si>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</si>
  <si>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</si>
  <si>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</si>
  <si>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</si>
  <si>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</si>
  <si>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</si>
  <si>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</si>
  <si>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</si>
  <si>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</si>
  <si>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</si>
  <si>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</si>
  <si>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</si>
  <si>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</si>
  <si>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</si>
  <si>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</si>
  <si>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</si>
  <si>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</si>
  <si>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</si>
  <si>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</si>
  <si>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</si>
  <si>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</si>
  <si>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</si>
  <si>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</si>
  <si>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</si>
  <si>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</si>
  <si>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</si>
  <si>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</si>
  <si>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</si>
  <si>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</si>
  <si>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</si>
  <si>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</si>
  <si>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</si>
  <si>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</si>
  <si>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</si>
  <si>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</si>
  <si>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</si>
  <si>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</si>
  <si>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</si>
  <si>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</si>
  <si>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</si>
  <si>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</si>
  <si>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Leased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</si>
</sst>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4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22" fillId="28" borderId="0" xfId="0" applyFont="1" applyFill="1" applyBorder="1" applyAlignment="1">
      <alignment horizontal="right" vertical="center" wrapText="1"/>
    </xf>
    <xf numFmtId="166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topLeftCell="C1" zoomScaleNormal="100" workbookViewId="0">
      <selection activeCell="O189" sqref="O189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2" customWidth="1"/>
    <col min="6" max="6" width="0.5703125" style="62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61" t="s">
        <v>110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0"/>
      <c r="R6" s="72"/>
    </row>
    <row r="7" spans="3:18" ht="15" x14ac:dyDescent="0.25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0"/>
      <c r="R7" s="72"/>
    </row>
    <row r="8" spans="3:18" ht="15" x14ac:dyDescent="0.25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0"/>
      <c r="R8" s="72"/>
    </row>
    <row r="9" spans="3:18" ht="3.6" customHeight="1" x14ac:dyDescent="0.25">
      <c r="C9" s="16"/>
      <c r="D9" s="261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0"/>
      <c r="R9" s="72"/>
    </row>
    <row r="10" spans="3:18" ht="15" x14ac:dyDescent="0.25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2"/>
      <c r="R10" s="72"/>
    </row>
    <row r="11" spans="3:18" ht="3.6" customHeight="1" x14ac:dyDescent="0.25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0"/>
      <c r="R11" s="72"/>
    </row>
    <row r="12" spans="3:18" ht="15" x14ac:dyDescent="0.25">
      <c r="C12" s="16"/>
      <c r="D12" s="73" t="s">
        <v>59</v>
      </c>
      <c r="E12" s="78"/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3"/>
      <c r="R12" s="72"/>
    </row>
    <row r="13" spans="3:18" ht="15" x14ac:dyDescent="0.25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0"/>
      <c r="R13" s="72"/>
    </row>
    <row r="14" spans="3:18" ht="15" x14ac:dyDescent="0.25">
      <c r="C14" s="16"/>
      <c r="D14" s="73" t="s">
        <v>58</v>
      </c>
      <c r="E14" s="81"/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4"/>
      <c r="R14" s="72"/>
    </row>
    <row r="15" spans="3:18" ht="15" x14ac:dyDescent="0.25">
      <c r="C15" s="16"/>
      <c r="D15" s="73" t="s">
        <v>57</v>
      </c>
      <c r="E15" s="81">
        <f>E14</f>
        <v>0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4"/>
      <c r="R15" s="72"/>
    </row>
    <row r="16" spans="3:18" ht="15" hidden="1" x14ac:dyDescent="0.25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65"/>
      <c r="R16" s="72"/>
    </row>
    <row r="17" spans="3:18" ht="15" hidden="1" x14ac:dyDescent="0.25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4"/>
      <c r="R17" s="72"/>
    </row>
    <row r="18" spans="3:18" ht="15" hidden="1" x14ac:dyDescent="0.25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64"/>
      <c r="R18" s="72"/>
    </row>
    <row r="19" spans="3:18" ht="16.5" hidden="1" customHeight="1" x14ac:dyDescent="0.2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2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5" x14ac:dyDescent="0.25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0"/>
      <c r="R21" s="72"/>
    </row>
    <row r="22" spans="3:18" ht="15" x14ac:dyDescent="0.25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0"/>
      <c r="R22" s="72"/>
    </row>
    <row r="23" spans="3:18" ht="15" x14ac:dyDescent="0.25">
      <c r="C23" s="16"/>
      <c r="D23" s="73" t="s">
        <v>55</v>
      </c>
      <c r="E23" s="360" t="s">
        <v>145</v>
      </c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0"/>
      <c r="R23" s="72"/>
    </row>
    <row r="24" spans="3:18" ht="15" x14ac:dyDescent="0.25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0"/>
      <c r="R24" s="72"/>
    </row>
    <row r="25" spans="3:18" ht="3.6" customHeight="1" x14ac:dyDescent="0.25">
      <c r="C25" s="16"/>
      <c r="D25" s="266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0"/>
      <c r="R25" s="72"/>
    </row>
    <row r="26" spans="3:18" ht="15" x14ac:dyDescent="0.25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2"/>
      <c r="R26" s="72"/>
    </row>
    <row r="27" spans="3:18" ht="3.6" customHeight="1" x14ac:dyDescent="0.25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0"/>
      <c r="R27" s="72"/>
    </row>
    <row r="28" spans="3:18" ht="14.25" customHeight="1" x14ac:dyDescent="0.25">
      <c r="C28" s="16"/>
      <c r="D28" s="73" t="s">
        <v>53</v>
      </c>
      <c r="E28" s="74" t="e">
        <f>RIGHT(E130,LEN(E130)-1)&amp;" "&amp;E131</f>
        <v>#VALUE!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0"/>
      <c r="R28" s="72"/>
    </row>
    <row r="29" spans="3:18" ht="14.25" hidden="1" customHeight="1" x14ac:dyDescent="0.25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0"/>
      <c r="R29" s="72"/>
    </row>
    <row r="30" spans="3:18" ht="14.25" hidden="1" customHeight="1" x14ac:dyDescent="0.25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0"/>
      <c r="R30" s="72"/>
    </row>
    <row r="31" spans="3:18" ht="14.25" hidden="1" customHeight="1" x14ac:dyDescent="0.25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0"/>
      <c r="R31" s="72"/>
    </row>
    <row r="32" spans="3:18" ht="14.25" hidden="1" customHeight="1" x14ac:dyDescent="0.25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0"/>
      <c r="R32" s="72"/>
    </row>
    <row r="33" spans="3:18" ht="14.25" hidden="1" customHeight="1" x14ac:dyDescent="0.25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0"/>
      <c r="R33" s="72"/>
    </row>
    <row r="34" spans="3:18" ht="14.25" hidden="1" customHeight="1" x14ac:dyDescent="0.25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0"/>
      <c r="R34" s="72"/>
    </row>
    <row r="35" spans="3:18" ht="14.25" hidden="1" customHeight="1" x14ac:dyDescent="0.25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0"/>
      <c r="R35" s="72"/>
    </row>
    <row r="36" spans="3:18" ht="15" x14ac:dyDescent="0.25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7"/>
      <c r="R36" s="72"/>
    </row>
    <row r="37" spans="3:18" ht="15" x14ac:dyDescent="0.25">
      <c r="C37" s="16"/>
      <c r="D37" s="73" t="s">
        <v>102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7"/>
      <c r="R37" s="72"/>
    </row>
    <row r="38" spans="3:18" ht="15" x14ac:dyDescent="0.25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7"/>
      <c r="R38" s="72"/>
    </row>
    <row r="39" spans="3:18" ht="15" x14ac:dyDescent="0.25">
      <c r="C39" s="16"/>
      <c r="D39" s="101" t="s">
        <v>38</v>
      </c>
      <c r="E39" s="105" t="e">
        <f>E38/E37</f>
        <v>#DIV/0!</v>
      </c>
      <c r="F39" s="108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68"/>
      <c r="R39" s="72"/>
    </row>
    <row r="40" spans="3:18" ht="15" hidden="1" x14ac:dyDescent="0.25">
      <c r="C40" s="16"/>
      <c r="D40" s="101" t="s">
        <v>111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7"/>
      <c r="R40" s="72"/>
    </row>
    <row r="41" spans="3:18" ht="15" hidden="1" x14ac:dyDescent="0.25">
      <c r="C41" s="16"/>
      <c r="D41" s="101" t="s">
        <v>112</v>
      </c>
      <c r="E41" s="105" t="e">
        <f>E40/E168</f>
        <v>#DIV/0!</v>
      </c>
      <c r="F41" s="108"/>
      <c r="G41" s="106" t="e">
        <f>G40/G174</f>
        <v>#DIV/0!</v>
      </c>
      <c r="H41" s="107" t="e">
        <f t="shared" ref="H41:P41" si="11">H40/H174</f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0"/>
      <c r="R41" s="72"/>
    </row>
    <row r="42" spans="3:18" ht="15" hidden="1" x14ac:dyDescent="0.25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0"/>
      <c r="R42" s="72"/>
    </row>
    <row r="43" spans="3:18" ht="15" hidden="1" x14ac:dyDescent="0.25">
      <c r="C43" s="16"/>
      <c r="D43" s="73" t="s">
        <v>42</v>
      </c>
      <c r="E43" s="105" t="e">
        <f>E42/E36</f>
        <v>#DIV/0!</v>
      </c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68"/>
      <c r="R43" s="72"/>
    </row>
    <row r="44" spans="3:18" ht="15" hidden="1" x14ac:dyDescent="0.25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0"/>
      <c r="R44" s="72"/>
    </row>
    <row r="45" spans="3:18" ht="15" hidden="1" x14ac:dyDescent="0.25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7"/>
      <c r="R45" s="72"/>
    </row>
    <row r="46" spans="3:18" ht="15" hidden="1" x14ac:dyDescent="0.25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0"/>
      <c r="R46" s="72"/>
    </row>
    <row r="47" spans="3:18" ht="15" hidden="1" x14ac:dyDescent="0.25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7"/>
      <c r="R47" s="72"/>
    </row>
    <row r="48" spans="3:18" ht="15" hidden="1" x14ac:dyDescent="0.25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68"/>
      <c r="R48" s="72"/>
    </row>
    <row r="49" spans="3:18" ht="15" hidden="1" x14ac:dyDescent="0.25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69"/>
      <c r="R49" s="72"/>
    </row>
    <row r="50" spans="3:18" ht="15" hidden="1" x14ac:dyDescent="0.25">
      <c r="C50" s="16"/>
      <c r="D50" s="73" t="s">
        <v>103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0"/>
      <c r="R50" s="72"/>
    </row>
    <row r="51" spans="3:18" ht="15" x14ac:dyDescent="0.25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0"/>
      <c r="R51" s="72"/>
    </row>
    <row r="52" spans="3:18" ht="5.0999999999999996" customHeight="1" x14ac:dyDescent="0.25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68"/>
      <c r="R52" s="72"/>
    </row>
    <row r="53" spans="3:18" ht="15" x14ac:dyDescent="0.25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0"/>
      <c r="R53" s="72"/>
    </row>
    <row r="54" spans="3:18" ht="15" hidden="1" x14ac:dyDescent="0.25">
      <c r="C54" s="16"/>
      <c r="D54" s="73" t="s">
        <v>104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0"/>
      <c r="R54" s="72"/>
    </row>
    <row r="55" spans="3:18" ht="15" x14ac:dyDescent="0.25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0"/>
      <c r="R55" s="72"/>
    </row>
    <row r="56" spans="3:18" ht="15.75" customHeight="1" x14ac:dyDescent="0.25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0"/>
      <c r="R56" s="72"/>
    </row>
    <row r="57" spans="3:18" ht="15" hidden="1" x14ac:dyDescent="0.25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0"/>
      <c r="R57" s="72"/>
    </row>
    <row r="58" spans="3:18" ht="15" hidden="1" x14ac:dyDescent="0.25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0"/>
      <c r="R58" s="72"/>
    </row>
    <row r="59" spans="3:18" ht="15" hidden="1" x14ac:dyDescent="0.25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0"/>
      <c r="R59" s="72"/>
    </row>
    <row r="60" spans="3:18" ht="15" x14ac:dyDescent="0.25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0"/>
      <c r="R60" s="72"/>
    </row>
    <row r="61" spans="3:18" ht="15" hidden="1" x14ac:dyDescent="0.25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0"/>
      <c r="R61" s="72"/>
    </row>
    <row r="62" spans="3:18" ht="15" hidden="1" x14ac:dyDescent="0.25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0"/>
      <c r="R62" s="72"/>
    </row>
    <row r="63" spans="3:18" ht="14.25" hidden="1" customHeight="1" x14ac:dyDescent="0.25">
      <c r="C63" s="16"/>
      <c r="D63" s="114" t="s">
        <v>34</v>
      </c>
      <c r="E63" s="74" t="str">
        <f>E132&amp;" / "&amp;E133</f>
        <v xml:space="preserve"> / </v>
      </c>
      <c r="F63" s="75"/>
      <c r="G63" s="76" t="str">
        <f>G132&amp;" / "&amp;G133</f>
        <v xml:space="preserve"> / </v>
      </c>
      <c r="H63" s="77" t="str">
        <f t="shared" ref="H63:P63" si="15">H132&amp;" / "&amp;H133</f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0"/>
      <c r="R63" s="72"/>
    </row>
    <row r="64" spans="3:18" ht="15" hidden="1" x14ac:dyDescent="0.25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0"/>
      <c r="R64" s="72"/>
    </row>
    <row r="65" spans="3:18" ht="15" hidden="1" x14ac:dyDescent="0.25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0"/>
      <c r="R65" s="72"/>
    </row>
    <row r="66" spans="3:18" ht="15" hidden="1" x14ac:dyDescent="0.25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0"/>
      <c r="R66" s="72"/>
    </row>
    <row r="67" spans="3:18" ht="15" hidden="1" x14ac:dyDescent="0.25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0"/>
      <c r="R67" s="72"/>
    </row>
    <row r="68" spans="3:18" ht="15" x14ac:dyDescent="0.25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0"/>
      <c r="R68" s="72"/>
    </row>
    <row r="69" spans="3:18" ht="3.6" customHeight="1" x14ac:dyDescent="0.25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2"/>
      <c r="R69" s="72"/>
    </row>
    <row r="70" spans="3:18" ht="15" x14ac:dyDescent="0.25">
      <c r="C70" s="16"/>
      <c r="D70" s="73" t="s">
        <v>105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0"/>
      <c r="R70" s="72"/>
    </row>
    <row r="71" spans="3:18" ht="15" x14ac:dyDescent="0.25">
      <c r="C71" s="16"/>
      <c r="D71" s="73" t="s">
        <v>106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7"/>
      <c r="R71" s="72"/>
    </row>
    <row r="72" spans="3:18" ht="15" hidden="1" x14ac:dyDescent="0.25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0"/>
      <c r="R72" s="72"/>
    </row>
    <row r="73" spans="3:18" ht="15" hidden="1" x14ac:dyDescent="0.25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0"/>
      <c r="R73" s="72"/>
    </row>
    <row r="74" spans="3:18" ht="15" hidden="1" x14ac:dyDescent="0.25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67"/>
      <c r="R74" s="72"/>
    </row>
    <row r="75" spans="3:18" ht="15" hidden="1" x14ac:dyDescent="0.25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67"/>
      <c r="R75" s="72"/>
    </row>
    <row r="76" spans="3:18" ht="15" hidden="1" x14ac:dyDescent="0.25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7"/>
      <c r="R76" s="72"/>
    </row>
    <row r="77" spans="3:18" ht="15" x14ac:dyDescent="0.25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1"/>
      <c r="R77" s="72"/>
    </row>
    <row r="78" spans="3:18" ht="15" x14ac:dyDescent="0.25">
      <c r="C78" s="16"/>
      <c r="D78" s="73" t="s">
        <v>44</v>
      </c>
      <c r="E78" s="105" t="e">
        <f>E168/E71</f>
        <v>#DIV/0!</v>
      </c>
      <c r="F78" s="108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68"/>
      <c r="R78" s="72"/>
    </row>
    <row r="79" spans="3:18" ht="15" x14ac:dyDescent="0.25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0"/>
      <c r="R79" s="72"/>
    </row>
    <row r="80" spans="3:18" ht="15" x14ac:dyDescent="0.25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0"/>
      <c r="R80" s="72"/>
    </row>
    <row r="81" spans="3:18" ht="15" x14ac:dyDescent="0.25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0"/>
      <c r="R81" s="72"/>
    </row>
    <row r="82" spans="3:18" ht="15" x14ac:dyDescent="0.25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0"/>
      <c r="R82" s="72"/>
    </row>
    <row r="83" spans="3:18" ht="15" x14ac:dyDescent="0.25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0"/>
      <c r="R83" s="72"/>
    </row>
    <row r="84" spans="3:18" ht="5.0999999999999996" customHeight="1" x14ac:dyDescent="0.25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0"/>
      <c r="R84" s="72"/>
    </row>
    <row r="85" spans="3:18" ht="5.0999999999999996" customHeight="1" x14ac:dyDescent="0.25">
      <c r="C85" s="34"/>
      <c r="D85" s="272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2"/>
      <c r="R85" s="72"/>
    </row>
    <row r="86" spans="3:18" ht="15" x14ac:dyDescent="0.25">
      <c r="C86" s="16"/>
      <c r="D86" s="101" t="s">
        <v>97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0"/>
      <c r="R86" s="72"/>
    </row>
    <row r="87" spans="3:18" ht="15" hidden="1" x14ac:dyDescent="0.25">
      <c r="C87" s="16"/>
      <c r="D87" s="101" t="s">
        <v>98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0"/>
      <c r="R87" s="72"/>
    </row>
    <row r="88" spans="3:18" ht="25.5" hidden="1" x14ac:dyDescent="0.25">
      <c r="C88" s="16"/>
      <c r="D88" s="101" t="s">
        <v>99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0"/>
      <c r="R88" s="72"/>
    </row>
    <row r="89" spans="3:18" ht="5.0999999999999996" customHeight="1" thickBot="1" x14ac:dyDescent="0.3">
      <c r="C89" s="16"/>
      <c r="D89" s="266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0"/>
      <c r="R89" s="72"/>
    </row>
    <row r="90" spans="3:18" ht="15" customHeight="1" thickTop="1" x14ac:dyDescent="0.25">
      <c r="C90" s="37"/>
      <c r="D90" s="71" t="s">
        <v>77</v>
      </c>
      <c r="E90" s="273"/>
      <c r="F90" s="38"/>
      <c r="G90" s="274"/>
      <c r="H90" s="275"/>
      <c r="I90" s="275"/>
      <c r="J90" s="275"/>
      <c r="K90" s="275"/>
      <c r="L90" s="275"/>
      <c r="M90" s="275"/>
      <c r="N90" s="275"/>
      <c r="O90" s="275"/>
      <c r="P90" s="276"/>
      <c r="Q90" s="277"/>
      <c r="R90" s="72"/>
    </row>
    <row r="91" spans="3:18" ht="15" customHeight="1" x14ac:dyDescent="0.25">
      <c r="C91" s="16"/>
      <c r="D91" s="278" t="s">
        <v>78</v>
      </c>
      <c r="E91" s="133"/>
      <c r="F91" s="23"/>
      <c r="G91" s="348"/>
      <c r="H91" s="83"/>
      <c r="I91" s="83"/>
      <c r="J91" s="83"/>
      <c r="K91" s="83"/>
      <c r="L91" s="83"/>
      <c r="M91" s="83"/>
      <c r="N91" s="83"/>
      <c r="O91" s="83"/>
      <c r="P91" s="83"/>
      <c r="Q91" s="260"/>
      <c r="R91" s="72"/>
    </row>
    <row r="92" spans="3:18" ht="15" customHeight="1" x14ac:dyDescent="0.25">
      <c r="C92" s="16"/>
      <c r="D92" s="278" t="s">
        <v>85</v>
      </c>
      <c r="E92" s="279"/>
      <c r="F92" s="23"/>
      <c r="G92" s="349">
        <f t="shared" ref="G92:P92" si="22">-G93</f>
        <v>0</v>
      </c>
      <c r="H92" s="281">
        <f t="shared" si="22"/>
        <v>0</v>
      </c>
      <c r="I92" s="281">
        <f t="shared" si="22"/>
        <v>0</v>
      </c>
      <c r="J92" s="281">
        <f t="shared" si="22"/>
        <v>0</v>
      </c>
      <c r="K92" s="281">
        <f t="shared" si="22"/>
        <v>0</v>
      </c>
      <c r="L92" s="281">
        <f t="shared" si="22"/>
        <v>0</v>
      </c>
      <c r="M92" s="281">
        <f t="shared" si="22"/>
        <v>0</v>
      </c>
      <c r="N92" s="281">
        <f t="shared" si="22"/>
        <v>0</v>
      </c>
      <c r="O92" s="281">
        <f t="shared" si="22"/>
        <v>0</v>
      </c>
      <c r="P92" s="281">
        <f t="shared" si="22"/>
        <v>0</v>
      </c>
      <c r="Q92" s="260"/>
      <c r="R92" s="72"/>
    </row>
    <row r="93" spans="3:18" ht="15" customHeight="1" x14ac:dyDescent="0.25">
      <c r="C93" s="16"/>
      <c r="D93" s="278" t="s">
        <v>85</v>
      </c>
      <c r="E93" s="279"/>
      <c r="F93" s="23"/>
      <c r="G93" s="348"/>
      <c r="H93" s="83"/>
      <c r="I93" s="83"/>
      <c r="J93" s="83"/>
      <c r="K93" s="83"/>
      <c r="L93" s="83"/>
      <c r="M93" s="83"/>
      <c r="N93" s="83"/>
      <c r="O93" s="83"/>
      <c r="P93" s="83"/>
      <c r="Q93" s="260"/>
      <c r="R93" s="72"/>
    </row>
    <row r="94" spans="3:18" ht="15" customHeight="1" x14ac:dyDescent="0.25">
      <c r="C94" s="16"/>
      <c r="D94" s="282" t="s">
        <v>86</v>
      </c>
      <c r="E94" s="279"/>
      <c r="F94" s="23"/>
      <c r="G94" s="350"/>
      <c r="H94" s="104"/>
      <c r="I94" s="104"/>
      <c r="J94" s="104"/>
      <c r="K94" s="104"/>
      <c r="L94" s="104"/>
      <c r="M94" s="104"/>
      <c r="N94" s="104"/>
      <c r="O94" s="104"/>
      <c r="P94" s="104"/>
      <c r="Q94" s="260"/>
      <c r="R94" s="72"/>
    </row>
    <row r="95" spans="3:18" ht="15" customHeight="1" x14ac:dyDescent="0.25">
      <c r="C95" s="34"/>
      <c r="D95" s="278" t="s">
        <v>79</v>
      </c>
      <c r="E95" s="283"/>
      <c r="F95" s="35"/>
      <c r="G95" s="351">
        <f t="shared" ref="G95:P95" si="23">G91+G92+G94</f>
        <v>0</v>
      </c>
      <c r="H95" s="284">
        <f t="shared" si="23"/>
        <v>0</v>
      </c>
      <c r="I95" s="284">
        <f t="shared" si="23"/>
        <v>0</v>
      </c>
      <c r="J95" s="284">
        <f t="shared" si="23"/>
        <v>0</v>
      </c>
      <c r="K95" s="284">
        <f t="shared" si="23"/>
        <v>0</v>
      </c>
      <c r="L95" s="284">
        <f t="shared" si="23"/>
        <v>0</v>
      </c>
      <c r="M95" s="284">
        <f t="shared" si="23"/>
        <v>0</v>
      </c>
      <c r="N95" s="284">
        <f t="shared" si="23"/>
        <v>0</v>
      </c>
      <c r="O95" s="284">
        <f t="shared" si="23"/>
        <v>0</v>
      </c>
      <c r="P95" s="284">
        <f t="shared" si="23"/>
        <v>0</v>
      </c>
      <c r="Q95" s="262"/>
      <c r="R95" s="72"/>
    </row>
    <row r="96" spans="3:18" ht="15" customHeight="1" x14ac:dyDescent="0.25">
      <c r="C96" s="26"/>
      <c r="D96" s="282" t="s">
        <v>80</v>
      </c>
      <c r="E96" s="85"/>
      <c r="F96" s="39"/>
      <c r="G96" s="352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85"/>
      <c r="R96" s="72"/>
    </row>
    <row r="97" spans="3:18" ht="15" customHeight="1" x14ac:dyDescent="0.25">
      <c r="C97" s="16"/>
      <c r="D97" s="278" t="s">
        <v>80</v>
      </c>
      <c r="E97" s="280"/>
      <c r="F97" s="23"/>
      <c r="G97" s="348"/>
      <c r="H97" s="83"/>
      <c r="I97" s="83"/>
      <c r="J97" s="83"/>
      <c r="K97" s="83"/>
      <c r="L97" s="83"/>
      <c r="M97" s="83"/>
      <c r="N97" s="83"/>
      <c r="O97" s="83"/>
      <c r="P97" s="83"/>
      <c r="Q97" s="260"/>
      <c r="R97" s="72"/>
    </row>
    <row r="98" spans="3:18" ht="15" customHeight="1" x14ac:dyDescent="0.25">
      <c r="C98" s="16"/>
      <c r="D98" s="278" t="s">
        <v>81</v>
      </c>
      <c r="E98" s="286"/>
      <c r="F98" s="23"/>
      <c r="G98" s="286"/>
      <c r="H98" s="136"/>
      <c r="I98" s="136"/>
      <c r="J98" s="136"/>
      <c r="K98" s="136"/>
      <c r="L98" s="136"/>
      <c r="M98" s="136"/>
      <c r="N98" s="136"/>
      <c r="O98" s="136"/>
      <c r="P98" s="136"/>
      <c r="Q98" s="260"/>
      <c r="R98" s="72"/>
    </row>
    <row r="99" spans="3:18" ht="3.6" customHeight="1" thickBot="1" x14ac:dyDescent="0.3">
      <c r="C99" s="16"/>
      <c r="D99" s="278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0"/>
      <c r="R99" s="72"/>
    </row>
    <row r="100" spans="3:18" ht="15.75" thickTop="1" x14ac:dyDescent="0.25">
      <c r="C100" s="37"/>
      <c r="D100" s="70" t="s">
        <v>67</v>
      </c>
      <c r="E100" s="287"/>
      <c r="F100" s="288"/>
      <c r="G100" s="273"/>
      <c r="H100" s="276"/>
      <c r="I100" s="276"/>
      <c r="J100" s="276"/>
      <c r="K100" s="276"/>
      <c r="L100" s="276"/>
      <c r="M100" s="276"/>
      <c r="N100" s="276"/>
      <c r="O100" s="276"/>
      <c r="P100" s="276"/>
      <c r="Q100" s="277"/>
      <c r="R100" s="72"/>
    </row>
    <row r="101" spans="3:18" ht="3.6" customHeight="1" x14ac:dyDescent="0.25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0"/>
      <c r="R101" s="72"/>
    </row>
    <row r="102" spans="3:18" ht="15" hidden="1" x14ac:dyDescent="0.25">
      <c r="C102" s="16"/>
      <c r="D102" s="73" t="s">
        <v>93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0"/>
      <c r="R102" s="72"/>
    </row>
    <row r="103" spans="3:18" ht="15" x14ac:dyDescent="0.25">
      <c r="C103" s="16"/>
      <c r="D103" s="101" t="s">
        <v>13</v>
      </c>
      <c r="E103" s="129" t="s">
        <v>113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89"/>
      <c r="R103" s="72"/>
    </row>
    <row r="104" spans="3:18" ht="15" x14ac:dyDescent="0.25">
      <c r="C104" s="16"/>
      <c r="D104" s="101" t="s">
        <v>15</v>
      </c>
      <c r="E104" s="129" t="s">
        <v>113</v>
      </c>
      <c r="F104" s="108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68"/>
      <c r="R104" s="72"/>
    </row>
    <row r="105" spans="3:18" ht="15" x14ac:dyDescent="0.25">
      <c r="C105" s="16"/>
      <c r="D105" s="101" t="s">
        <v>16</v>
      </c>
      <c r="E105" s="130" t="s">
        <v>113</v>
      </c>
      <c r="F105" s="75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0"/>
      <c r="R105" s="72"/>
    </row>
    <row r="106" spans="3:18" ht="15" hidden="1" x14ac:dyDescent="0.25">
      <c r="C106" s="16"/>
      <c r="D106" s="101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0"/>
      <c r="R106" s="72"/>
    </row>
    <row r="107" spans="3:18" ht="15" hidden="1" x14ac:dyDescent="0.25">
      <c r="C107" s="16"/>
      <c r="D107" s="101" t="s">
        <v>90</v>
      </c>
      <c r="E107" s="137"/>
      <c r="F107" s="138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0"/>
      <c r="R107" s="72"/>
    </row>
    <row r="108" spans="3:18" ht="15" customHeight="1" x14ac:dyDescent="0.25">
      <c r="C108" s="16"/>
      <c r="D108" s="73" t="s">
        <v>107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0"/>
      <c r="R108" s="72"/>
    </row>
    <row r="109" spans="3:18" ht="15" x14ac:dyDescent="0.25">
      <c r="C109" s="16"/>
      <c r="D109" s="73" t="s">
        <v>30</v>
      </c>
      <c r="E109" s="143" t="s">
        <v>113</v>
      </c>
      <c r="F109" s="75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89"/>
      <c r="R109" s="72"/>
    </row>
    <row r="110" spans="3:18" ht="15" hidden="1" x14ac:dyDescent="0.25">
      <c r="C110" s="16"/>
      <c r="D110" s="73" t="s">
        <v>94</v>
      </c>
      <c r="E110" s="137"/>
      <c r="F110" s="1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0"/>
      <c r="R110" s="72"/>
    </row>
    <row r="111" spans="3:18" ht="15" x14ac:dyDescent="0.25">
      <c r="C111" s="16"/>
      <c r="D111" s="73" t="s">
        <v>31</v>
      </c>
      <c r="E111" s="146" t="e">
        <f>E15/E36</f>
        <v>#DIV/0!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0"/>
      <c r="R111" s="72"/>
    </row>
    <row r="112" spans="3:18" ht="25.5" hidden="1" x14ac:dyDescent="0.25">
      <c r="C112" s="16"/>
      <c r="D112" s="73" t="s">
        <v>108</v>
      </c>
      <c r="E112" s="146"/>
      <c r="F112" s="138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0"/>
      <c r="R112" s="72"/>
    </row>
    <row r="113" spans="3:18" ht="15" hidden="1" x14ac:dyDescent="0.25">
      <c r="C113" s="16"/>
      <c r="D113" s="73" t="s">
        <v>15</v>
      </c>
      <c r="E113" s="146"/>
      <c r="F113" s="140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0"/>
      <c r="R113" s="72"/>
    </row>
    <row r="114" spans="3:18" ht="15" hidden="1" x14ac:dyDescent="0.25">
      <c r="C114" s="16"/>
      <c r="D114" s="73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0"/>
      <c r="R114" s="72"/>
    </row>
    <row r="115" spans="3:18" ht="15" hidden="1" x14ac:dyDescent="0.25">
      <c r="C115" s="16"/>
      <c r="D115" s="73" t="s">
        <v>89</v>
      </c>
      <c r="E115" s="146"/>
      <c r="F115" s="138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0"/>
      <c r="R115" s="72"/>
    </row>
    <row r="116" spans="3:18" ht="15" hidden="1" x14ac:dyDescent="0.25">
      <c r="C116" s="16"/>
      <c r="D116" s="73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0"/>
      <c r="R116" s="72"/>
    </row>
    <row r="117" spans="3:18" ht="15" hidden="1" x14ac:dyDescent="0.25">
      <c r="C117" s="16"/>
      <c r="D117" s="73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0"/>
      <c r="R117" s="72"/>
    </row>
    <row r="118" spans="3:18" ht="15" hidden="1" customHeight="1" x14ac:dyDescent="0.25">
      <c r="C118" s="16"/>
      <c r="D118" s="73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0"/>
      <c r="R118" s="72"/>
    </row>
    <row r="119" spans="3:18" ht="15" hidden="1" x14ac:dyDescent="0.25">
      <c r="C119" s="16"/>
      <c r="D119" s="73" t="s">
        <v>94</v>
      </c>
      <c r="E119" s="146"/>
      <c r="F119" s="140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0"/>
      <c r="R119" s="72"/>
    </row>
    <row r="120" spans="3:18" ht="15.75" thickBot="1" x14ac:dyDescent="0.3">
      <c r="C120" s="16"/>
      <c r="D120" s="73" t="s">
        <v>109</v>
      </c>
      <c r="E120" s="146" t="e">
        <f>E15/E37</f>
        <v>#DIV/0!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0"/>
      <c r="R120" s="72"/>
    </row>
    <row r="121" spans="3:18" ht="15" hidden="1" x14ac:dyDescent="0.25">
      <c r="C121" s="16"/>
      <c r="D121" s="73" t="s">
        <v>18</v>
      </c>
      <c r="E121" s="146"/>
      <c r="F121" s="40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0"/>
      <c r="R121" s="72"/>
    </row>
    <row r="122" spans="3:18" ht="15" hidden="1" x14ac:dyDescent="0.25">
      <c r="C122" s="16"/>
      <c r="D122" s="73" t="s">
        <v>8</v>
      </c>
      <c r="E122" s="146"/>
      <c r="F122" s="40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0"/>
      <c r="R122" s="72"/>
    </row>
    <row r="123" spans="3:18" ht="15" hidden="1" x14ac:dyDescent="0.2">
      <c r="C123" s="16"/>
      <c r="D123" s="291" t="s">
        <v>14</v>
      </c>
      <c r="E123" s="292"/>
      <c r="F123" s="97"/>
      <c r="G123" s="293" t="e">
        <f>IF(G164="$0.00","---",G164)</f>
        <v>#DIV/0!</v>
      </c>
      <c r="H123" s="294" t="e">
        <f>IF(H164="$0.00","---",H164)</f>
        <v>#DIV/0!</v>
      </c>
      <c r="I123" s="294" t="e">
        <f t="shared" ref="I123:P123" si="45">IF(I164="$0.00","---",I164)</f>
        <v>#DIV/0!</v>
      </c>
      <c r="J123" s="294" t="e">
        <f t="shared" si="45"/>
        <v>#DIV/0!</v>
      </c>
      <c r="K123" s="294" t="e">
        <f t="shared" si="45"/>
        <v>#DIV/0!</v>
      </c>
      <c r="L123" s="294" t="e">
        <f t="shared" si="45"/>
        <v>#DIV/0!</v>
      </c>
      <c r="M123" s="294" t="e">
        <f t="shared" si="45"/>
        <v>#DIV/0!</v>
      </c>
      <c r="N123" s="294" t="e">
        <f t="shared" si="45"/>
        <v>#DIV/0!</v>
      </c>
      <c r="O123" s="294" t="e">
        <f t="shared" si="45"/>
        <v>#DIV/0!</v>
      </c>
      <c r="P123" s="294" t="e">
        <f t="shared" si="45"/>
        <v>#DIV/0!</v>
      </c>
      <c r="Q123" s="290"/>
      <c r="R123" s="72"/>
    </row>
    <row r="124" spans="3:18" ht="16.5" hidden="1" customHeight="1" x14ac:dyDescent="0.2">
      <c r="C124" s="29"/>
      <c r="D124" s="95" t="s">
        <v>29</v>
      </c>
      <c r="E124" s="295"/>
      <c r="F124" s="97"/>
      <c r="G124" s="293" t="e">
        <f>IF(G178="$0.00","---",G178)</f>
        <v>#DIV/0!</v>
      </c>
      <c r="H124" s="294" t="e">
        <f>IF(H178="$0.00","---",H178)</f>
        <v>#DIV/0!</v>
      </c>
      <c r="I124" s="294" t="e">
        <f t="shared" ref="I124:P124" si="46">IF(I178="$0.00","---",I178)</f>
        <v>#DIV/0!</v>
      </c>
      <c r="J124" s="294" t="e">
        <f t="shared" si="46"/>
        <v>#DIV/0!</v>
      </c>
      <c r="K124" s="294" t="e">
        <f t="shared" si="46"/>
        <v>#DIV/0!</v>
      </c>
      <c r="L124" s="294" t="e">
        <f t="shared" si="46"/>
        <v>#DIV/0!</v>
      </c>
      <c r="M124" s="294" t="e">
        <f t="shared" si="46"/>
        <v>#DIV/0!</v>
      </c>
      <c r="N124" s="294" t="e">
        <f t="shared" si="46"/>
        <v>#DIV/0!</v>
      </c>
      <c r="O124" s="294" t="e">
        <f t="shared" si="46"/>
        <v>#DIV/0!</v>
      </c>
      <c r="P124" s="294" t="e">
        <f t="shared" si="46"/>
        <v>#DIV/0!</v>
      </c>
      <c r="Q124" s="30"/>
      <c r="R124" s="72"/>
    </row>
    <row r="125" spans="3:18" ht="16.5" hidden="1" customHeight="1" x14ac:dyDescent="0.2">
      <c r="C125" s="29"/>
      <c r="D125" s="95" t="s">
        <v>100</v>
      </c>
      <c r="E125" s="296"/>
      <c r="F125" s="297"/>
      <c r="G125" s="298" t="e">
        <f>G15/G87</f>
        <v>#DIV/0!</v>
      </c>
      <c r="H125" s="299" t="e">
        <f>H15/H87</f>
        <v>#DIV/0!</v>
      </c>
      <c r="I125" s="299" t="e">
        <f t="shared" ref="I125:P125" si="47">I15/I87</f>
        <v>#DIV/0!</v>
      </c>
      <c r="J125" s="299" t="e">
        <f t="shared" si="47"/>
        <v>#DIV/0!</v>
      </c>
      <c r="K125" s="299" t="e">
        <f t="shared" si="47"/>
        <v>#DIV/0!</v>
      </c>
      <c r="L125" s="299" t="e">
        <f t="shared" si="47"/>
        <v>#DIV/0!</v>
      </c>
      <c r="M125" s="299" t="e">
        <f t="shared" si="47"/>
        <v>#DIV/0!</v>
      </c>
      <c r="N125" s="299" t="e">
        <f t="shared" si="47"/>
        <v>#DIV/0!</v>
      </c>
      <c r="O125" s="299" t="e">
        <f t="shared" si="47"/>
        <v>#DIV/0!</v>
      </c>
      <c r="P125" s="299" t="e">
        <f t="shared" si="47"/>
        <v>#DIV/0!</v>
      </c>
      <c r="Q125" s="30"/>
      <c r="R125" s="72"/>
    </row>
    <row r="126" spans="3:18" ht="16.5" hidden="1" customHeight="1" thickBot="1" x14ac:dyDescent="0.25">
      <c r="C126" s="41"/>
      <c r="D126" s="95" t="s">
        <v>101</v>
      </c>
      <c r="E126" s="300"/>
      <c r="F126" s="301"/>
      <c r="G126" s="298"/>
      <c r="H126" s="302"/>
      <c r="I126" s="302"/>
      <c r="J126" s="302"/>
      <c r="K126" s="302"/>
      <c r="L126" s="302"/>
      <c r="M126" s="302"/>
      <c r="N126" s="302"/>
      <c r="O126" s="302"/>
      <c r="P126" s="302"/>
      <c r="Q126" s="42"/>
      <c r="R126" s="72"/>
    </row>
    <row r="127" spans="3:18" ht="16.5" customHeight="1" thickTop="1" x14ac:dyDescent="0.25">
      <c r="C127" s="43"/>
      <c r="D127" s="44"/>
      <c r="E127" s="303"/>
      <c r="F127" s="4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72"/>
    </row>
    <row r="128" spans="3:18" ht="16.5" hidden="1" customHeight="1" x14ac:dyDescent="0.25">
      <c r="C128" s="45"/>
      <c r="D128" s="46"/>
      <c r="E128" s="305"/>
      <c r="F128" s="4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72"/>
    </row>
    <row r="129" spans="2:28" ht="16.5" hidden="1" customHeight="1" x14ac:dyDescent="0.25">
      <c r="C129" s="45"/>
      <c r="D129" s="46"/>
      <c r="E129" s="305"/>
      <c r="F129" s="4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72"/>
    </row>
    <row r="130" spans="2:28" ht="16.5" hidden="1" customHeight="1" x14ac:dyDescent="0.25">
      <c r="C130" s="45"/>
      <c r="D130" s="46"/>
      <c r="E130" s="305"/>
      <c r="F130" s="4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72"/>
    </row>
    <row r="131" spans="2:28" ht="16.5" hidden="1" customHeight="1" x14ac:dyDescent="0.25">
      <c r="C131" s="45"/>
      <c r="D131" s="46"/>
      <c r="E131" s="307"/>
      <c r="F131" s="4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6"/>
      <c r="R131" s="72"/>
    </row>
    <row r="132" spans="2:28" ht="16.5" hidden="1" customHeight="1" x14ac:dyDescent="0.25">
      <c r="C132" s="45"/>
      <c r="D132" s="46"/>
      <c r="E132" s="305"/>
      <c r="F132" s="4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72"/>
    </row>
    <row r="133" spans="2:28" ht="16.5" hidden="1" customHeight="1" x14ac:dyDescent="0.25">
      <c r="C133" s="45"/>
      <c r="D133" s="46"/>
      <c r="E133" s="305"/>
      <c r="F133" s="4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72"/>
    </row>
    <row r="134" spans="2:28" ht="16.5" hidden="1" customHeight="1" x14ac:dyDescent="0.25">
      <c r="C134" s="45"/>
      <c r="D134" s="46"/>
      <c r="E134" s="305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6"/>
      <c r="R134" s="72"/>
    </row>
    <row r="135" spans="2:28" ht="16.5" hidden="1" customHeight="1" x14ac:dyDescent="0.25">
      <c r="C135" s="45"/>
      <c r="D135" s="46"/>
      <c r="E135" s="305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6"/>
      <c r="R135" s="72"/>
    </row>
    <row r="136" spans="2:28" ht="16.5" hidden="1" customHeight="1" x14ac:dyDescent="0.25">
      <c r="C136" s="45"/>
      <c r="D136" s="46"/>
      <c r="E136" s="305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6"/>
      <c r="R136" s="72"/>
    </row>
    <row r="137" spans="2:28" ht="16.5" hidden="1" customHeight="1" x14ac:dyDescent="0.25">
      <c r="C137" s="45"/>
      <c r="D137" s="46"/>
      <c r="E137" s="305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6"/>
      <c r="R137" s="72"/>
    </row>
    <row r="138" spans="2:28" ht="16.5" hidden="1" customHeight="1" x14ac:dyDescent="0.25">
      <c r="C138" s="45"/>
      <c r="D138" s="46"/>
      <c r="E138" s="305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6"/>
      <c r="R138" s="72"/>
    </row>
    <row r="139" spans="2:28" s="315" customFormat="1" ht="16.5" hidden="1" customHeight="1" x14ac:dyDescent="0.25">
      <c r="B139" s="308"/>
      <c r="C139" s="309"/>
      <c r="D139" s="310"/>
      <c r="E139" s="310"/>
      <c r="F139" s="310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2"/>
      <c r="R139" s="313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spans="2:28" s="315" customFormat="1" ht="16.5" hidden="1" customHeight="1" x14ac:dyDescent="0.25">
      <c r="B140" s="308"/>
      <c r="C140" s="309"/>
      <c r="D140" s="310"/>
      <c r="E140" s="310"/>
      <c r="F140" s="31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2"/>
      <c r="R140" s="313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spans="2:28" s="315" customFormat="1" ht="16.5" hidden="1" customHeight="1" x14ac:dyDescent="0.25">
      <c r="B141" s="308"/>
      <c r="C141" s="309"/>
      <c r="D141" s="310"/>
      <c r="E141" s="310"/>
      <c r="F141" s="31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2"/>
      <c r="R141" s="313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spans="2:28" s="315" customFormat="1" ht="16.5" hidden="1" customHeight="1" x14ac:dyDescent="0.25">
      <c r="B142" s="308"/>
      <c r="C142" s="309"/>
      <c r="D142" s="310"/>
      <c r="E142" s="310"/>
      <c r="F142" s="31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2"/>
      <c r="R142" s="313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spans="2:28" ht="16.5" customHeight="1" x14ac:dyDescent="0.25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347"/>
      <c r="D144" s="52"/>
      <c r="E144" s="52"/>
      <c r="F144" s="52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50" t="e">
        <f>RIGHT(G224,LEN(G224)-1)</f>
        <v>#VALUE!</v>
      </c>
      <c r="H150" s="150" t="e">
        <f t="shared" ref="H150:P150" si="53">RIGHT(H224,LEN(H224)-1)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6"/>
      <c r="F154" s="316"/>
      <c r="G154" s="317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25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2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2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2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2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2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2">
      <c r="D161" s="95" t="s">
        <v>9</v>
      </c>
      <c r="E161" s="167"/>
      <c r="F161" s="97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2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2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2">
      <c r="D164" s="95" t="s">
        <v>14</v>
      </c>
      <c r="E164" s="167"/>
      <c r="F164" s="97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25">
      <c r="D166" s="59" t="s">
        <v>17</v>
      </c>
      <c r="E166" s="316"/>
      <c r="F166" s="316"/>
      <c r="G166" s="317"/>
      <c r="H166" s="318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25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2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2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2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2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2">
      <c r="D172" s="95" t="s">
        <v>9</v>
      </c>
      <c r="E172" s="167"/>
      <c r="F172" s="97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2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2">
      <c r="D174" s="176" t="s">
        <v>69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2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2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1:23" ht="16.5" customHeight="1" x14ac:dyDescent="0.2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1:23" ht="16.5" customHeight="1" x14ac:dyDescent="0.2">
      <c r="D178" s="95" t="s">
        <v>29</v>
      </c>
      <c r="E178" s="167"/>
      <c r="F178" s="97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25">
      <c r="C182" s="363" t="s">
        <v>116</v>
      </c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72"/>
    </row>
    <row r="183" spans="1:23" ht="16.5" customHeight="1" x14ac:dyDescent="0.25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5" x14ac:dyDescent="0.25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117</v>
      </c>
      <c r="U184" s="189"/>
      <c r="V184" s="189"/>
      <c r="W184" s="189"/>
    </row>
    <row r="185" spans="1:23" ht="15.75" thickBot="1" x14ac:dyDescent="0.3">
      <c r="C185" s="190"/>
      <c r="D185" s="224" t="s">
        <v>118</v>
      </c>
      <c r="E185" s="234" t="s">
        <v>64</v>
      </c>
      <c r="F185" s="65"/>
      <c r="G185" s="66">
        <f>G4</f>
        <v>1</v>
      </c>
      <c r="H185" s="67">
        <f t="shared" ref="H185:P185" si="62">H4</f>
        <v>2</v>
      </c>
      <c r="I185" s="67">
        <f t="shared" ref="I185:P185" si="63">I4</f>
        <v>3</v>
      </c>
      <c r="J185" s="67">
        <f t="shared" si="63"/>
        <v>4</v>
      </c>
      <c r="K185" s="67">
        <f t="shared" si="63"/>
        <v>5</v>
      </c>
      <c r="L185" s="67">
        <f t="shared" si="63"/>
        <v>6</v>
      </c>
      <c r="M185" s="67">
        <f t="shared" si="63"/>
        <v>7</v>
      </c>
      <c r="N185" s="67">
        <f t="shared" si="63"/>
        <v>8</v>
      </c>
      <c r="O185" s="67">
        <f t="shared" si="63"/>
        <v>9</v>
      </c>
      <c r="P185" s="67">
        <f t="shared" si="63"/>
        <v>10</v>
      </c>
      <c r="Q185" s="15"/>
      <c r="R185" s="72"/>
      <c r="T185" s="191" t="s">
        <v>119</v>
      </c>
      <c r="U185" s="72"/>
      <c r="V185" s="192"/>
      <c r="W185" s="193">
        <v>42736</v>
      </c>
    </row>
    <row r="186" spans="1:23" ht="3.6" customHeight="1" x14ac:dyDescent="0.25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5" x14ac:dyDescent="0.25">
      <c r="C187" s="319"/>
      <c r="D187" s="225" t="s">
        <v>62</v>
      </c>
      <c r="E187" s="76">
        <f>E6</f>
        <v>0</v>
      </c>
      <c r="F187" s="75"/>
      <c r="G187" s="76">
        <f t="shared" ref="G187:P189" si="64">G6</f>
        <v>0</v>
      </c>
      <c r="H187" s="77">
        <f t="shared" si="64"/>
        <v>0</v>
      </c>
      <c r="I187" s="77">
        <f t="shared" si="64"/>
        <v>0</v>
      </c>
      <c r="J187" s="77">
        <f t="shared" si="64"/>
        <v>0</v>
      </c>
      <c r="K187" s="77">
        <f t="shared" si="64"/>
        <v>0</v>
      </c>
      <c r="L187" s="77">
        <f t="shared" si="64"/>
        <v>0</v>
      </c>
      <c r="M187" s="77">
        <f t="shared" si="64"/>
        <v>0</v>
      </c>
      <c r="N187" s="77">
        <f t="shared" si="64"/>
        <v>0</v>
      </c>
      <c r="O187" s="77">
        <f t="shared" si="64"/>
        <v>0</v>
      </c>
      <c r="P187" s="77">
        <f t="shared" si="64"/>
        <v>0</v>
      </c>
      <c r="Q187" s="260"/>
      <c r="R187" s="72"/>
      <c r="T187" s="191" t="s">
        <v>120</v>
      </c>
      <c r="U187" s="72"/>
      <c r="V187" s="72"/>
      <c r="W187" s="196">
        <v>0.03</v>
      </c>
    </row>
    <row r="188" spans="1:23" ht="15" x14ac:dyDescent="0.25">
      <c r="C188" s="319"/>
      <c r="D188" s="225" t="s">
        <v>61</v>
      </c>
      <c r="E188" s="76">
        <f>E7</f>
        <v>0</v>
      </c>
      <c r="F188" s="75"/>
      <c r="G188" s="76">
        <f t="shared" si="64"/>
        <v>0</v>
      </c>
      <c r="H188" s="77">
        <f t="shared" si="64"/>
        <v>0</v>
      </c>
      <c r="I188" s="77">
        <f t="shared" si="64"/>
        <v>0</v>
      </c>
      <c r="J188" s="77">
        <f t="shared" si="64"/>
        <v>0</v>
      </c>
      <c r="K188" s="77">
        <f t="shared" si="64"/>
        <v>0</v>
      </c>
      <c r="L188" s="77">
        <f t="shared" si="64"/>
        <v>0</v>
      </c>
      <c r="M188" s="77">
        <f t="shared" si="64"/>
        <v>0</v>
      </c>
      <c r="N188" s="77">
        <f t="shared" si="64"/>
        <v>0</v>
      </c>
      <c r="O188" s="77">
        <f t="shared" si="64"/>
        <v>0</v>
      </c>
      <c r="P188" s="77">
        <f t="shared" si="64"/>
        <v>0</v>
      </c>
      <c r="Q188" s="260"/>
      <c r="R188" s="72"/>
      <c r="T188" s="191"/>
      <c r="U188" s="72"/>
      <c r="V188" s="72"/>
      <c r="W188" s="197"/>
    </row>
    <row r="189" spans="1:23" ht="15" x14ac:dyDescent="0.25">
      <c r="C189" s="319"/>
      <c r="D189" s="225" t="s">
        <v>60</v>
      </c>
      <c r="E189" s="76" t="str">
        <f>E8</f>
        <v xml:space="preserve">, </v>
      </c>
      <c r="F189" s="75"/>
      <c r="G189" s="76" t="str">
        <f t="shared" si="64"/>
        <v xml:space="preserve">, </v>
      </c>
      <c r="H189" s="77" t="str">
        <f t="shared" si="64"/>
        <v xml:space="preserve">, </v>
      </c>
      <c r="I189" s="77" t="str">
        <f t="shared" si="64"/>
        <v xml:space="preserve">, </v>
      </c>
      <c r="J189" s="77" t="str">
        <f t="shared" si="64"/>
        <v xml:space="preserve">, </v>
      </c>
      <c r="K189" s="77" t="str">
        <f t="shared" si="64"/>
        <v xml:space="preserve">, </v>
      </c>
      <c r="L189" s="77" t="str">
        <f t="shared" si="64"/>
        <v xml:space="preserve">, </v>
      </c>
      <c r="M189" s="77" t="str">
        <f t="shared" si="64"/>
        <v xml:space="preserve">, </v>
      </c>
      <c r="N189" s="77" t="str">
        <f t="shared" si="64"/>
        <v xml:space="preserve">, </v>
      </c>
      <c r="O189" s="77" t="str">
        <f t="shared" si="64"/>
        <v xml:space="preserve">, </v>
      </c>
      <c r="P189" s="77" t="str">
        <f t="shared" si="64"/>
        <v xml:space="preserve">, </v>
      </c>
      <c r="Q189" s="260"/>
      <c r="R189" s="72"/>
    </row>
    <row r="190" spans="1:23" ht="3.6" customHeight="1" x14ac:dyDescent="0.25">
      <c r="C190" s="320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0"/>
      <c r="R190" s="72"/>
    </row>
    <row r="191" spans="1:23" ht="15" x14ac:dyDescent="0.25">
      <c r="C191" s="198"/>
      <c r="D191" s="226" t="s">
        <v>65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2"/>
      <c r="R191" s="72"/>
    </row>
    <row r="192" spans="1:23" ht="3.6" customHeight="1" x14ac:dyDescent="0.25">
      <c r="C192" s="320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0"/>
      <c r="R192" s="72"/>
    </row>
    <row r="193" spans="3:18" ht="15" x14ac:dyDescent="0.25">
      <c r="C193" s="319"/>
      <c r="D193" s="225" t="s">
        <v>59</v>
      </c>
      <c r="E193" s="79">
        <f>E12</f>
        <v>0</v>
      </c>
      <c r="F193" s="75"/>
      <c r="G193" s="79">
        <f t="shared" ref="G193:P193" si="65">G12</f>
        <v>0</v>
      </c>
      <c r="H193" s="80">
        <f t="shared" si="65"/>
        <v>0</v>
      </c>
      <c r="I193" s="80">
        <f t="shared" si="65"/>
        <v>0</v>
      </c>
      <c r="J193" s="80">
        <f t="shared" si="65"/>
        <v>0</v>
      </c>
      <c r="K193" s="80">
        <f t="shared" si="65"/>
        <v>0</v>
      </c>
      <c r="L193" s="80">
        <f t="shared" si="65"/>
        <v>0</v>
      </c>
      <c r="M193" s="80">
        <f t="shared" si="65"/>
        <v>0</v>
      </c>
      <c r="N193" s="80">
        <f t="shared" si="65"/>
        <v>0</v>
      </c>
      <c r="O193" s="80">
        <f t="shared" si="65"/>
        <v>0</v>
      </c>
      <c r="P193" s="80">
        <f t="shared" si="65"/>
        <v>0</v>
      </c>
      <c r="Q193" s="263"/>
      <c r="R193" s="72"/>
    </row>
    <row r="194" spans="3:18" ht="16.5" customHeight="1" x14ac:dyDescent="0.25">
      <c r="C194" s="319"/>
      <c r="D194" s="225" t="s">
        <v>121</v>
      </c>
      <c r="E194" s="248" t="e">
        <f>E120</f>
        <v>#DIV/0!</v>
      </c>
      <c r="F194" s="75"/>
      <c r="G194" s="249" t="e">
        <f t="shared" ref="G194:P194" si="66">G120</f>
        <v>#DIV/0!</v>
      </c>
      <c r="H194" s="250" t="e">
        <f t="shared" si="66"/>
        <v>#DIV/0!</v>
      </c>
      <c r="I194" s="250" t="e">
        <f t="shared" si="66"/>
        <v>#DIV/0!</v>
      </c>
      <c r="J194" s="250" t="e">
        <f t="shared" si="66"/>
        <v>#DIV/0!</v>
      </c>
      <c r="K194" s="250" t="e">
        <f t="shared" si="66"/>
        <v>#DIV/0!</v>
      </c>
      <c r="L194" s="250" t="e">
        <f t="shared" si="66"/>
        <v>#DIV/0!</v>
      </c>
      <c r="M194" s="250" t="e">
        <f t="shared" si="66"/>
        <v>#DIV/0!</v>
      </c>
      <c r="N194" s="250" t="e">
        <f t="shared" si="66"/>
        <v>#DIV/0!</v>
      </c>
      <c r="O194" s="250" t="e">
        <f t="shared" si="66"/>
        <v>#DIV/0!</v>
      </c>
      <c r="P194" s="250" t="e">
        <f t="shared" si="66"/>
        <v>#DIV/0!</v>
      </c>
      <c r="Q194" s="321"/>
      <c r="R194" s="72"/>
    </row>
    <row r="195" spans="3:18" ht="16.5" customHeight="1" x14ac:dyDescent="0.25">
      <c r="C195" s="198"/>
      <c r="D195" s="226" t="s">
        <v>122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3"/>
      <c r="R195" s="72"/>
    </row>
    <row r="196" spans="3:18" ht="3.75" customHeight="1" x14ac:dyDescent="0.25">
      <c r="C196" s="322"/>
      <c r="D196" s="78"/>
      <c r="E196" s="323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3"/>
      <c r="R196" s="72"/>
    </row>
    <row r="197" spans="3:18" ht="16.5" customHeight="1" x14ac:dyDescent="0.25">
      <c r="C197" s="319"/>
      <c r="D197" s="225" t="s">
        <v>55</v>
      </c>
      <c r="E197" s="258" t="str">
        <f>E23</f>
        <v>Leased Fee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3"/>
      <c r="R197" s="72"/>
    </row>
    <row r="198" spans="3:18" ht="16.5" customHeight="1" x14ac:dyDescent="0.25">
      <c r="C198" s="324"/>
      <c r="D198" s="243" t="s">
        <v>142</v>
      </c>
      <c r="E198" s="259"/>
      <c r="F198" s="205"/>
      <c r="G198" s="244" t="e">
        <f t="shared" ref="G198:P198" si="67">G194*(1+G197)</f>
        <v>#DIV/0!</v>
      </c>
      <c r="H198" s="245" t="e">
        <f t="shared" si="67"/>
        <v>#DIV/0!</v>
      </c>
      <c r="I198" s="245" t="e">
        <f t="shared" si="67"/>
        <v>#DIV/0!</v>
      </c>
      <c r="J198" s="245" t="e">
        <f t="shared" si="67"/>
        <v>#DIV/0!</v>
      </c>
      <c r="K198" s="245" t="e">
        <f t="shared" si="67"/>
        <v>#DIV/0!</v>
      </c>
      <c r="L198" s="245" t="e">
        <f t="shared" si="67"/>
        <v>#DIV/0!</v>
      </c>
      <c r="M198" s="245" t="e">
        <f t="shared" si="67"/>
        <v>#DIV/0!</v>
      </c>
      <c r="N198" s="245" t="e">
        <f t="shared" si="67"/>
        <v>#DIV/0!</v>
      </c>
      <c r="O198" s="245" t="e">
        <f t="shared" si="67"/>
        <v>#DIV/0!</v>
      </c>
      <c r="P198" s="245" t="e">
        <f t="shared" si="67"/>
        <v>#DIV/0!</v>
      </c>
      <c r="Q198" s="321"/>
      <c r="R198" s="72"/>
    </row>
    <row r="199" spans="3:18" ht="16.5" customHeight="1" x14ac:dyDescent="0.25">
      <c r="C199" s="319"/>
      <c r="D199" s="358" t="s">
        <v>124</v>
      </c>
      <c r="E199" s="258" t="str">
        <f>E22</f>
        <v>---</v>
      </c>
      <c r="F199" s="75"/>
      <c r="G199" s="246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3"/>
      <c r="R199" s="72"/>
    </row>
    <row r="200" spans="3:18" ht="16.5" customHeight="1" x14ac:dyDescent="0.25">
      <c r="C200" s="324"/>
      <c r="D200" s="243" t="s">
        <v>142</v>
      </c>
      <c r="E200" s="259"/>
      <c r="F200" s="205"/>
      <c r="G200" s="244" t="e">
        <f t="shared" ref="G200:P200" si="68">G198*(1+G199)</f>
        <v>#DIV/0!</v>
      </c>
      <c r="H200" s="245" t="e">
        <f t="shared" si="68"/>
        <v>#DIV/0!</v>
      </c>
      <c r="I200" s="245" t="e">
        <f t="shared" si="68"/>
        <v>#DIV/0!</v>
      </c>
      <c r="J200" s="245" t="e">
        <f t="shared" si="68"/>
        <v>#DIV/0!</v>
      </c>
      <c r="K200" s="245" t="e">
        <f t="shared" si="68"/>
        <v>#DIV/0!</v>
      </c>
      <c r="L200" s="245" t="e">
        <f t="shared" si="68"/>
        <v>#DIV/0!</v>
      </c>
      <c r="M200" s="245" t="e">
        <f t="shared" si="68"/>
        <v>#DIV/0!</v>
      </c>
      <c r="N200" s="245" t="e">
        <f t="shared" si="68"/>
        <v>#DIV/0!</v>
      </c>
      <c r="O200" s="245" t="e">
        <f t="shared" si="68"/>
        <v>#DIV/0!</v>
      </c>
      <c r="P200" s="245" t="e">
        <f t="shared" si="68"/>
        <v>#DIV/0!</v>
      </c>
      <c r="Q200" s="321"/>
      <c r="R200" s="72"/>
    </row>
    <row r="201" spans="3:18" ht="16.5" customHeight="1" x14ac:dyDescent="0.25">
      <c r="C201" s="319"/>
      <c r="D201" s="358" t="s">
        <v>123</v>
      </c>
      <c r="E201" s="359"/>
      <c r="F201" s="75"/>
      <c r="G201" s="246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3"/>
      <c r="R201" s="72"/>
    </row>
    <row r="202" spans="3:18" ht="16.5" customHeight="1" x14ac:dyDescent="0.25">
      <c r="C202" s="324"/>
      <c r="D202" s="243" t="s">
        <v>142</v>
      </c>
      <c r="E202" s="259"/>
      <c r="F202" s="205"/>
      <c r="G202" s="244" t="e">
        <f t="shared" ref="G202:P202" si="69">G200*(1+G201)</f>
        <v>#DIV/0!</v>
      </c>
      <c r="H202" s="245" t="e">
        <f t="shared" si="69"/>
        <v>#DIV/0!</v>
      </c>
      <c r="I202" s="245" t="e">
        <f t="shared" si="69"/>
        <v>#DIV/0!</v>
      </c>
      <c r="J202" s="245" t="e">
        <f t="shared" si="69"/>
        <v>#DIV/0!</v>
      </c>
      <c r="K202" s="245" t="e">
        <f t="shared" si="69"/>
        <v>#DIV/0!</v>
      </c>
      <c r="L202" s="245" t="e">
        <f t="shared" si="69"/>
        <v>#DIV/0!</v>
      </c>
      <c r="M202" s="245" t="e">
        <f t="shared" si="69"/>
        <v>#DIV/0!</v>
      </c>
      <c r="N202" s="245" t="e">
        <f t="shared" si="69"/>
        <v>#DIV/0!</v>
      </c>
      <c r="O202" s="245" t="e">
        <f t="shared" si="69"/>
        <v>#DIV/0!</v>
      </c>
      <c r="P202" s="245" t="e">
        <f t="shared" si="69"/>
        <v>#DIV/0!</v>
      </c>
      <c r="Q202" s="325"/>
      <c r="R202" s="72"/>
    </row>
    <row r="203" spans="3:18" ht="16.5" customHeight="1" x14ac:dyDescent="0.25">
      <c r="C203" s="319"/>
      <c r="D203" s="225" t="s">
        <v>125</v>
      </c>
      <c r="E203" s="357">
        <f>($W$185-E193)/30.4735*($W$187/12)</f>
        <v>3.5059970137988747</v>
      </c>
      <c r="F203" s="75"/>
      <c r="G203" s="106">
        <f>($W$185-G193)/30.4735*($W$187/12)</f>
        <v>3.5059970137988747</v>
      </c>
      <c r="H203" s="107">
        <f t="shared" ref="H203:P203" si="70">($W$185-H193)/30.4735*($W$187/12)</f>
        <v>3.5059970137988747</v>
      </c>
      <c r="I203" s="107">
        <f t="shared" si="70"/>
        <v>3.5059970137988747</v>
      </c>
      <c r="J203" s="107">
        <f t="shared" si="70"/>
        <v>3.5059970137988747</v>
      </c>
      <c r="K203" s="107">
        <f t="shared" si="70"/>
        <v>3.5059970137988747</v>
      </c>
      <c r="L203" s="107">
        <f t="shared" si="70"/>
        <v>3.5059970137988747</v>
      </c>
      <c r="M203" s="107">
        <f t="shared" si="70"/>
        <v>3.5059970137988747</v>
      </c>
      <c r="N203" s="107">
        <f t="shared" si="70"/>
        <v>3.5059970137988747</v>
      </c>
      <c r="O203" s="107">
        <f t="shared" si="70"/>
        <v>3.5059970137988747</v>
      </c>
      <c r="P203" s="107">
        <f t="shared" si="70"/>
        <v>3.5059970137988747</v>
      </c>
      <c r="Q203" s="263"/>
      <c r="R203" s="72"/>
    </row>
    <row r="204" spans="3:18" ht="16.5" customHeight="1" x14ac:dyDescent="0.25">
      <c r="C204" s="326"/>
      <c r="D204" s="228" t="s">
        <v>126</v>
      </c>
      <c r="E204" s="203" t="e">
        <f>E194*(1+E203)</f>
        <v>#DIV/0!</v>
      </c>
      <c r="F204" s="247"/>
      <c r="G204" s="203" t="e">
        <f t="shared" ref="G204:P204" si="71">G202*(1+G203)</f>
        <v>#DIV/0!</v>
      </c>
      <c r="H204" s="204" t="e">
        <f t="shared" si="71"/>
        <v>#DIV/0!</v>
      </c>
      <c r="I204" s="204" t="e">
        <f t="shared" si="71"/>
        <v>#DIV/0!</v>
      </c>
      <c r="J204" s="204" t="e">
        <f t="shared" si="71"/>
        <v>#DIV/0!</v>
      </c>
      <c r="K204" s="204" t="e">
        <f t="shared" si="71"/>
        <v>#DIV/0!</v>
      </c>
      <c r="L204" s="204" t="e">
        <f t="shared" si="71"/>
        <v>#DIV/0!</v>
      </c>
      <c r="M204" s="204" t="e">
        <f t="shared" si="71"/>
        <v>#DIV/0!</v>
      </c>
      <c r="N204" s="204" t="e">
        <f t="shared" si="71"/>
        <v>#DIV/0!</v>
      </c>
      <c r="O204" s="204" t="e">
        <f t="shared" si="71"/>
        <v>#DIV/0!</v>
      </c>
      <c r="P204" s="204" t="e">
        <f t="shared" si="71"/>
        <v>#DIV/0!</v>
      </c>
      <c r="Q204" s="263"/>
      <c r="R204" s="72"/>
    </row>
    <row r="205" spans="3:18" ht="15" x14ac:dyDescent="0.25">
      <c r="C205" s="198"/>
      <c r="D205" s="226" t="s">
        <v>127</v>
      </c>
      <c r="E205" s="237"/>
      <c r="F205" s="355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3"/>
      <c r="R205" s="72"/>
    </row>
    <row r="206" spans="3:18" ht="3" customHeight="1" x14ac:dyDescent="0.25">
      <c r="C206" s="322"/>
      <c r="D206" s="78"/>
      <c r="E206" s="323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3"/>
      <c r="R206" s="72"/>
    </row>
    <row r="207" spans="3:18" ht="16.5" customHeight="1" x14ac:dyDescent="0.25">
      <c r="C207" s="319"/>
      <c r="D207" s="225" t="s">
        <v>128</v>
      </c>
      <c r="E207" s="356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3"/>
      <c r="R207" s="72"/>
    </row>
    <row r="208" spans="3:18" ht="15" x14ac:dyDescent="0.25">
      <c r="C208" s="324"/>
      <c r="D208" s="229" t="s">
        <v>129</v>
      </c>
      <c r="E208" s="238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1"/>
      <c r="R208" s="72"/>
    </row>
    <row r="209" spans="3:18" ht="15" x14ac:dyDescent="0.25">
      <c r="C209" s="319"/>
      <c r="D209" s="225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3"/>
      <c r="R209" s="72"/>
    </row>
    <row r="210" spans="3:18" ht="15" x14ac:dyDescent="0.25">
      <c r="C210" s="324"/>
      <c r="D210" s="229" t="s">
        <v>130</v>
      </c>
      <c r="E210" s="206"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1"/>
      <c r="R210" s="72"/>
    </row>
    <row r="211" spans="3:18" ht="15" x14ac:dyDescent="0.25">
      <c r="C211" s="319"/>
      <c r="D211" s="225" t="s">
        <v>132</v>
      </c>
      <c r="E211" s="106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3"/>
      <c r="R211" s="72"/>
    </row>
    <row r="212" spans="3:18" ht="16.5" customHeight="1" x14ac:dyDescent="0.25">
      <c r="C212" s="319"/>
      <c r="D212" s="225" t="s">
        <v>48</v>
      </c>
      <c r="E212" s="135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3"/>
      <c r="R212" s="72"/>
    </row>
    <row r="213" spans="3:18" ht="6.75" customHeight="1" x14ac:dyDescent="0.25">
      <c r="C213" s="327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28"/>
      <c r="R213" s="72"/>
    </row>
    <row r="214" spans="3:18" ht="23.25" customHeight="1" x14ac:dyDescent="0.25">
      <c r="C214" s="329"/>
      <c r="D214" s="230" t="s">
        <v>143</v>
      </c>
      <c r="E214" s="239"/>
      <c r="F214" s="208"/>
      <c r="G214" s="209">
        <f>SUM(G207:G212)</f>
        <v>0</v>
      </c>
      <c r="H214" s="210">
        <f t="shared" ref="H214:P214" si="72">SUM(H207:H212)</f>
        <v>0</v>
      </c>
      <c r="I214" s="210">
        <f t="shared" si="72"/>
        <v>0</v>
      </c>
      <c r="J214" s="210">
        <f t="shared" si="72"/>
        <v>0</v>
      </c>
      <c r="K214" s="210">
        <f t="shared" si="72"/>
        <v>0</v>
      </c>
      <c r="L214" s="210">
        <f t="shared" si="72"/>
        <v>0</v>
      </c>
      <c r="M214" s="210">
        <f t="shared" si="72"/>
        <v>0</v>
      </c>
      <c r="N214" s="210">
        <f t="shared" si="72"/>
        <v>0</v>
      </c>
      <c r="O214" s="210">
        <f t="shared" si="72"/>
        <v>0</v>
      </c>
      <c r="P214" s="210">
        <f t="shared" si="72"/>
        <v>0</v>
      </c>
      <c r="Q214" s="330"/>
      <c r="R214" s="72"/>
    </row>
    <row r="215" spans="3:18" ht="24" customHeight="1" thickBot="1" x14ac:dyDescent="0.3">
      <c r="C215" s="331"/>
      <c r="D215" s="231" t="s">
        <v>144</v>
      </c>
      <c r="E215" s="211" t="e">
        <f>E204</f>
        <v>#DIV/0!</v>
      </c>
      <c r="F215" s="353"/>
      <c r="G215" s="211" t="e">
        <f>(SUM(G207:G213)+1)*G204</f>
        <v>#DIV/0!</v>
      </c>
      <c r="H215" s="354" t="e">
        <f>(SUM(H207:H213)+1)*H204</f>
        <v>#DIV/0!</v>
      </c>
      <c r="I215" s="354" t="e">
        <f t="shared" ref="I215:P215" si="73">(SUM(I207:I213)+1)*I204</f>
        <v>#DIV/0!</v>
      </c>
      <c r="J215" s="354" t="e">
        <f t="shared" si="73"/>
        <v>#DIV/0!</v>
      </c>
      <c r="K215" s="354" t="e">
        <f t="shared" si="73"/>
        <v>#DIV/0!</v>
      </c>
      <c r="L215" s="354" t="e">
        <f t="shared" si="73"/>
        <v>#DIV/0!</v>
      </c>
      <c r="M215" s="354" t="e">
        <f t="shared" si="73"/>
        <v>#DIV/0!</v>
      </c>
      <c r="N215" s="354" t="e">
        <f t="shared" si="73"/>
        <v>#DIV/0!</v>
      </c>
      <c r="O215" s="354" t="e">
        <f t="shared" si="73"/>
        <v>#DIV/0!</v>
      </c>
      <c r="P215" s="354" t="e">
        <f t="shared" si="73"/>
        <v>#DIV/0!</v>
      </c>
      <c r="Q215" s="332"/>
      <c r="R215" s="72"/>
    </row>
    <row r="216" spans="3:18" ht="15.75" thickTop="1" x14ac:dyDescent="0.25">
      <c r="C216" s="212"/>
      <c r="D216" s="232" t="s">
        <v>133</v>
      </c>
      <c r="E216" s="240" t="s">
        <v>134</v>
      </c>
      <c r="F216" s="213"/>
      <c r="G216" s="214" t="s">
        <v>135</v>
      </c>
      <c r="H216" s="251" t="s">
        <v>136</v>
      </c>
      <c r="I216" s="215" t="s">
        <v>137</v>
      </c>
      <c r="J216" s="255"/>
      <c r="K216" s="333"/>
      <c r="L216" s="333"/>
      <c r="M216" s="333"/>
      <c r="N216" s="333"/>
      <c r="O216" s="333"/>
      <c r="P216" s="334"/>
      <c r="Q216" s="263"/>
      <c r="R216" s="72"/>
    </row>
    <row r="217" spans="3:18" ht="7.5" customHeight="1" x14ac:dyDescent="0.25">
      <c r="C217" s="335"/>
      <c r="D217" s="336"/>
      <c r="E217" s="337"/>
      <c r="F217" s="23"/>
      <c r="G217" s="338"/>
      <c r="H217" s="339"/>
      <c r="I217" s="339"/>
      <c r="J217" s="340"/>
      <c r="K217" s="334"/>
      <c r="L217" s="334"/>
      <c r="M217" s="334"/>
      <c r="N217" s="334"/>
      <c r="O217" s="334"/>
      <c r="P217" s="334"/>
      <c r="Q217" s="263"/>
      <c r="R217" s="72"/>
    </row>
    <row r="218" spans="3:18" ht="15" x14ac:dyDescent="0.25">
      <c r="C218" s="341"/>
      <c r="D218" s="342"/>
      <c r="E218" s="241" t="s">
        <v>138</v>
      </c>
      <c r="F218" s="75"/>
      <c r="G218" s="216" t="e">
        <f>MIN(G194:P194)</f>
        <v>#DIV/0!</v>
      </c>
      <c r="H218" s="252" t="e">
        <f>MIN(G215:P215)</f>
        <v>#DIV/0!</v>
      </c>
      <c r="I218" s="217" t="e">
        <f>(H218-G218)/G218</f>
        <v>#DIV/0!</v>
      </c>
      <c r="J218" s="256"/>
      <c r="K218" s="334"/>
      <c r="L218" s="334"/>
      <c r="M218" s="334"/>
      <c r="N218" s="334"/>
      <c r="O218" s="334"/>
      <c r="P218" s="334"/>
      <c r="Q218" s="263"/>
      <c r="R218" s="72"/>
    </row>
    <row r="219" spans="3:18" ht="16.5" customHeight="1" x14ac:dyDescent="0.25">
      <c r="C219" s="341"/>
      <c r="D219" s="342"/>
      <c r="E219" s="241" t="s">
        <v>139</v>
      </c>
      <c r="F219" s="75"/>
      <c r="G219" s="216" t="e">
        <f>MAX(G194:P194)</f>
        <v>#DIV/0!</v>
      </c>
      <c r="H219" s="252" t="e">
        <f>MAX(G215:P215)</f>
        <v>#DIV/0!</v>
      </c>
      <c r="I219" s="217" t="e">
        <f>(H219-G219)/G219</f>
        <v>#DIV/0!</v>
      </c>
      <c r="J219" s="256"/>
      <c r="K219" s="343"/>
      <c r="L219" s="343"/>
      <c r="M219" s="343"/>
      <c r="N219" s="343"/>
      <c r="O219" s="343"/>
      <c r="P219" s="343"/>
      <c r="Q219" s="263"/>
      <c r="R219" s="72"/>
    </row>
    <row r="220" spans="3:18" ht="16.5" customHeight="1" x14ac:dyDescent="0.25">
      <c r="C220" s="341"/>
      <c r="D220" s="342"/>
      <c r="E220" s="241" t="s">
        <v>140</v>
      </c>
      <c r="F220" s="75"/>
      <c r="G220" s="218" t="e">
        <f>AVERAGE(G194:P194)</f>
        <v>#DIV/0!</v>
      </c>
      <c r="H220" s="253" t="e">
        <f>AVERAGE(G215:P215)</f>
        <v>#DIV/0!</v>
      </c>
      <c r="I220" s="217" t="e">
        <f>(H220-G220)/G220</f>
        <v>#DIV/0!</v>
      </c>
      <c r="J220" s="256"/>
      <c r="K220" s="184"/>
      <c r="L220" s="184"/>
      <c r="M220" s="184"/>
      <c r="N220" s="184"/>
      <c r="O220" s="184"/>
      <c r="P220" s="184"/>
      <c r="Q220" s="263"/>
      <c r="R220" s="72"/>
    </row>
    <row r="221" spans="3:18" ht="16.5" customHeight="1" thickBot="1" x14ac:dyDescent="0.3">
      <c r="C221" s="344"/>
      <c r="D221" s="345"/>
      <c r="E221" s="242" t="s">
        <v>141</v>
      </c>
      <c r="F221" s="219"/>
      <c r="G221" s="220" t="e">
        <f>MEDIAN(G194:P194)</f>
        <v>#DIV/0!</v>
      </c>
      <c r="H221" s="254" t="e">
        <f>MEDIAN(G215:P215)</f>
        <v>#DIV/0!</v>
      </c>
      <c r="I221" s="221" t="e">
        <f>(H221-G221)/G221</f>
        <v>#DIV/0!</v>
      </c>
      <c r="J221" s="257"/>
      <c r="K221" s="222"/>
      <c r="L221" s="222"/>
      <c r="M221" s="222"/>
      <c r="N221" s="222"/>
      <c r="O221" s="222"/>
      <c r="P221" s="222"/>
      <c r="Q221" s="346"/>
      <c r="R221" s="72"/>
    </row>
    <row r="222" spans="3:18" ht="16.5" customHeight="1" thickTop="1" x14ac:dyDescent="0.25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</sheetData>
  <customSheetViews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B26188F5-B61E-499A-AE71-28E4CCA36224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