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72" documentId="8_{97C73B2B-563C-4F4C-919F-B6DF19D44A48}" xr6:coauthVersionLast="47" xr6:coauthVersionMax="47" xr10:uidLastSave="{FC0358B0-7EAB-4588-8950-99F1E3D9DFFA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34AE049_7D02_40A7_9B15_23C891D72D58_.wvu.Cols" localSheetId="0" hidden="1">Leases!$A:$B</definedName>
    <definedName name="Z_034AE049_7D02_40A7_9B15_23C891D72D58_.wvu.PrintArea" localSheetId="0" hidden="1">Leases!$C$1:$P$93</definedName>
    <definedName name="Z_034AE049_7D02_40A7_9B15_23C891D72D58_.wvu.Rows" localSheetId="0" hidden="1">Leases!$14:$14,Leases!$18:$18,Leases!$21:$24,Leases!$28:$28,Leases!$30:$33,Leases!$41:$45,Leases!$53:$54,Leases!$61:$61,Leases!$63:$80,Leases!$83:$92</definedName>
    <definedName name="Z_0657C855_8CC7_4FCC_A533_34D6D10E238D_.wvu.Cols" localSheetId="0" hidden="1">Leases!$A:$B</definedName>
    <definedName name="Z_0657C855_8CC7_4FCC_A533_34D6D10E238D_.wvu.PrintArea" localSheetId="0" hidden="1">Leases!$C$1:$P$93</definedName>
    <definedName name="Z_0657C855_8CC7_4FCC_A533_34D6D10E238D_.wvu.Rows" localSheetId="0" hidden="1">Leases!$14:$14,Leases!$18:$18,Leases!$21:$24,Leases!$28:$28,Leases!$30:$33,Leases!$41:$45,Leases!$53:$54,Leases!$61:$61,Leases!$63:$80,Leases!$83:$92</definedName>
    <definedName name="Z_7654F1F6_CD2A_40CE_89CE_84AB40E6212C_.wvu.Cols" localSheetId="0" hidden="1">Leases!$A:$B</definedName>
    <definedName name="Z_7654F1F6_CD2A_40CE_89CE_84AB40E6212C_.wvu.PrintArea" localSheetId="0" hidden="1">Leases!$C$1:$P$93</definedName>
    <definedName name="Z_7654F1F6_CD2A_40CE_89CE_84AB40E6212C_.wvu.Rows" localSheetId="0" hidden="1">Leases!$14:$14,Leases!$18:$18,Leases!$21:$24,Leases!$28:$28,Leases!$30:$33,Leases!$41:$45,Leases!$53:$54,Leases!$61:$61,Leases!$63:$80,Leases!$83:$92</definedName>
    <definedName name="Z_961F4F7A_4924_4A08_BEBF_CDB293F7C526_.wvu.Cols" localSheetId="0" hidden="1">Leases!$A:$B</definedName>
    <definedName name="Z_961F4F7A_4924_4A08_BEBF_CDB293F7C526_.wvu.PrintArea" localSheetId="0" hidden="1">Leases!$C$1:$P$93</definedName>
    <definedName name="Z_961F4F7A_4924_4A08_BEBF_CDB293F7C526_.wvu.Rows" localSheetId="0" hidden="1">Leases!$14:$14,Leases!$18:$18,Leases!$21:$24,Leases!$28:$28,Leases!$30:$33,Leases!$41:$45,Leases!$53:$54,Leases!$61:$61,Leases!$63:$80,Leases!$83:$92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0657C855-8CC7-4FCC-A533-34D6D10E238D}" mergeInterval="0" personalView="1" maximized="1" windowWidth="1596" windowHeight="739" activeSheetId="1"/>
    <customWorkbookView name="Kurt - Personal View" guid="{7654F1F6-CD2A-40CE-89CE-84AB40E6212C}" mergeInterval="0" personalView="1" maximized="1" windowWidth="1020" windowHeight="561" activeSheetId="1"/>
    <customWorkbookView name="User - Personal View" guid="{FB300E69-AB45-4F36-86BA-E236336AE4CB}" mergeInterval="0" personalView="1" maximized="1" windowWidth="1020" windowHeight="622" activeSheetId="2"/>
    <customWorkbookView name="Kurt M. Mueller, MAI - Personal View" guid="{961F4F7A-4924-4A08-BEBF-CDB293F7C526}" mergeInterval="0" personalView="1" maximized="1" windowWidth="1370" windowHeight="655" activeSheetId="1"/>
    <customWorkbookView name="Kurt M. Mueller - Personal View" guid="{034AE049-7D02-40A7-9B15-23C891D72D5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39" i="1"/>
  <c r="I139" i="1"/>
  <c r="J139" i="1"/>
  <c r="K139" i="1"/>
  <c r="L139" i="1"/>
  <c r="M139" i="1"/>
  <c r="N139" i="1"/>
  <c r="O139" i="1"/>
  <c r="H140" i="1"/>
  <c r="I140" i="1"/>
  <c r="J140" i="1"/>
  <c r="K140" i="1"/>
  <c r="L140" i="1"/>
  <c r="M140" i="1"/>
  <c r="N140" i="1"/>
  <c r="O140" i="1"/>
  <c r="H141" i="1"/>
  <c r="I141" i="1"/>
  <c r="J141" i="1"/>
  <c r="K141" i="1"/>
  <c r="L141" i="1"/>
  <c r="M141" i="1"/>
  <c r="N141" i="1"/>
  <c r="O141" i="1"/>
  <c r="H142" i="1"/>
  <c r="I142" i="1"/>
  <c r="J142" i="1"/>
  <c r="K142" i="1"/>
  <c r="L142" i="1"/>
  <c r="M142" i="1"/>
  <c r="N142" i="1"/>
  <c r="O142" i="1"/>
  <c r="H143" i="1"/>
  <c r="I143" i="1"/>
  <c r="J143" i="1"/>
  <c r="K143" i="1"/>
  <c r="L143" i="1"/>
  <c r="M143" i="1"/>
  <c r="N143" i="1"/>
  <c r="O143" i="1"/>
  <c r="H144" i="1"/>
  <c r="I144" i="1"/>
  <c r="J144" i="1"/>
  <c r="K144" i="1"/>
  <c r="L144" i="1"/>
  <c r="M144" i="1"/>
  <c r="N144" i="1"/>
  <c r="O144" i="1"/>
  <c r="H146" i="1"/>
  <c r="I146" i="1"/>
  <c r="J146" i="1"/>
  <c r="K146" i="1"/>
  <c r="L146" i="1"/>
  <c r="M146" i="1"/>
  <c r="M147" i="1" s="1"/>
  <c r="M149" i="1" s="1"/>
  <c r="N146" i="1"/>
  <c r="N147" i="1" s="1"/>
  <c r="N149" i="1" s="1"/>
  <c r="O146" i="1"/>
  <c r="O147" i="1" s="1"/>
  <c r="O149" i="1" s="1"/>
  <c r="H147" i="1"/>
  <c r="H149" i="1" s="1"/>
  <c r="I147" i="1"/>
  <c r="J147" i="1"/>
  <c r="K147" i="1"/>
  <c r="L147" i="1"/>
  <c r="L149" i="1" s="1"/>
  <c r="H148" i="1"/>
  <c r="I148" i="1"/>
  <c r="I149" i="1" s="1"/>
  <c r="J148" i="1"/>
  <c r="K148" i="1"/>
  <c r="L148" i="1"/>
  <c r="M148" i="1"/>
  <c r="N148" i="1"/>
  <c r="O148" i="1"/>
  <c r="J149" i="1"/>
  <c r="K149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J153" i="1"/>
  <c r="K153" i="1"/>
  <c r="L153" i="1"/>
  <c r="M153" i="1"/>
  <c r="N153" i="1"/>
  <c r="O153" i="1"/>
  <c r="H154" i="1"/>
  <c r="I154" i="1"/>
  <c r="J154" i="1"/>
  <c r="K154" i="1"/>
  <c r="L154" i="1"/>
  <c r="M154" i="1"/>
  <c r="N154" i="1"/>
  <c r="O154" i="1"/>
  <c r="H155" i="1"/>
  <c r="I155" i="1"/>
  <c r="J155" i="1"/>
  <c r="K155" i="1"/>
  <c r="L155" i="1"/>
  <c r="M155" i="1"/>
  <c r="N155" i="1"/>
  <c r="O155" i="1"/>
  <c r="O157" i="1" s="1"/>
  <c r="O136" i="1" s="1"/>
  <c r="H156" i="1"/>
  <c r="I156" i="1"/>
  <c r="I157" i="1" s="1"/>
  <c r="I136" i="1" s="1"/>
  <c r="J156" i="1"/>
  <c r="K156" i="1"/>
  <c r="L156" i="1"/>
  <c r="M156" i="1"/>
  <c r="N156" i="1"/>
  <c r="O156" i="1"/>
  <c r="H157" i="1"/>
  <c r="K157" i="1"/>
  <c r="L157" i="1"/>
  <c r="M157" i="1"/>
  <c r="N157" i="1"/>
  <c r="K158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0" i="1"/>
  <c r="I120" i="1"/>
  <c r="J120" i="1"/>
  <c r="K120" i="1"/>
  <c r="L120" i="1"/>
  <c r="M120" i="1"/>
  <c r="N120" i="1"/>
  <c r="O120" i="1"/>
  <c r="H121" i="1"/>
  <c r="I121" i="1"/>
  <c r="J121" i="1"/>
  <c r="K121" i="1"/>
  <c r="L121" i="1"/>
  <c r="M121" i="1"/>
  <c r="N121" i="1"/>
  <c r="O121" i="1"/>
  <c r="H125" i="1"/>
  <c r="I125" i="1"/>
  <c r="J125" i="1"/>
  <c r="K125" i="1"/>
  <c r="L125" i="1"/>
  <c r="M125" i="1"/>
  <c r="N125" i="1"/>
  <c r="O125" i="1"/>
  <c r="J126" i="1"/>
  <c r="K126" i="1"/>
  <c r="H136" i="1"/>
  <c r="K136" i="1"/>
  <c r="L136" i="1"/>
  <c r="M136" i="1"/>
  <c r="N136" i="1"/>
  <c r="G139" i="1"/>
  <c r="G140" i="1"/>
  <c r="G141" i="1"/>
  <c r="G142" i="1"/>
  <c r="G143" i="1"/>
  <c r="G144" i="1"/>
  <c r="G146" i="1"/>
  <c r="G147" i="1" s="1"/>
  <c r="G149" i="1" s="1"/>
  <c r="G126" i="1" s="1"/>
  <c r="G148" i="1"/>
  <c r="G151" i="1"/>
  <c r="G157" i="1" s="1"/>
  <c r="G136" i="1" s="1"/>
  <c r="G152" i="1"/>
  <c r="G153" i="1"/>
  <c r="G154" i="1"/>
  <c r="G155" i="1"/>
  <c r="G156" i="1"/>
  <c r="G108" i="1"/>
  <c r="G110" i="1"/>
  <c r="G111" i="1"/>
  <c r="G112" i="1"/>
  <c r="G116" i="1"/>
  <c r="G117" i="1"/>
  <c r="G118" i="1"/>
  <c r="G119" i="1"/>
  <c r="G120" i="1"/>
  <c r="G125" i="1" s="1"/>
  <c r="G121" i="1"/>
  <c r="F136" i="1"/>
  <c r="F157" i="1"/>
  <c r="F152" i="1"/>
  <c r="F153" i="1"/>
  <c r="F154" i="1"/>
  <c r="F155" i="1"/>
  <c r="F156" i="1"/>
  <c r="F151" i="1"/>
  <c r="F146" i="1"/>
  <c r="V148" i="1"/>
  <c r="V149" i="1"/>
  <c r="V150" i="1"/>
  <c r="V151" i="1"/>
  <c r="V152" i="1"/>
  <c r="V153" i="1"/>
  <c r="V147" i="1"/>
  <c r="F118" i="1"/>
  <c r="F141" i="1" s="1"/>
  <c r="N158" i="1" l="1"/>
  <c r="N126" i="1"/>
  <c r="L158" i="1"/>
  <c r="L126" i="1"/>
  <c r="M126" i="1"/>
  <c r="M158" i="1"/>
  <c r="H126" i="1"/>
  <c r="H158" i="1"/>
  <c r="J158" i="1"/>
  <c r="I126" i="1"/>
  <c r="I158" i="1"/>
  <c r="O126" i="1"/>
  <c r="O158" i="1"/>
  <c r="J157" i="1"/>
  <c r="J136" i="1" s="1"/>
  <c r="G158" i="1"/>
  <c r="F108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9" i="1" s="1"/>
  <c r="F117" i="1"/>
  <c r="F140" i="1" s="1"/>
  <c r="F119" i="1"/>
  <c r="F142" i="1" s="1"/>
  <c r="F120" i="1"/>
  <c r="F121" i="1"/>
  <c r="F144" i="1" s="1"/>
  <c r="G161" i="1" l="1"/>
  <c r="G164" i="1"/>
  <c r="G163" i="1"/>
  <c r="G162" i="1"/>
  <c r="F125" i="1"/>
  <c r="F143" i="1"/>
  <c r="F148" i="1" s="1"/>
  <c r="I66" i="1"/>
  <c r="K66" i="1"/>
  <c r="H66" i="1"/>
  <c r="O66" i="1"/>
  <c r="G66" i="1"/>
  <c r="N66" i="1"/>
  <c r="F66" i="1"/>
  <c r="L66" i="1"/>
  <c r="J66" i="1"/>
  <c r="M66" i="1"/>
  <c r="O60" i="1"/>
  <c r="N60" i="1"/>
  <c r="M60" i="1"/>
  <c r="L60" i="1"/>
  <c r="K60" i="1"/>
  <c r="J60" i="1"/>
  <c r="I60" i="1"/>
  <c r="H60" i="1"/>
  <c r="G60" i="1"/>
  <c r="F60" i="1"/>
  <c r="F147" i="1" l="1"/>
  <c r="F149" i="1" s="1"/>
  <c r="F158" i="1" l="1"/>
  <c r="F126" i="1"/>
  <c r="H161" i="1" l="1"/>
  <c r="I161" i="1" s="1"/>
  <c r="H163" i="1"/>
  <c r="I163" i="1" s="1"/>
  <c r="H164" i="1"/>
  <c r="I164" i="1" s="1"/>
  <c r="H162" i="1"/>
  <c r="I162" i="1" s="1"/>
</calcChain>
</file>

<file path=xl/sharedStrings.xml><?xml version="1.0" encoding="utf-8"?>
<sst xmlns="http://schemas.openxmlformats.org/spreadsheetml/2006/main" count="213" uniqueCount="114">
  <si>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</si>
  <si>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</si>
  <si>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</si>
  <si>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</si>
  <si>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</si>
  <si>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</si>
  <si>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</si>
  <si>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</si>
  <si>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</si>
  <si>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</si>
  <si>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</si>
  <si>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</si>
  <si>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</si>
  <si>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</si>
  <si>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</si>
  <si>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</si>
  <si>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</si>
  <si>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</si>
  <si>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</si>
  <si>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</si>
  <si>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</si>
  <si>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</si>
  <si>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</si>
  <si>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</si>
  <si>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</si>
  <si>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</si>
  <si>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</si>
  <si>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</si>
  <si>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</si>
  <si>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</si>
  <si>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</si>
  <si>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</si>
  <si>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</si>
  <si>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</si>
  <si>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</si>
  <si>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</si>
  <si>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</si>
  <si>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</si>
  <si>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</si>
  <si>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</si>
  <si>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</si>
  <si>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</si>
  <si>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</si>
  <si>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</si>
  <si>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</si>
  <si>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</si>
  <si>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</si>
  <si>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</si>
  <si>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</si>
  <si>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</si>
  <si>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</si>
  <si>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</si>
  <si>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</si>
  <si>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</si>
  <si>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</si>
  <si>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</si>
  <si>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</si>
  <si>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</si>
  <si>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</si>
  <si>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</si>
  <si>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DEALERSHIP RENT COMPARABLES</t>
  </si>
  <si>
    <t>Project Gross Leasable Area (SF)</t>
  </si>
  <si>
    <t>No. of Service Bays</t>
  </si>
  <si>
    <t>Tenant Gross Leasable Area (SF)</t>
  </si>
  <si>
    <t>Effective Annual Rent / Service Bay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</si>
  <si>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</si>
  <si>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</si>
  <si>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</si>
  <si>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</si>
  <si>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</si>
  <si>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</si>
  <si>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</si>
  <si>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</si>
  <si>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</si>
  <si>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</si>
  <si>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</si>
  <si>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Size (SF)</t>
  </si>
  <si>
    <t>Age / Condition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</si>
  <si>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</si>
  <si>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</si>
  <si>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</si>
  <si>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</si>
  <si>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</si>
  <si>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</si>
  <si>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</si>
  <si>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</si>
  <si>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</si>
  <si>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Showroom / Office Build-out %</t>
  </si>
  <si>
    <t>COMPARABLE ALLOCATED BUILDING RENT ADJUSTMENT GRID</t>
  </si>
  <si>
    <t>Adjusted</t>
  </si>
  <si>
    <t>Quality</t>
  </si>
  <si>
    <t>Conditions of Lease</t>
  </si>
  <si>
    <t xml:space="preserve"> -  Adjusted Rent</t>
  </si>
  <si>
    <t xml:space="preserve"> - Total Net Property Adjustment</t>
  </si>
  <si>
    <t xml:space="preserve"> - Total Adjusted Alloc. Bldg. Rent $ / SF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</si>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</sst>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31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4" fillId="0" borderId="0" applyFont="0" applyFill="0" applyBorder="0" applyAlignment="0" applyProtection="0"/>
  </cellStyleXfs>
  <cellXfs count="246">
    <xf numFmtId="0" fontId="0" fillId="0" borderId="0" xfId="0"/>
    <xf numFmtId="0" fontId="3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4" fontId="9" fillId="2" borderId="3" xfId="0" applyNumberFormat="1" applyFont="1" applyFill="1" applyBorder="1" applyAlignment="1">
      <alignment horizontal="right" vertical="top" wrapText="1"/>
    </xf>
    <xf numFmtId="4" fontId="9" fillId="2" borderId="4" xfId="0" applyNumberFormat="1" applyFont="1" applyFill="1" applyBorder="1" applyAlignment="1">
      <alignment horizontal="right" vertical="top" wrapText="1"/>
    </xf>
    <xf numFmtId="164" fontId="9" fillId="2" borderId="3" xfId="0" applyNumberFormat="1" applyFont="1" applyFill="1" applyBorder="1" applyAlignment="1">
      <alignment horizontal="right" vertical="top" wrapText="1"/>
    </xf>
    <xf numFmtId="164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 wrapText="1"/>
    </xf>
    <xf numFmtId="170" fontId="11" fillId="2" borderId="0" xfId="0" applyNumberFormat="1" applyFont="1" applyFill="1" applyAlignment="1">
      <alignment horizontal="right" wrapText="1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9" fillId="2" borderId="56" xfId="0" applyFont="1" applyFill="1" applyBorder="1" applyAlignment="1">
      <alignment horizontal="center" vertical="top" wrapText="1"/>
    </xf>
    <xf numFmtId="165" fontId="20" fillId="2" borderId="57" xfId="0" applyNumberFormat="1" applyFont="1" applyFill="1" applyBorder="1" applyAlignment="1">
      <alignment horizontal="center" vertical="top" wrapText="1"/>
    </xf>
    <xf numFmtId="0" fontId="15" fillId="5" borderId="55" xfId="0" applyFont="1" applyFill="1" applyBorder="1" applyAlignment="1">
      <alignment horizontal="right" vertical="center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9" xfId="0" applyNumberFormat="1" applyFont="1" applyFill="1" applyBorder="1" applyAlignment="1">
      <alignment horizontal="right" vertical="center" wrapText="1"/>
    </xf>
    <xf numFmtId="167" fontId="19" fillId="2" borderId="60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61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62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2" borderId="54" xfId="0" applyFont="1" applyFill="1" applyBorder="1" applyAlignment="1">
      <alignment horizontal="center" vertical="top" wrapText="1"/>
    </xf>
    <xf numFmtId="0" fontId="19" fillId="5" borderId="55" xfId="0" applyFont="1" applyFill="1" applyBorder="1" applyAlignment="1">
      <alignment horizontal="center" vertical="top" wrapText="1"/>
    </xf>
    <xf numFmtId="166" fontId="20" fillId="2" borderId="58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13" fillId="6" borderId="28" xfId="0" applyFont="1" applyFill="1" applyBorder="1" applyAlignment="1">
      <alignment horizontal="right" vertical="center" wrapText="1"/>
    </xf>
    <xf numFmtId="0" fontId="20" fillId="2" borderId="35" xfId="0" applyNumberFormat="1" applyFont="1" applyFill="1" applyBorder="1" applyAlignment="1">
      <alignment horizontal="right" vertical="top" wrapText="1"/>
    </xf>
    <xf numFmtId="0" fontId="20" fillId="2" borderId="36" xfId="0" applyNumberFormat="1" applyFont="1" applyFill="1" applyBorder="1" applyAlignment="1">
      <alignment horizontal="right" vertical="top" wrapText="1"/>
    </xf>
    <xf numFmtId="0" fontId="20" fillId="2" borderId="40" xfId="0" applyNumberFormat="1" applyFont="1" applyFill="1" applyBorder="1" applyAlignment="1">
      <alignment horizontal="right" vertical="top" wrapText="1"/>
    </xf>
    <xf numFmtId="0" fontId="20" fillId="2" borderId="41" xfId="0" applyNumberFormat="1" applyFont="1" applyFill="1" applyBorder="1" applyAlignment="1">
      <alignment horizontal="right" vertical="top" wrapText="1"/>
    </xf>
    <xf numFmtId="0" fontId="20" fillId="2" borderId="59" xfId="0" applyNumberFormat="1" applyFont="1" applyFill="1" applyBorder="1" applyAlignment="1">
      <alignment horizontal="right" vertical="center" wrapText="1"/>
    </xf>
    <xf numFmtId="0" fontId="20" fillId="2" borderId="60" xfId="0" applyNumberFormat="1" applyFont="1" applyFill="1" applyBorder="1" applyAlignment="1">
      <alignment horizontal="right" vertical="center" wrapText="1"/>
    </xf>
    <xf numFmtId="0" fontId="25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right" vertical="center"/>
    </xf>
    <xf numFmtId="0" fontId="26" fillId="9" borderId="0" xfId="0" applyFont="1" applyFill="1" applyAlignment="1">
      <alignment horizontal="left" vertical="center"/>
    </xf>
    <xf numFmtId="165" fontId="27" fillId="9" borderId="0" xfId="2" applyNumberFormat="1" applyFont="1" applyFill="1" applyAlignment="1">
      <alignment horizontal="right" vertical="center"/>
    </xf>
    <xf numFmtId="165" fontId="26" fillId="9" borderId="0" xfId="0" applyNumberFormat="1" applyFont="1" applyFill="1" applyAlignment="1">
      <alignment horizontal="left" vertical="center"/>
    </xf>
    <xf numFmtId="165" fontId="26" fillId="9" borderId="0" xfId="2" applyNumberFormat="1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8" fillId="5" borderId="0" xfId="0" applyFont="1" applyFill="1" applyAlignment="1">
      <alignment horizontal="right" vertical="center" wrapText="1"/>
    </xf>
    <xf numFmtId="165" fontId="27" fillId="9" borderId="0" xfId="0" applyNumberFormat="1" applyFont="1" applyFill="1" applyAlignment="1">
      <alignment horizontal="right" vertical="center"/>
    </xf>
    <xf numFmtId="0" fontId="26" fillId="11" borderId="0" xfId="0" applyFont="1" applyFill="1" applyAlignment="1">
      <alignment horizontal="left" vertical="center"/>
    </xf>
    <xf numFmtId="0" fontId="26" fillId="11" borderId="0" xfId="0" applyFont="1" applyFill="1" applyAlignment="1">
      <alignment horizontal="right" vertical="center"/>
    </xf>
    <xf numFmtId="165" fontId="26" fillId="11" borderId="0" xfId="0" applyNumberFormat="1" applyFont="1" applyFill="1" applyAlignment="1">
      <alignment horizontal="right" vertical="center"/>
    </xf>
    <xf numFmtId="2" fontId="26" fillId="12" borderId="0" xfId="0" applyNumberFormat="1" applyFont="1" applyFill="1" applyAlignment="1">
      <alignment horizontal="right" vertical="center"/>
    </xf>
    <xf numFmtId="165" fontId="29" fillId="9" borderId="0" xfId="0" applyNumberFormat="1" applyFont="1" applyFill="1" applyAlignment="1">
      <alignment horizontal="right" vertical="center"/>
    </xf>
    <xf numFmtId="0" fontId="13" fillId="6" borderId="27" xfId="0" applyFont="1" applyFill="1" applyBorder="1" applyAlignment="1">
      <alignment horizontal="right" vertical="center" wrapText="1"/>
    </xf>
    <xf numFmtId="165" fontId="30" fillId="9" borderId="0" xfId="2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8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9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0.5703125" style="11" customWidth="1"/>
    <col min="22" max="22" width="12.7109375" style="11" customWidth="1"/>
    <col min="23" max="23" width="2.57031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43" t="s">
        <v>60</v>
      </c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0"/>
    </row>
    <row r="2" spans="2:17" ht="1.5" customHeight="1" x14ac:dyDescent="0.3">
      <c r="B2" s="1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0"/>
    </row>
    <row r="3" spans="2:17" ht="1.5" customHeight="1" x14ac:dyDescent="0.3">
      <c r="B3" s="1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0"/>
    </row>
    <row r="4" spans="2:17" x14ac:dyDescent="0.25">
      <c r="B4" s="1"/>
      <c r="C4" s="137"/>
      <c r="D4" s="138"/>
      <c r="E4" s="139"/>
      <c r="F4" s="140"/>
      <c r="G4" s="141"/>
      <c r="H4" s="141"/>
      <c r="I4" s="141"/>
      <c r="J4" s="141"/>
      <c r="K4" s="141"/>
      <c r="L4" s="141"/>
      <c r="M4" s="141"/>
      <c r="N4" s="141"/>
      <c r="O4" s="141"/>
      <c r="P4" s="142"/>
      <c r="Q4" s="20"/>
    </row>
    <row r="5" spans="2:17" ht="15.75" thickBot="1" x14ac:dyDescent="0.3">
      <c r="B5" s="1"/>
      <c r="C5" s="143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44"/>
      <c r="Q5" s="20"/>
    </row>
    <row r="6" spans="2:17" ht="3.6" customHeight="1" x14ac:dyDescent="0.25">
      <c r="B6" s="1"/>
      <c r="C6" s="145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46"/>
      <c r="Q6" s="20"/>
    </row>
    <row r="7" spans="2:17" s="16" customFormat="1" x14ac:dyDescent="0.25">
      <c r="B7" s="6"/>
      <c r="C7" s="147"/>
      <c r="D7" s="22" t="s">
        <v>0</v>
      </c>
      <c r="E7" s="23"/>
      <c r="F7" s="24"/>
      <c r="G7" s="25"/>
      <c r="H7" s="25"/>
      <c r="I7" s="25"/>
      <c r="J7" s="25"/>
      <c r="K7" s="25"/>
      <c r="L7" s="25"/>
      <c r="M7" s="25"/>
      <c r="N7" s="25"/>
      <c r="O7" s="25"/>
      <c r="P7" s="148"/>
      <c r="Q7" s="21"/>
    </row>
    <row r="8" spans="2:17" s="16" customFormat="1" x14ac:dyDescent="0.25">
      <c r="B8" s="6"/>
      <c r="C8" s="147"/>
      <c r="D8" s="26" t="s">
        <v>1</v>
      </c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148"/>
      <c r="Q8" s="21"/>
    </row>
    <row r="9" spans="2:17" s="16" customFormat="1" x14ac:dyDescent="0.25">
      <c r="B9" s="6"/>
      <c r="C9" s="147"/>
      <c r="D9" s="26" t="s">
        <v>35</v>
      </c>
      <c r="E9" s="27"/>
      <c r="F9" s="28" t="str">
        <f>F83&amp;", "&amp;F84</f>
        <v xml:space="preserve">, </v>
      </c>
      <c r="G9" s="29" t="str">
        <f>G83&amp;", "&amp;G84</f>
        <v xml:space="preserve">, </v>
      </c>
      <c r="H9" s="29" t="str">
        <f t="shared" ref="H9:O9" si="0">H83&amp;", "&amp;H84</f>
        <v xml:space="preserve">, </v>
      </c>
      <c r="I9" s="29" t="str">
        <f t="shared" si="0"/>
        <v xml:space="preserve">, </v>
      </c>
      <c r="J9" s="29" t="str">
        <f t="shared" si="0"/>
        <v xml:space="preserve">, </v>
      </c>
      <c r="K9" s="29" t="str">
        <f t="shared" si="0"/>
        <v xml:space="preserve">, </v>
      </c>
      <c r="L9" s="29" t="str">
        <f t="shared" si="0"/>
        <v xml:space="preserve">, </v>
      </c>
      <c r="M9" s="29" t="str">
        <f t="shared" si="0"/>
        <v xml:space="preserve">, </v>
      </c>
      <c r="N9" s="29" t="str">
        <f t="shared" si="0"/>
        <v xml:space="preserve">, </v>
      </c>
      <c r="O9" s="29" t="str">
        <f t="shared" si="0"/>
        <v xml:space="preserve">, </v>
      </c>
      <c r="P9" s="148"/>
      <c r="Q9" s="21"/>
    </row>
    <row r="10" spans="2:17" ht="5.0999999999999996" customHeight="1" x14ac:dyDescent="0.25">
      <c r="B10" s="1"/>
      <c r="C10" s="145"/>
      <c r="D10" s="149"/>
      <c r="E10" s="150"/>
      <c r="F10" s="151"/>
      <c r="G10" s="152"/>
      <c r="H10" s="152"/>
      <c r="I10" s="152"/>
      <c r="J10" s="152"/>
      <c r="K10" s="152"/>
      <c r="L10" s="152"/>
      <c r="M10" s="152"/>
      <c r="N10" s="152"/>
      <c r="O10" s="152"/>
      <c r="P10" s="153"/>
      <c r="Q10" s="20"/>
    </row>
    <row r="11" spans="2:17" x14ac:dyDescent="0.25">
      <c r="B11" s="1"/>
      <c r="C11" s="154"/>
      <c r="D11" s="17" t="s">
        <v>32</v>
      </c>
      <c r="E11" s="155"/>
      <c r="F11" s="156"/>
      <c r="G11" s="157"/>
      <c r="H11" s="157"/>
      <c r="I11" s="157"/>
      <c r="J11" s="157"/>
      <c r="K11" s="157"/>
      <c r="L11" s="157"/>
      <c r="M11" s="157"/>
      <c r="N11" s="157"/>
      <c r="O11" s="157"/>
      <c r="P11" s="158"/>
      <c r="Q11" s="20"/>
    </row>
    <row r="12" spans="2:17" ht="5.0999999999999996" customHeight="1" x14ac:dyDescent="0.25">
      <c r="B12" s="1"/>
      <c r="C12" s="145"/>
      <c r="D12" s="149"/>
      <c r="E12" s="150"/>
      <c r="F12" s="151"/>
      <c r="G12" s="152"/>
      <c r="H12" s="152"/>
      <c r="I12" s="152"/>
      <c r="J12" s="152"/>
      <c r="K12" s="152"/>
      <c r="L12" s="152"/>
      <c r="M12" s="152"/>
      <c r="N12" s="152"/>
      <c r="O12" s="152"/>
      <c r="P12" s="146"/>
      <c r="Q12" s="20"/>
    </row>
    <row r="13" spans="2:17" s="16" customFormat="1" x14ac:dyDescent="0.25">
      <c r="B13" s="6"/>
      <c r="C13" s="147"/>
      <c r="D13" s="26" t="s">
        <v>2</v>
      </c>
      <c r="E13" s="27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148"/>
      <c r="Q13" s="21"/>
    </row>
    <row r="14" spans="2:17" s="16" customFormat="1" hidden="1" x14ac:dyDescent="0.25">
      <c r="B14" s="6"/>
      <c r="C14" s="147"/>
      <c r="D14" s="26" t="s">
        <v>3</v>
      </c>
      <c r="E14" s="27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148"/>
      <c r="Q14" s="21"/>
    </row>
    <row r="15" spans="2:17" s="16" customFormat="1" x14ac:dyDescent="0.25">
      <c r="B15" s="6"/>
      <c r="C15" s="147"/>
      <c r="D15" s="26" t="s">
        <v>39</v>
      </c>
      <c r="E15" s="27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148"/>
      <c r="Q15" s="21"/>
    </row>
    <row r="16" spans="2:17" s="16" customFormat="1" ht="15" customHeight="1" x14ac:dyDescent="0.25">
      <c r="B16" s="6"/>
      <c r="C16" s="147"/>
      <c r="D16" s="26" t="s">
        <v>43</v>
      </c>
      <c r="E16" s="27"/>
      <c r="F16" s="28" t="e">
        <f>RIGHT(F85,LEN(F85)-1)&amp;" "&amp;F86</f>
        <v>#VALUE!</v>
      </c>
      <c r="G16" s="29" t="e">
        <f>RIGHT(G85,LEN(G85)-1)&amp;" "&amp;G86</f>
        <v>#VALUE!</v>
      </c>
      <c r="H16" s="29" t="e">
        <f t="shared" ref="H16:O16" si="1">RIGHT(H85,LEN(H85)-1)&amp;" "&amp;H86</f>
        <v>#VALUE!</v>
      </c>
      <c r="I16" s="29" t="e">
        <f t="shared" si="1"/>
        <v>#VALUE!</v>
      </c>
      <c r="J16" s="29" t="e">
        <f t="shared" si="1"/>
        <v>#VALUE!</v>
      </c>
      <c r="K16" s="29" t="e">
        <f t="shared" si="1"/>
        <v>#VALUE!</v>
      </c>
      <c r="L16" s="29" t="e">
        <f t="shared" si="1"/>
        <v>#VALUE!</v>
      </c>
      <c r="M16" s="29" t="e">
        <f t="shared" si="1"/>
        <v>#VALUE!</v>
      </c>
      <c r="N16" s="29" t="e">
        <f t="shared" si="1"/>
        <v>#VALUE!</v>
      </c>
      <c r="O16" s="29" t="e">
        <f t="shared" si="1"/>
        <v>#VALUE!</v>
      </c>
      <c r="P16" s="148"/>
      <c r="Q16" s="21"/>
    </row>
    <row r="17" spans="2:17" s="16" customFormat="1" x14ac:dyDescent="0.25">
      <c r="B17" s="6"/>
      <c r="C17" s="147"/>
      <c r="D17" s="26" t="s">
        <v>40</v>
      </c>
      <c r="E17" s="27"/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148"/>
      <c r="Q17" s="21"/>
    </row>
    <row r="18" spans="2:17" s="16" customFormat="1" hidden="1" x14ac:dyDescent="0.25">
      <c r="B18" s="6"/>
      <c r="C18" s="147"/>
      <c r="D18" s="26" t="s">
        <v>61</v>
      </c>
      <c r="E18" s="27"/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148"/>
      <c r="Q18" s="21"/>
    </row>
    <row r="19" spans="2:17" s="16" customFormat="1" x14ac:dyDescent="0.25">
      <c r="B19" s="6"/>
      <c r="C19" s="147"/>
      <c r="D19" s="26" t="s">
        <v>13</v>
      </c>
      <c r="E19" s="27"/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148"/>
      <c r="Q19" s="21"/>
    </row>
    <row r="20" spans="2:17" s="16" customFormat="1" x14ac:dyDescent="0.25">
      <c r="B20" s="6"/>
      <c r="C20" s="147"/>
      <c r="D20" s="26" t="s">
        <v>14</v>
      </c>
      <c r="E20" s="27"/>
      <c r="F20" s="218"/>
      <c r="G20" s="219"/>
      <c r="H20" s="219"/>
      <c r="I20" s="219"/>
      <c r="J20" s="219"/>
      <c r="K20" s="219"/>
      <c r="L20" s="219"/>
      <c r="M20" s="219"/>
      <c r="N20" s="219"/>
      <c r="O20" s="219"/>
      <c r="P20" s="148"/>
      <c r="Q20" s="21"/>
    </row>
    <row r="21" spans="2:17" s="16" customFormat="1" hidden="1" x14ac:dyDescent="0.25">
      <c r="B21" s="6"/>
      <c r="C21" s="147"/>
      <c r="D21" s="26" t="s">
        <v>7</v>
      </c>
      <c r="E21" s="27"/>
      <c r="F21" s="32"/>
      <c r="G21" s="33"/>
      <c r="H21" s="33"/>
      <c r="I21" s="33"/>
      <c r="J21" s="33"/>
      <c r="K21" s="33"/>
      <c r="L21" s="33"/>
      <c r="M21" s="33"/>
      <c r="N21" s="33"/>
      <c r="O21" s="33"/>
      <c r="P21" s="148"/>
      <c r="Q21" s="21"/>
    </row>
    <row r="22" spans="2:17" s="16" customFormat="1" hidden="1" x14ac:dyDescent="0.25">
      <c r="B22" s="6"/>
      <c r="C22" s="147"/>
      <c r="D22" s="26" t="s">
        <v>8</v>
      </c>
      <c r="E22" s="27"/>
      <c r="F22" s="30"/>
      <c r="G22" s="31"/>
      <c r="H22" s="31"/>
      <c r="I22" s="31"/>
      <c r="J22" s="31"/>
      <c r="K22" s="31"/>
      <c r="L22" s="31"/>
      <c r="M22" s="31"/>
      <c r="N22" s="31"/>
      <c r="O22" s="31"/>
      <c r="P22" s="148"/>
      <c r="Q22" s="21"/>
    </row>
    <row r="23" spans="2:17" s="16" customFormat="1" hidden="1" x14ac:dyDescent="0.25">
      <c r="B23" s="6"/>
      <c r="C23" s="147"/>
      <c r="D23" s="26" t="s">
        <v>9</v>
      </c>
      <c r="E23" s="27"/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148"/>
      <c r="Q23" s="21"/>
    </row>
    <row r="24" spans="2:17" s="16" customFormat="1" hidden="1" x14ac:dyDescent="0.25">
      <c r="B24" s="6"/>
      <c r="C24" s="147"/>
      <c r="D24" s="34" t="s">
        <v>41</v>
      </c>
      <c r="E24" s="35"/>
      <c r="F24" s="28"/>
      <c r="G24" s="29"/>
      <c r="H24" s="29"/>
      <c r="I24" s="29"/>
      <c r="J24" s="29"/>
      <c r="K24" s="29"/>
      <c r="L24" s="29"/>
      <c r="M24" s="29"/>
      <c r="N24" s="29"/>
      <c r="O24" s="29"/>
      <c r="P24" s="148"/>
      <c r="Q24" s="21"/>
    </row>
    <row r="25" spans="2:17" s="16" customFormat="1" x14ac:dyDescent="0.25">
      <c r="B25" s="6"/>
      <c r="C25" s="147"/>
      <c r="D25" s="34" t="s">
        <v>5</v>
      </c>
      <c r="E25" s="35"/>
      <c r="F25" s="28"/>
      <c r="G25" s="29"/>
      <c r="H25" s="29"/>
      <c r="I25" s="29"/>
      <c r="J25" s="29"/>
      <c r="K25" s="29"/>
      <c r="L25" s="29"/>
      <c r="M25" s="29"/>
      <c r="N25" s="29"/>
      <c r="O25" s="29"/>
      <c r="P25" s="148"/>
      <c r="Q25" s="21"/>
    </row>
    <row r="26" spans="2:17" s="16" customFormat="1" x14ac:dyDescent="0.25">
      <c r="B26" s="6"/>
      <c r="C26" s="147"/>
      <c r="D26" s="34" t="s">
        <v>6</v>
      </c>
      <c r="E26" s="35"/>
      <c r="F26" s="28"/>
      <c r="G26" s="29"/>
      <c r="H26" s="29"/>
      <c r="I26" s="29"/>
      <c r="J26" s="29"/>
      <c r="K26" s="29"/>
      <c r="L26" s="29"/>
      <c r="M26" s="29"/>
      <c r="N26" s="29"/>
      <c r="O26" s="29"/>
      <c r="P26" s="148"/>
      <c r="Q26" s="21"/>
    </row>
    <row r="27" spans="2:17" s="16" customFormat="1" x14ac:dyDescent="0.25">
      <c r="B27" s="6"/>
      <c r="C27" s="147"/>
      <c r="D27" s="34" t="s">
        <v>4</v>
      </c>
      <c r="E27" s="35"/>
      <c r="F27" s="28"/>
      <c r="G27" s="29"/>
      <c r="H27" s="29"/>
      <c r="I27" s="29"/>
      <c r="J27" s="29"/>
      <c r="K27" s="29"/>
      <c r="L27" s="29"/>
      <c r="M27" s="29"/>
      <c r="N27" s="29"/>
      <c r="O27" s="29"/>
      <c r="P27" s="148"/>
      <c r="Q27" s="21"/>
    </row>
    <row r="28" spans="2:17" s="16" customFormat="1" ht="14.25" hidden="1" customHeight="1" x14ac:dyDescent="0.25">
      <c r="B28" s="6"/>
      <c r="C28" s="147"/>
      <c r="D28" s="26" t="s">
        <v>44</v>
      </c>
      <c r="E28" s="27"/>
      <c r="F28" s="28"/>
      <c r="G28" s="29"/>
      <c r="H28" s="29"/>
      <c r="I28" s="29"/>
      <c r="J28" s="29"/>
      <c r="K28" s="29"/>
      <c r="L28" s="29"/>
      <c r="M28" s="29"/>
      <c r="N28" s="29"/>
      <c r="O28" s="29"/>
      <c r="P28" s="148"/>
      <c r="Q28" s="21"/>
    </row>
    <row r="29" spans="2:17" s="16" customFormat="1" x14ac:dyDescent="0.25">
      <c r="B29" s="6"/>
      <c r="C29" s="147"/>
      <c r="D29" s="26" t="s">
        <v>12</v>
      </c>
      <c r="E29" s="27"/>
      <c r="F29" s="28"/>
      <c r="G29" s="29"/>
      <c r="H29" s="29"/>
      <c r="I29" s="29"/>
      <c r="J29" s="29"/>
      <c r="K29" s="29"/>
      <c r="L29" s="29"/>
      <c r="M29" s="29"/>
      <c r="N29" s="29"/>
      <c r="O29" s="29"/>
      <c r="P29" s="148"/>
      <c r="Q29" s="21"/>
    </row>
    <row r="30" spans="2:17" s="16" customFormat="1" hidden="1" x14ac:dyDescent="0.25">
      <c r="B30" s="6"/>
      <c r="C30" s="147"/>
      <c r="D30" s="26" t="s">
        <v>37</v>
      </c>
      <c r="E30" s="27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148"/>
      <c r="Q30" s="21"/>
    </row>
    <row r="31" spans="2:17" s="16" customFormat="1" hidden="1" x14ac:dyDescent="0.25">
      <c r="B31" s="6"/>
      <c r="C31" s="147"/>
      <c r="D31" s="26" t="s">
        <v>10</v>
      </c>
      <c r="E31" s="27"/>
      <c r="F31" s="28"/>
      <c r="G31" s="29"/>
      <c r="H31" s="29"/>
      <c r="I31" s="29"/>
      <c r="J31" s="29"/>
      <c r="K31" s="29"/>
      <c r="L31" s="29"/>
      <c r="M31" s="29"/>
      <c r="N31" s="29"/>
      <c r="O31" s="29"/>
      <c r="P31" s="148"/>
      <c r="Q31" s="21"/>
    </row>
    <row r="32" spans="2:17" s="16" customFormat="1" hidden="1" x14ac:dyDescent="0.25">
      <c r="B32" s="6"/>
      <c r="C32" s="147"/>
      <c r="D32" s="26" t="s">
        <v>11</v>
      </c>
      <c r="E32" s="27"/>
      <c r="F32" s="28"/>
      <c r="G32" s="29"/>
      <c r="H32" s="29"/>
      <c r="I32" s="29"/>
      <c r="J32" s="29"/>
      <c r="K32" s="29"/>
      <c r="L32" s="29"/>
      <c r="M32" s="29"/>
      <c r="N32" s="29"/>
      <c r="O32" s="29"/>
      <c r="P32" s="148"/>
      <c r="Q32" s="21"/>
    </row>
    <row r="33" spans="2:17" s="16" customFormat="1" hidden="1" x14ac:dyDescent="0.25">
      <c r="B33" s="6"/>
      <c r="C33" s="147"/>
      <c r="D33" s="26" t="s">
        <v>62</v>
      </c>
      <c r="E33" s="27"/>
      <c r="F33" s="28"/>
      <c r="G33" s="29"/>
      <c r="H33" s="29"/>
      <c r="I33" s="29"/>
      <c r="J33" s="29"/>
      <c r="K33" s="29"/>
      <c r="L33" s="29"/>
      <c r="M33" s="29"/>
      <c r="N33" s="29"/>
      <c r="O33" s="29"/>
      <c r="P33" s="148"/>
      <c r="Q33" s="21"/>
    </row>
    <row r="34" spans="2:17" s="16" customFormat="1" x14ac:dyDescent="0.25">
      <c r="B34" s="6"/>
      <c r="C34" s="147"/>
      <c r="D34" s="26" t="s">
        <v>15</v>
      </c>
      <c r="E34" s="27"/>
      <c r="F34" s="38">
        <f t="shared" ref="F34:O34" si="2">F35/43560</f>
        <v>0</v>
      </c>
      <c r="G34" s="39">
        <f t="shared" si="2"/>
        <v>0</v>
      </c>
      <c r="H34" s="39">
        <f t="shared" si="2"/>
        <v>0</v>
      </c>
      <c r="I34" s="39">
        <f t="shared" si="2"/>
        <v>0</v>
      </c>
      <c r="J34" s="39">
        <f t="shared" si="2"/>
        <v>0</v>
      </c>
      <c r="K34" s="39">
        <f t="shared" si="2"/>
        <v>0</v>
      </c>
      <c r="L34" s="39">
        <f t="shared" si="2"/>
        <v>0</v>
      </c>
      <c r="M34" s="39">
        <f t="shared" si="2"/>
        <v>0</v>
      </c>
      <c r="N34" s="39">
        <f t="shared" si="2"/>
        <v>0</v>
      </c>
      <c r="O34" s="39">
        <f t="shared" si="2"/>
        <v>0</v>
      </c>
      <c r="P34" s="148"/>
      <c r="Q34" s="21"/>
    </row>
    <row r="35" spans="2:17" s="16" customFormat="1" x14ac:dyDescent="0.25">
      <c r="B35" s="6"/>
      <c r="C35" s="147"/>
      <c r="D35" s="26" t="s">
        <v>42</v>
      </c>
      <c r="E35" s="27"/>
      <c r="F35" s="30"/>
      <c r="G35" s="31"/>
      <c r="H35" s="31"/>
      <c r="I35" s="31"/>
      <c r="J35" s="31"/>
      <c r="K35" s="31"/>
      <c r="L35" s="31"/>
      <c r="M35" s="31"/>
      <c r="N35" s="31"/>
      <c r="O35" s="31"/>
      <c r="P35" s="148"/>
      <c r="Q35" s="21"/>
    </row>
    <row r="36" spans="2:17" s="16" customFormat="1" x14ac:dyDescent="0.25">
      <c r="B36" s="6"/>
      <c r="C36" s="147"/>
      <c r="D36" s="26" t="s">
        <v>38</v>
      </c>
      <c r="E36" s="27"/>
      <c r="F36" s="40"/>
      <c r="G36" s="41"/>
      <c r="H36" s="41"/>
      <c r="I36" s="41"/>
      <c r="J36" s="41"/>
      <c r="K36" s="41"/>
      <c r="L36" s="41"/>
      <c r="M36" s="41"/>
      <c r="N36" s="41"/>
      <c r="O36" s="41"/>
      <c r="P36" s="148"/>
      <c r="Q36" s="21"/>
    </row>
    <row r="37" spans="2:17" ht="5.0999999999999996" customHeight="1" x14ac:dyDescent="0.25">
      <c r="B37" s="1"/>
      <c r="C37" s="145"/>
      <c r="D37" s="149"/>
      <c r="E37" s="150"/>
      <c r="F37" s="151"/>
      <c r="G37" s="152"/>
      <c r="H37" s="152"/>
      <c r="I37" s="152"/>
      <c r="J37" s="152"/>
      <c r="K37" s="152"/>
      <c r="L37" s="152"/>
      <c r="M37" s="152"/>
      <c r="N37" s="152"/>
      <c r="O37" s="152"/>
      <c r="P37" s="146"/>
      <c r="Q37" s="20"/>
    </row>
    <row r="38" spans="2:17" x14ac:dyDescent="0.25">
      <c r="B38" s="1"/>
      <c r="C38" s="154"/>
      <c r="D38" s="17" t="s">
        <v>33</v>
      </c>
      <c r="E38" s="155"/>
      <c r="F38" s="156"/>
      <c r="G38" s="157"/>
      <c r="H38" s="157"/>
      <c r="I38" s="157"/>
      <c r="J38" s="157"/>
      <c r="K38" s="157"/>
      <c r="L38" s="157"/>
      <c r="M38" s="157"/>
      <c r="N38" s="157"/>
      <c r="O38" s="157"/>
      <c r="P38" s="158"/>
      <c r="Q38" s="20"/>
    </row>
    <row r="39" spans="2:17" ht="5.0999999999999996" customHeight="1" x14ac:dyDescent="0.25">
      <c r="B39" s="1"/>
      <c r="C39" s="145"/>
      <c r="D39" s="149"/>
      <c r="E39" s="150"/>
      <c r="F39" s="151"/>
      <c r="G39" s="152"/>
      <c r="H39" s="152"/>
      <c r="I39" s="152"/>
      <c r="J39" s="152"/>
      <c r="K39" s="152"/>
      <c r="L39" s="152"/>
      <c r="M39" s="152"/>
      <c r="N39" s="152"/>
      <c r="O39" s="152"/>
      <c r="P39" s="146"/>
      <c r="Q39" s="20"/>
    </row>
    <row r="40" spans="2:17" s="16" customFormat="1" x14ac:dyDescent="0.25">
      <c r="B40" s="6"/>
      <c r="C40" s="147"/>
      <c r="D40" s="22" t="s">
        <v>56</v>
      </c>
      <c r="E40" s="23"/>
      <c r="F40" s="24"/>
      <c r="G40" s="25"/>
      <c r="H40" s="25"/>
      <c r="I40" s="25"/>
      <c r="J40" s="25"/>
      <c r="K40" s="25"/>
      <c r="L40" s="25"/>
      <c r="M40" s="25"/>
      <c r="N40" s="25"/>
      <c r="O40" s="25"/>
      <c r="P40" s="148"/>
      <c r="Q40" s="21"/>
    </row>
    <row r="41" spans="2:17" s="16" customFormat="1" hidden="1" x14ac:dyDescent="0.25">
      <c r="B41" s="6"/>
      <c r="C41" s="147"/>
      <c r="D41" s="26" t="s">
        <v>63</v>
      </c>
      <c r="E41" s="27"/>
      <c r="F41" s="30"/>
      <c r="G41" s="31"/>
      <c r="H41" s="31"/>
      <c r="I41" s="31"/>
      <c r="J41" s="31"/>
      <c r="K41" s="31"/>
      <c r="L41" s="31"/>
      <c r="M41" s="31"/>
      <c r="N41" s="31"/>
      <c r="O41" s="31"/>
      <c r="P41" s="148"/>
      <c r="Q41" s="21"/>
    </row>
    <row r="42" spans="2:17" s="16" customFormat="1" hidden="1" x14ac:dyDescent="0.25">
      <c r="B42" s="6"/>
      <c r="C42" s="147"/>
      <c r="D42" s="26" t="s">
        <v>21</v>
      </c>
      <c r="E42" s="27"/>
      <c r="F42" s="32"/>
      <c r="G42" s="33"/>
      <c r="H42" s="33"/>
      <c r="I42" s="33"/>
      <c r="J42" s="33"/>
      <c r="K42" s="33"/>
      <c r="L42" s="33"/>
      <c r="M42" s="33"/>
      <c r="N42" s="33"/>
      <c r="O42" s="33"/>
      <c r="P42" s="148"/>
      <c r="Q42" s="21"/>
    </row>
    <row r="43" spans="2:17" s="16" customFormat="1" hidden="1" x14ac:dyDescent="0.25">
      <c r="B43" s="6"/>
      <c r="C43" s="147"/>
      <c r="D43" s="26" t="s">
        <v>45</v>
      </c>
      <c r="E43" s="27"/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148"/>
      <c r="Q43" s="21"/>
    </row>
    <row r="44" spans="2:17" s="16" customFormat="1" hidden="1" x14ac:dyDescent="0.25">
      <c r="B44" s="6"/>
      <c r="C44" s="147"/>
      <c r="D44" s="26" t="s">
        <v>22</v>
      </c>
      <c r="E44" s="27"/>
      <c r="F44" s="28"/>
      <c r="G44" s="29"/>
      <c r="H44" s="29"/>
      <c r="I44" s="29"/>
      <c r="J44" s="29"/>
      <c r="K44" s="29"/>
      <c r="L44" s="29"/>
      <c r="M44" s="29"/>
      <c r="N44" s="29"/>
      <c r="O44" s="29"/>
      <c r="P44" s="148"/>
      <c r="Q44" s="21"/>
    </row>
    <row r="45" spans="2:17" s="16" customFormat="1" ht="25.5" hidden="1" x14ac:dyDescent="0.25">
      <c r="B45" s="6"/>
      <c r="C45" s="147"/>
      <c r="D45" s="26" t="s">
        <v>55</v>
      </c>
      <c r="E45" s="27"/>
      <c r="F45" s="28" t="str">
        <f t="shared" ref="F45:O45" si="3">F87&amp;" "&amp;F88</f>
        <v xml:space="preserve"> </v>
      </c>
      <c r="G45" s="29" t="str">
        <f t="shared" si="3"/>
        <v xml:space="preserve"> </v>
      </c>
      <c r="H45" s="29" t="str">
        <f t="shared" si="3"/>
        <v xml:space="preserve"> </v>
      </c>
      <c r="I45" s="29" t="str">
        <f t="shared" si="3"/>
        <v xml:space="preserve"> </v>
      </c>
      <c r="J45" s="29" t="str">
        <f t="shared" si="3"/>
        <v xml:space="preserve"> </v>
      </c>
      <c r="K45" s="29" t="str">
        <f t="shared" si="3"/>
        <v xml:space="preserve"> </v>
      </c>
      <c r="L45" s="29" t="str">
        <f t="shared" si="3"/>
        <v xml:space="preserve"> </v>
      </c>
      <c r="M45" s="29" t="str">
        <f t="shared" si="3"/>
        <v xml:space="preserve"> </v>
      </c>
      <c r="N45" s="29" t="str">
        <f t="shared" si="3"/>
        <v xml:space="preserve"> </v>
      </c>
      <c r="O45" s="29" t="str">
        <f t="shared" si="3"/>
        <v xml:space="preserve"> </v>
      </c>
      <c r="P45" s="148"/>
      <c r="Q45" s="21"/>
    </row>
    <row r="46" spans="2:17" s="16" customFormat="1" ht="5.0999999999999996" customHeight="1" x14ac:dyDescent="0.25">
      <c r="B46" s="6"/>
      <c r="C46" s="159"/>
      <c r="D46" s="42"/>
      <c r="E46" s="43"/>
      <c r="F46" s="44"/>
      <c r="G46" s="45"/>
      <c r="H46" s="45"/>
      <c r="I46" s="45"/>
      <c r="J46" s="45"/>
      <c r="K46" s="45"/>
      <c r="L46" s="45"/>
      <c r="M46" s="45"/>
      <c r="N46" s="45"/>
      <c r="O46" s="45"/>
      <c r="P46" s="160"/>
      <c r="Q46" s="21"/>
    </row>
    <row r="47" spans="2:17" s="16" customFormat="1" ht="5.0999999999999996" customHeight="1" x14ac:dyDescent="0.25">
      <c r="B47" s="6"/>
      <c r="C47" s="147"/>
      <c r="D47" s="26"/>
      <c r="E47" s="27"/>
      <c r="F47" s="28"/>
      <c r="G47" s="29"/>
      <c r="H47" s="29"/>
      <c r="I47" s="29"/>
      <c r="J47" s="29"/>
      <c r="K47" s="29"/>
      <c r="L47" s="29"/>
      <c r="M47" s="29"/>
      <c r="N47" s="29"/>
      <c r="O47" s="29"/>
      <c r="P47" s="148"/>
      <c r="Q47" s="21"/>
    </row>
    <row r="48" spans="2:17" s="16" customFormat="1" x14ac:dyDescent="0.25">
      <c r="B48" s="6"/>
      <c r="C48" s="147"/>
      <c r="D48" s="26" t="s">
        <v>16</v>
      </c>
      <c r="E48" s="27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148"/>
      <c r="Q48" s="21"/>
    </row>
    <row r="49" spans="2:17" s="16" customFormat="1" x14ac:dyDescent="0.25">
      <c r="B49" s="6"/>
      <c r="C49" s="147"/>
      <c r="D49" s="26" t="s">
        <v>66</v>
      </c>
      <c r="E49" s="27"/>
      <c r="F49" s="28"/>
      <c r="G49" s="29"/>
      <c r="H49" s="29"/>
      <c r="I49" s="29"/>
      <c r="J49" s="29"/>
      <c r="K49" s="29"/>
      <c r="L49" s="29"/>
      <c r="M49" s="29"/>
      <c r="N49" s="29"/>
      <c r="O49" s="29"/>
      <c r="P49" s="148"/>
      <c r="Q49" s="21"/>
    </row>
    <row r="50" spans="2:17" s="16" customFormat="1" x14ac:dyDescent="0.25">
      <c r="B50" s="6"/>
      <c r="C50" s="147"/>
      <c r="D50" s="26" t="s">
        <v>53</v>
      </c>
      <c r="E50" s="27"/>
      <c r="F50" s="28"/>
      <c r="G50" s="29"/>
      <c r="H50" s="29"/>
      <c r="I50" s="29"/>
      <c r="J50" s="29"/>
      <c r="K50" s="29"/>
      <c r="L50" s="29"/>
      <c r="M50" s="29"/>
      <c r="N50" s="29"/>
      <c r="O50" s="29"/>
      <c r="P50" s="148"/>
      <c r="Q50" s="21"/>
    </row>
    <row r="51" spans="2:17" s="16" customFormat="1" x14ac:dyDescent="0.25">
      <c r="B51" s="6"/>
      <c r="C51" s="147"/>
      <c r="D51" s="26" t="s">
        <v>17</v>
      </c>
      <c r="E51" s="27"/>
      <c r="F51" s="28"/>
      <c r="G51" s="29"/>
      <c r="H51" s="29"/>
      <c r="I51" s="29"/>
      <c r="J51" s="29"/>
      <c r="K51" s="29"/>
      <c r="L51" s="29"/>
      <c r="M51" s="29"/>
      <c r="N51" s="29"/>
      <c r="O51" s="29"/>
      <c r="P51" s="148"/>
      <c r="Q51" s="21"/>
    </row>
    <row r="52" spans="2:17" s="16" customFormat="1" x14ac:dyDescent="0.25">
      <c r="B52" s="6"/>
      <c r="C52" s="147"/>
      <c r="D52" s="26" t="s">
        <v>49</v>
      </c>
      <c r="E52" s="27"/>
      <c r="F52" s="28"/>
      <c r="G52" s="29"/>
      <c r="H52" s="29"/>
      <c r="I52" s="29"/>
      <c r="J52" s="29"/>
      <c r="K52" s="29"/>
      <c r="L52" s="29"/>
      <c r="M52" s="29"/>
      <c r="N52" s="29"/>
      <c r="O52" s="29"/>
      <c r="P52" s="148"/>
      <c r="Q52" s="21"/>
    </row>
    <row r="53" spans="2:17" s="16" customFormat="1" hidden="1" x14ac:dyDescent="0.25">
      <c r="B53" s="6"/>
      <c r="C53" s="147"/>
      <c r="D53" s="26" t="s">
        <v>54</v>
      </c>
      <c r="E53" s="27"/>
      <c r="F53" s="36"/>
      <c r="G53" s="37"/>
      <c r="H53" s="37"/>
      <c r="I53" s="37"/>
      <c r="J53" s="37"/>
      <c r="K53" s="37"/>
      <c r="L53" s="37"/>
      <c r="M53" s="37"/>
      <c r="N53" s="37"/>
      <c r="O53" s="37"/>
      <c r="P53" s="148"/>
      <c r="Q53" s="21"/>
    </row>
    <row r="54" spans="2:17" s="16" customFormat="1" hidden="1" x14ac:dyDescent="0.25">
      <c r="B54" s="6"/>
      <c r="C54" s="147"/>
      <c r="D54" s="26" t="s">
        <v>20</v>
      </c>
      <c r="E54" s="27"/>
      <c r="F54" s="28"/>
      <c r="G54" s="29"/>
      <c r="H54" s="29"/>
      <c r="I54" s="29"/>
      <c r="J54" s="29"/>
      <c r="K54" s="29"/>
      <c r="L54" s="29"/>
      <c r="M54" s="29"/>
      <c r="N54" s="29"/>
      <c r="O54" s="29"/>
      <c r="P54" s="148"/>
      <c r="Q54" s="21"/>
    </row>
    <row r="55" spans="2:17" s="16" customFormat="1" x14ac:dyDescent="0.25">
      <c r="B55" s="6"/>
      <c r="C55" s="147"/>
      <c r="D55" s="26" t="s">
        <v>52</v>
      </c>
      <c r="E55" s="27"/>
      <c r="F55" s="28"/>
      <c r="G55" s="29"/>
      <c r="H55" s="29"/>
      <c r="I55" s="29"/>
      <c r="J55" s="29"/>
      <c r="K55" s="29"/>
      <c r="L55" s="29"/>
      <c r="M55" s="29"/>
      <c r="N55" s="29"/>
      <c r="O55" s="29"/>
      <c r="P55" s="148"/>
      <c r="Q55" s="21"/>
    </row>
    <row r="56" spans="2:17" s="16" customFormat="1" x14ac:dyDescent="0.25">
      <c r="B56" s="6"/>
      <c r="C56" s="147"/>
      <c r="D56" s="26" t="s">
        <v>18</v>
      </c>
      <c r="E56" s="27"/>
      <c r="F56" s="28"/>
      <c r="G56" s="29"/>
      <c r="H56" s="29"/>
      <c r="I56" s="29"/>
      <c r="J56" s="29"/>
      <c r="K56" s="29"/>
      <c r="L56" s="29"/>
      <c r="M56" s="29"/>
      <c r="N56" s="29"/>
      <c r="O56" s="29"/>
      <c r="P56" s="148"/>
      <c r="Q56" s="21"/>
    </row>
    <row r="57" spans="2:17" s="16" customFormat="1" ht="5.0999999999999996" customHeight="1" x14ac:dyDescent="0.25">
      <c r="B57" s="6"/>
      <c r="C57" s="159"/>
      <c r="D57" s="42"/>
      <c r="E57" s="43"/>
      <c r="F57" s="44"/>
      <c r="G57" s="45"/>
      <c r="H57" s="45"/>
      <c r="I57" s="45"/>
      <c r="J57" s="45"/>
      <c r="K57" s="45"/>
      <c r="L57" s="45"/>
      <c r="M57" s="45"/>
      <c r="N57" s="45"/>
      <c r="O57" s="45"/>
      <c r="P57" s="160"/>
      <c r="Q57" s="21"/>
    </row>
    <row r="58" spans="2:17" s="16" customFormat="1" ht="5.0999999999999996" customHeight="1" x14ac:dyDescent="0.25">
      <c r="B58" s="6"/>
      <c r="C58" s="147"/>
      <c r="D58" s="26"/>
      <c r="E58" s="27"/>
      <c r="F58" s="28"/>
      <c r="G58" s="29"/>
      <c r="H58" s="29"/>
      <c r="I58" s="29"/>
      <c r="J58" s="29"/>
      <c r="K58" s="29"/>
      <c r="L58" s="29"/>
      <c r="M58" s="29"/>
      <c r="N58" s="29"/>
      <c r="O58" s="29"/>
      <c r="P58" s="148"/>
      <c r="Q58" s="21"/>
    </row>
    <row r="59" spans="2:17" s="16" customFormat="1" x14ac:dyDescent="0.25">
      <c r="B59" s="6"/>
      <c r="C59" s="147"/>
      <c r="D59" s="26" t="s">
        <v>19</v>
      </c>
      <c r="E59" s="27"/>
      <c r="F59" s="48"/>
      <c r="G59" s="49"/>
      <c r="H59" s="49"/>
      <c r="I59" s="49"/>
      <c r="J59" s="49"/>
      <c r="K59" s="49"/>
      <c r="L59" s="49"/>
      <c r="M59" s="49"/>
      <c r="N59" s="49"/>
      <c r="O59" s="49"/>
      <c r="P59" s="148"/>
      <c r="Q59" s="21"/>
    </row>
    <row r="60" spans="2:17" s="16" customFormat="1" x14ac:dyDescent="0.25">
      <c r="B60" s="6"/>
      <c r="C60" s="147"/>
      <c r="D60" s="26"/>
      <c r="E60" s="27"/>
      <c r="F60" s="50" t="str">
        <f>IF(F91="---",F92,F91)</f>
        <v>---</v>
      </c>
      <c r="G60" s="51" t="str">
        <f>IF(G91="---",G92,G91)</f>
        <v>---</v>
      </c>
      <c r="H60" s="51" t="str">
        <f t="shared" ref="H60:O60" si="4">IF(H91="---",H92,H91)</f>
        <v>---</v>
      </c>
      <c r="I60" s="51" t="str">
        <f t="shared" si="4"/>
        <v>---</v>
      </c>
      <c r="J60" s="51" t="str">
        <f t="shared" si="4"/>
        <v>---</v>
      </c>
      <c r="K60" s="51" t="str">
        <f t="shared" si="4"/>
        <v>---</v>
      </c>
      <c r="L60" s="51" t="str">
        <f t="shared" si="4"/>
        <v>---</v>
      </c>
      <c r="M60" s="51" t="str">
        <f t="shared" si="4"/>
        <v>---</v>
      </c>
      <c r="N60" s="51" t="str">
        <f t="shared" si="4"/>
        <v>---</v>
      </c>
      <c r="O60" s="51" t="str">
        <f t="shared" si="4"/>
        <v>---</v>
      </c>
      <c r="P60" s="148"/>
      <c r="Q60" s="21"/>
    </row>
    <row r="61" spans="2:17" s="16" customFormat="1" hidden="1" x14ac:dyDescent="0.25">
      <c r="B61" s="6"/>
      <c r="C61" s="147"/>
      <c r="D61" s="26" t="s">
        <v>64</v>
      </c>
      <c r="E61" s="27"/>
      <c r="F61" s="52"/>
      <c r="G61" s="53"/>
      <c r="H61" s="53"/>
      <c r="I61" s="53"/>
      <c r="J61" s="53"/>
      <c r="K61" s="53"/>
      <c r="L61" s="53"/>
      <c r="M61" s="53"/>
      <c r="N61" s="53"/>
      <c r="O61" s="53"/>
      <c r="P61" s="148"/>
      <c r="Q61" s="21"/>
    </row>
    <row r="62" spans="2:17" s="16" customFormat="1" x14ac:dyDescent="0.25">
      <c r="B62" s="6"/>
      <c r="C62" s="147"/>
      <c r="D62" s="26" t="s">
        <v>57</v>
      </c>
      <c r="E62" s="27"/>
      <c r="F62" s="48"/>
      <c r="G62" s="49"/>
      <c r="H62" s="49"/>
      <c r="I62" s="49"/>
      <c r="J62" s="49"/>
      <c r="K62" s="49"/>
      <c r="L62" s="49"/>
      <c r="M62" s="49"/>
      <c r="N62" s="49"/>
      <c r="O62" s="49"/>
      <c r="P62" s="148"/>
      <c r="Q62" s="21"/>
    </row>
    <row r="63" spans="2:17" s="16" customFormat="1" hidden="1" x14ac:dyDescent="0.25">
      <c r="B63" s="6"/>
      <c r="C63" s="147"/>
      <c r="D63" s="161" t="s">
        <v>46</v>
      </c>
      <c r="E63" s="162"/>
      <c r="F63" s="163"/>
      <c r="G63" s="164"/>
      <c r="H63" s="164"/>
      <c r="I63" s="164"/>
      <c r="J63" s="164"/>
      <c r="K63" s="164"/>
      <c r="L63" s="164"/>
      <c r="M63" s="164"/>
      <c r="N63" s="164"/>
      <c r="O63" s="164"/>
      <c r="P63" s="148"/>
      <c r="Q63" s="21"/>
    </row>
    <row r="64" spans="2:17" s="16" customFormat="1" hidden="1" x14ac:dyDescent="0.25">
      <c r="B64" s="6"/>
      <c r="C64" s="147"/>
      <c r="D64" s="161" t="s">
        <v>47</v>
      </c>
      <c r="E64" s="162"/>
      <c r="F64" s="163"/>
      <c r="G64" s="164"/>
      <c r="H64" s="164"/>
      <c r="I64" s="164"/>
      <c r="J64" s="164"/>
      <c r="K64" s="164"/>
      <c r="L64" s="164"/>
      <c r="M64" s="164"/>
      <c r="N64" s="164"/>
      <c r="O64" s="164"/>
      <c r="P64" s="148"/>
      <c r="Q64" s="21"/>
    </row>
    <row r="65" spans="2:17" s="16" customFormat="1" hidden="1" x14ac:dyDescent="0.25">
      <c r="B65" s="6"/>
      <c r="C65" s="147"/>
      <c r="D65" s="161" t="s">
        <v>48</v>
      </c>
      <c r="E65" s="162"/>
      <c r="F65" s="163"/>
      <c r="G65" s="164"/>
      <c r="H65" s="164"/>
      <c r="I65" s="164"/>
      <c r="J65" s="164"/>
      <c r="K65" s="164"/>
      <c r="L65" s="164"/>
      <c r="M65" s="164"/>
      <c r="N65" s="164"/>
      <c r="O65" s="164"/>
      <c r="P65" s="148"/>
      <c r="Q65" s="21"/>
    </row>
    <row r="66" spans="2:17" s="16" customFormat="1" hidden="1" x14ac:dyDescent="0.25">
      <c r="B66" s="6"/>
      <c r="C66" s="147"/>
      <c r="D66" s="161"/>
      <c r="E66" s="162"/>
      <c r="F66" s="165" t="str">
        <f>IF(F92="---",F91,F92)</f>
        <v>---</v>
      </c>
      <c r="G66" s="166" t="str">
        <f>IF(G92="---",G91,G92)</f>
        <v>---</v>
      </c>
      <c r="H66" s="166" t="str">
        <f t="shared" ref="H66:O66" si="5">IF(H92="---",H91,H92)</f>
        <v>---</v>
      </c>
      <c r="I66" s="166" t="str">
        <f t="shared" si="5"/>
        <v>---</v>
      </c>
      <c r="J66" s="166" t="str">
        <f t="shared" si="5"/>
        <v>---</v>
      </c>
      <c r="K66" s="166" t="str">
        <f t="shared" si="5"/>
        <v>---</v>
      </c>
      <c r="L66" s="166" t="str">
        <f t="shared" si="5"/>
        <v>---</v>
      </c>
      <c r="M66" s="166" t="str">
        <f t="shared" si="5"/>
        <v>---</v>
      </c>
      <c r="N66" s="166" t="str">
        <f t="shared" si="5"/>
        <v>---</v>
      </c>
      <c r="O66" s="166" t="str">
        <f t="shared" si="5"/>
        <v>---</v>
      </c>
      <c r="P66" s="148"/>
      <c r="Q66" s="21"/>
    </row>
    <row r="67" spans="2:17" ht="5.0999999999999996" hidden="1" customHeight="1" x14ac:dyDescent="0.25">
      <c r="B67" s="1"/>
      <c r="C67" s="145"/>
      <c r="D67" s="149"/>
      <c r="E67" s="150"/>
      <c r="F67" s="151"/>
      <c r="G67" s="152"/>
      <c r="H67" s="152"/>
      <c r="I67" s="152"/>
      <c r="J67" s="152"/>
      <c r="K67" s="152"/>
      <c r="L67" s="152"/>
      <c r="M67" s="152"/>
      <c r="N67" s="152"/>
      <c r="O67" s="152"/>
      <c r="P67" s="146"/>
      <c r="Q67" s="20"/>
    </row>
    <row r="68" spans="2:17" hidden="1" x14ac:dyDescent="0.25">
      <c r="B68" s="1"/>
      <c r="C68" s="154"/>
      <c r="D68" s="18" t="s">
        <v>34</v>
      </c>
      <c r="E68" s="155"/>
      <c r="F68" s="156"/>
      <c r="G68" s="157"/>
      <c r="H68" s="157"/>
      <c r="I68" s="157"/>
      <c r="J68" s="157"/>
      <c r="K68" s="157"/>
      <c r="L68" s="157"/>
      <c r="M68" s="157"/>
      <c r="N68" s="157"/>
      <c r="O68" s="157"/>
      <c r="P68" s="158"/>
      <c r="Q68" s="20"/>
    </row>
    <row r="69" spans="2:17" ht="5.0999999999999996" hidden="1" customHeight="1" x14ac:dyDescent="0.25">
      <c r="B69" s="1"/>
      <c r="C69" s="145"/>
      <c r="D69" s="149"/>
      <c r="E69" s="150"/>
      <c r="F69" s="151"/>
      <c r="G69" s="152"/>
      <c r="H69" s="152"/>
      <c r="I69" s="152"/>
      <c r="J69" s="152"/>
      <c r="K69" s="152"/>
      <c r="L69" s="152"/>
      <c r="M69" s="152"/>
      <c r="N69" s="152"/>
      <c r="O69" s="152"/>
      <c r="P69" s="146"/>
      <c r="Q69" s="20"/>
    </row>
    <row r="70" spans="2:17" s="16" customFormat="1" hidden="1" x14ac:dyDescent="0.25">
      <c r="B70" s="6"/>
      <c r="C70" s="147"/>
      <c r="D70" s="161" t="s">
        <v>23</v>
      </c>
      <c r="E70" s="162"/>
      <c r="F70" s="96"/>
      <c r="G70" s="97"/>
      <c r="H70" s="97"/>
      <c r="I70" s="97"/>
      <c r="J70" s="97"/>
      <c r="K70" s="97"/>
      <c r="L70" s="97"/>
      <c r="M70" s="97"/>
      <c r="N70" s="97"/>
      <c r="O70" s="97"/>
      <c r="P70" s="148"/>
      <c r="Q70" s="21"/>
    </row>
    <row r="71" spans="2:17" s="16" customFormat="1" hidden="1" x14ac:dyDescent="0.25">
      <c r="B71" s="6"/>
      <c r="C71" s="7"/>
      <c r="D71" s="161" t="s">
        <v>25</v>
      </c>
      <c r="E71" s="162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48"/>
      <c r="Q71" s="21"/>
    </row>
    <row r="72" spans="2:17" s="16" customFormat="1" hidden="1" x14ac:dyDescent="0.25">
      <c r="B72" s="6"/>
      <c r="C72" s="147"/>
      <c r="D72" s="161" t="s">
        <v>24</v>
      </c>
      <c r="E72" s="162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48"/>
      <c r="Q72" s="21"/>
    </row>
    <row r="73" spans="2:17" s="16" customFormat="1" hidden="1" x14ac:dyDescent="0.25">
      <c r="B73" s="6"/>
      <c r="C73" s="147"/>
      <c r="D73" s="161" t="s">
        <v>26</v>
      </c>
      <c r="E73" s="162"/>
      <c r="F73" s="96"/>
      <c r="G73" s="97"/>
      <c r="H73" s="97"/>
      <c r="I73" s="97"/>
      <c r="J73" s="97"/>
      <c r="K73" s="97"/>
      <c r="L73" s="97"/>
      <c r="M73" s="97"/>
      <c r="N73" s="97"/>
      <c r="O73" s="97"/>
      <c r="P73" s="148"/>
      <c r="Q73" s="21"/>
    </row>
    <row r="74" spans="2:17" s="16" customFormat="1" hidden="1" x14ac:dyDescent="0.25">
      <c r="B74" s="6"/>
      <c r="C74" s="147"/>
      <c r="D74" s="161" t="s">
        <v>28</v>
      </c>
      <c r="E74" s="162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48"/>
      <c r="Q74" s="21"/>
    </row>
    <row r="75" spans="2:17" s="16" customFormat="1" hidden="1" x14ac:dyDescent="0.25">
      <c r="B75" s="6"/>
      <c r="C75" s="7"/>
      <c r="D75" s="161" t="s">
        <v>27</v>
      </c>
      <c r="E75" s="162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48"/>
      <c r="Q75" s="21"/>
    </row>
    <row r="76" spans="2:17" s="16" customFormat="1" hidden="1" x14ac:dyDescent="0.25">
      <c r="B76" s="6"/>
      <c r="C76" s="147"/>
      <c r="D76" s="161" t="s">
        <v>51</v>
      </c>
      <c r="E76" s="162"/>
      <c r="F76" s="94"/>
      <c r="G76" s="95"/>
      <c r="H76" s="95"/>
      <c r="I76" s="95"/>
      <c r="J76" s="95"/>
      <c r="K76" s="95"/>
      <c r="L76" s="95"/>
      <c r="M76" s="95"/>
      <c r="N76" s="95"/>
      <c r="O76" s="95"/>
      <c r="P76" s="148"/>
      <c r="Q76" s="21"/>
    </row>
    <row r="77" spans="2:17" s="16" customFormat="1" hidden="1" x14ac:dyDescent="0.25">
      <c r="B77" s="6"/>
      <c r="C77" s="147"/>
      <c r="D77" s="161" t="s">
        <v>50</v>
      </c>
      <c r="E77" s="162"/>
      <c r="F77" s="94"/>
      <c r="G77" s="95"/>
      <c r="H77" s="95"/>
      <c r="I77" s="95"/>
      <c r="J77" s="95"/>
      <c r="K77" s="95"/>
      <c r="L77" s="95"/>
      <c r="M77" s="95"/>
      <c r="N77" s="95"/>
      <c r="O77" s="95"/>
      <c r="P77" s="148"/>
      <c r="Q77" s="21"/>
    </row>
    <row r="78" spans="2:17" s="16" customFormat="1" hidden="1" x14ac:dyDescent="0.25">
      <c r="B78" s="6"/>
      <c r="C78" s="147"/>
      <c r="D78" s="161" t="s">
        <v>29</v>
      </c>
      <c r="E78" s="162"/>
      <c r="F78" s="86"/>
      <c r="G78" s="87"/>
      <c r="H78" s="87"/>
      <c r="I78" s="87"/>
      <c r="J78" s="87"/>
      <c r="K78" s="87"/>
      <c r="L78" s="87"/>
      <c r="M78" s="87"/>
      <c r="N78" s="87"/>
      <c r="O78" s="87"/>
      <c r="P78" s="148"/>
      <c r="Q78" s="21"/>
    </row>
    <row r="79" spans="2:17" s="16" customFormat="1" hidden="1" x14ac:dyDescent="0.25">
      <c r="B79" s="6"/>
      <c r="C79" s="147"/>
      <c r="D79" s="161" t="s">
        <v>36</v>
      </c>
      <c r="E79" s="162"/>
      <c r="F79" s="86"/>
      <c r="G79" s="87"/>
      <c r="H79" s="87"/>
      <c r="I79" s="87"/>
      <c r="J79" s="87"/>
      <c r="K79" s="87"/>
      <c r="L79" s="87"/>
      <c r="M79" s="87"/>
      <c r="N79" s="87"/>
      <c r="O79" s="87"/>
      <c r="P79" s="148"/>
      <c r="Q79" s="21"/>
    </row>
    <row r="80" spans="2:17" s="16" customFormat="1" hidden="1" x14ac:dyDescent="0.25">
      <c r="B80" s="6"/>
      <c r="C80" s="147"/>
      <c r="D80" s="161" t="s">
        <v>30</v>
      </c>
      <c r="E80" s="162"/>
      <c r="F80" s="96"/>
      <c r="G80" s="97"/>
      <c r="H80" s="97"/>
      <c r="I80" s="97"/>
      <c r="J80" s="97"/>
      <c r="K80" s="97"/>
      <c r="L80" s="97"/>
      <c r="M80" s="97"/>
      <c r="N80" s="97"/>
      <c r="O80" s="97"/>
      <c r="P80" s="148"/>
      <c r="Q80" s="21"/>
    </row>
    <row r="81" spans="2:17" ht="5.0999999999999996" customHeight="1" thickBot="1" x14ac:dyDescent="0.3">
      <c r="B81" s="1"/>
      <c r="C81" s="167"/>
      <c r="D81" s="168"/>
      <c r="E81" s="169"/>
      <c r="F81" s="170"/>
      <c r="G81" s="171"/>
      <c r="H81" s="171"/>
      <c r="I81" s="171"/>
      <c r="J81" s="171"/>
      <c r="K81" s="171"/>
      <c r="L81" s="171"/>
      <c r="M81" s="171"/>
      <c r="N81" s="171"/>
      <c r="O81" s="171"/>
      <c r="P81" s="172"/>
      <c r="Q81" s="20"/>
    </row>
    <row r="82" spans="2:17" ht="15.75" thickTop="1" x14ac:dyDescent="0.25">
      <c r="B82" s="1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20"/>
    </row>
    <row r="83" spans="2:17" hidden="1" x14ac:dyDescent="0.25">
      <c r="B83" s="1"/>
      <c r="C83" s="149"/>
      <c r="D83" s="149"/>
      <c r="E83" s="149"/>
      <c r="F83" s="174"/>
      <c r="G83" s="174"/>
      <c r="H83" s="174"/>
      <c r="I83" s="174"/>
      <c r="J83" s="174"/>
      <c r="K83" s="174"/>
      <c r="L83" s="174"/>
      <c r="M83" s="174"/>
      <c r="N83" s="174"/>
      <c r="O83" s="174"/>
      <c r="P83" s="149"/>
      <c r="Q83" s="20"/>
    </row>
    <row r="84" spans="2:17" hidden="1" x14ac:dyDescent="0.25">
      <c r="B84" s="1"/>
      <c r="C84" s="149"/>
      <c r="D84" s="149"/>
      <c r="E84" s="149"/>
      <c r="F84" s="174"/>
      <c r="G84" s="174"/>
      <c r="H84" s="174"/>
      <c r="I84" s="174"/>
      <c r="J84" s="174"/>
      <c r="K84" s="174"/>
      <c r="L84" s="174"/>
      <c r="M84" s="174"/>
      <c r="N84" s="174"/>
      <c r="O84" s="174"/>
      <c r="P84" s="149"/>
      <c r="Q84" s="20"/>
    </row>
    <row r="85" spans="2:17" s="16" customFormat="1" hidden="1" x14ac:dyDescent="0.25">
      <c r="B85" s="8"/>
      <c r="C85" s="175"/>
      <c r="D85" s="176"/>
      <c r="E85" s="175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5"/>
      <c r="Q85" s="21"/>
    </row>
    <row r="86" spans="2:17" s="16" customFormat="1" hidden="1" x14ac:dyDescent="0.25">
      <c r="B86" s="8"/>
      <c r="C86" s="175"/>
      <c r="D86" s="178"/>
      <c r="E86" s="179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75"/>
      <c r="Q86" s="21"/>
    </row>
    <row r="87" spans="2:17" s="16" customFormat="1" hidden="1" x14ac:dyDescent="0.25">
      <c r="B87" s="8"/>
      <c r="C87" s="175"/>
      <c r="D87" s="176"/>
      <c r="E87" s="175"/>
      <c r="F87" s="177"/>
      <c r="G87" s="177"/>
      <c r="H87" s="177"/>
      <c r="I87" s="177"/>
      <c r="J87" s="177"/>
      <c r="K87" s="177"/>
      <c r="L87" s="177"/>
      <c r="M87" s="177"/>
      <c r="N87" s="177"/>
      <c r="O87" s="177"/>
      <c r="P87" s="175"/>
      <c r="Q87" s="21"/>
    </row>
    <row r="88" spans="2:17" s="16" customFormat="1" hidden="1" x14ac:dyDescent="0.25">
      <c r="B88" s="8"/>
      <c r="C88" s="175"/>
      <c r="D88" s="176"/>
      <c r="E88" s="175"/>
      <c r="F88" s="177"/>
      <c r="G88" s="177"/>
      <c r="H88" s="177"/>
      <c r="I88" s="177"/>
      <c r="J88" s="177"/>
      <c r="K88" s="177"/>
      <c r="L88" s="177"/>
      <c r="M88" s="177"/>
      <c r="N88" s="177"/>
      <c r="O88" s="177"/>
      <c r="P88" s="175"/>
      <c r="Q88" s="21"/>
    </row>
    <row r="89" spans="2:17" s="16" customFormat="1" hidden="1" x14ac:dyDescent="0.25">
      <c r="B89" s="6"/>
      <c r="C89" s="147"/>
      <c r="D89" s="161" t="s">
        <v>58</v>
      </c>
      <c r="E89" s="162"/>
      <c r="F89" s="165"/>
      <c r="G89" s="166"/>
      <c r="H89" s="166"/>
      <c r="I89" s="166"/>
      <c r="J89" s="166"/>
      <c r="K89" s="166"/>
      <c r="L89" s="166"/>
      <c r="M89" s="166"/>
      <c r="N89" s="166"/>
      <c r="O89" s="166"/>
      <c r="P89" s="148"/>
      <c r="Q89" s="21"/>
    </row>
    <row r="90" spans="2:17" s="16" customFormat="1" hidden="1" x14ac:dyDescent="0.25">
      <c r="B90" s="6"/>
      <c r="C90" s="147"/>
      <c r="D90" s="161" t="s">
        <v>59</v>
      </c>
      <c r="E90" s="162"/>
      <c r="F90" s="165"/>
      <c r="G90" s="166"/>
      <c r="H90" s="166"/>
      <c r="I90" s="166"/>
      <c r="J90" s="166"/>
      <c r="K90" s="166"/>
      <c r="L90" s="166"/>
      <c r="M90" s="166"/>
      <c r="N90" s="166"/>
      <c r="O90" s="166"/>
      <c r="P90" s="148"/>
      <c r="Q90" s="21"/>
    </row>
    <row r="91" spans="2:17" s="16" customFormat="1" hidden="1" x14ac:dyDescent="0.25">
      <c r="B91" s="6"/>
      <c r="C91" s="181"/>
      <c r="D91" s="161"/>
      <c r="E91" s="181"/>
      <c r="F91" s="182" t="str">
        <f>IF(F89="","---",F89)</f>
        <v>---</v>
      </c>
      <c r="G91" s="182" t="str">
        <f t="shared" ref="G91:O91" si="6">IF(G89="","---",G89)</f>
        <v>---</v>
      </c>
      <c r="H91" s="182" t="str">
        <f t="shared" si="6"/>
        <v>---</v>
      </c>
      <c r="I91" s="182" t="str">
        <f t="shared" si="6"/>
        <v>---</v>
      </c>
      <c r="J91" s="182" t="str">
        <f t="shared" si="6"/>
        <v>---</v>
      </c>
      <c r="K91" s="182" t="str">
        <f t="shared" si="6"/>
        <v>---</v>
      </c>
      <c r="L91" s="182" t="str">
        <f t="shared" si="6"/>
        <v>---</v>
      </c>
      <c r="M91" s="182" t="str">
        <f t="shared" si="6"/>
        <v>---</v>
      </c>
      <c r="N91" s="182" t="str">
        <f t="shared" si="6"/>
        <v>---</v>
      </c>
      <c r="O91" s="182" t="str">
        <f t="shared" si="6"/>
        <v>---</v>
      </c>
      <c r="P91" s="181"/>
      <c r="Q91" s="21"/>
    </row>
    <row r="92" spans="2:17" s="16" customFormat="1" hidden="1" x14ac:dyDescent="0.25">
      <c r="B92" s="6"/>
      <c r="C92" s="181"/>
      <c r="D92" s="161"/>
      <c r="E92" s="181"/>
      <c r="F92" s="182" t="str">
        <f>IF(F90="","---",F90)</f>
        <v>---</v>
      </c>
      <c r="G92" s="182" t="str">
        <f t="shared" ref="G92:O92" si="7">IF(G90="","---",G90)</f>
        <v>---</v>
      </c>
      <c r="H92" s="182" t="str">
        <f t="shared" si="7"/>
        <v>---</v>
      </c>
      <c r="I92" s="182" t="str">
        <f t="shared" si="7"/>
        <v>---</v>
      </c>
      <c r="J92" s="182" t="str">
        <f t="shared" si="7"/>
        <v>---</v>
      </c>
      <c r="K92" s="182" t="str">
        <f t="shared" si="7"/>
        <v>---</v>
      </c>
      <c r="L92" s="182" t="str">
        <f t="shared" si="7"/>
        <v>---</v>
      </c>
      <c r="M92" s="182" t="str">
        <f t="shared" si="7"/>
        <v>---</v>
      </c>
      <c r="N92" s="182" t="str">
        <f t="shared" si="7"/>
        <v>---</v>
      </c>
      <c r="O92" s="182" t="str">
        <f t="shared" si="7"/>
        <v>---</v>
      </c>
      <c r="P92" s="181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84" customFormat="1" ht="12.75" x14ac:dyDescent="0.2">
      <c r="B95" s="183"/>
      <c r="F95" s="54"/>
      <c r="G95" s="54"/>
      <c r="H95" s="54"/>
      <c r="I95" s="54"/>
      <c r="J95" s="54"/>
      <c r="K95" s="54"/>
      <c r="L95" s="54"/>
      <c r="M95" s="54"/>
      <c r="N95" s="54"/>
      <c r="O95" s="54"/>
    </row>
    <row r="96" spans="2:17" s="184" customFormat="1" ht="12.75" x14ac:dyDescent="0.2">
      <c r="B96" s="183"/>
      <c r="F96" s="55"/>
      <c r="G96" s="55"/>
      <c r="H96" s="55"/>
      <c r="I96" s="55"/>
      <c r="J96" s="55"/>
      <c r="K96" s="55"/>
      <c r="L96" s="55"/>
      <c r="M96" s="55"/>
      <c r="N96" s="55"/>
      <c r="O96" s="55"/>
    </row>
    <row r="97" spans="1:28" s="184" customFormat="1" ht="12.75" x14ac:dyDescent="0.2">
      <c r="B97" s="183"/>
      <c r="F97" s="56"/>
      <c r="G97" s="56"/>
      <c r="H97" s="56"/>
      <c r="I97" s="56"/>
      <c r="J97" s="56"/>
      <c r="K97" s="56"/>
      <c r="L97" s="56"/>
      <c r="M97" s="56"/>
      <c r="N97" s="56"/>
      <c r="O97" s="56"/>
    </row>
    <row r="98" spans="1:28" s="184" customFormat="1" ht="12.75" x14ac:dyDescent="0.2">
      <c r="B98" s="183"/>
      <c r="F98" s="57"/>
      <c r="G98" s="57"/>
      <c r="H98" s="57"/>
      <c r="I98" s="57"/>
      <c r="J98" s="57"/>
      <c r="K98" s="57"/>
      <c r="L98" s="57"/>
      <c r="M98" s="57"/>
      <c r="N98" s="57"/>
      <c r="O98" s="57"/>
    </row>
    <row r="99" spans="1:28" s="184" customFormat="1" ht="12.75" x14ac:dyDescent="0.2">
      <c r="B99" s="183"/>
      <c r="F99" s="57" t="e">
        <f>RIGHT(F168,LEN(F168)-1)</f>
        <v>#VALUE!</v>
      </c>
      <c r="G99" s="57" t="e">
        <f t="shared" ref="G99:O99" si="8">RIGHT(G168,LEN(G168)-1)</f>
        <v>#VALUE!</v>
      </c>
      <c r="H99" s="57" t="e">
        <f t="shared" si="8"/>
        <v>#VALUE!</v>
      </c>
      <c r="I99" s="57" t="e">
        <f t="shared" si="8"/>
        <v>#VALUE!</v>
      </c>
      <c r="J99" s="57" t="e">
        <f t="shared" si="8"/>
        <v>#VALUE!</v>
      </c>
      <c r="K99" s="57" t="e">
        <f t="shared" si="8"/>
        <v>#VALUE!</v>
      </c>
      <c r="L99" s="57" t="e">
        <f t="shared" si="8"/>
        <v>#VALUE!</v>
      </c>
      <c r="M99" s="57" t="e">
        <f t="shared" si="8"/>
        <v>#VALUE!</v>
      </c>
      <c r="N99" s="57" t="e">
        <f t="shared" si="8"/>
        <v>#VALUE!</v>
      </c>
      <c r="O99" s="57" t="e">
        <f t="shared" si="8"/>
        <v>#VALUE!</v>
      </c>
    </row>
    <row r="100" spans="1:28" x14ac:dyDescent="0.25"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spans="1:28" x14ac:dyDescent="0.25">
      <c r="F101" s="59"/>
      <c r="G101" s="59"/>
      <c r="H101" s="59"/>
      <c r="I101" s="59"/>
      <c r="J101" s="59"/>
      <c r="K101" s="59"/>
      <c r="L101" s="59"/>
      <c r="M101" s="59"/>
      <c r="N101" s="59"/>
      <c r="O101" s="59"/>
    </row>
    <row r="104" spans="1:28" s="65" customFormat="1" ht="16.5" customHeight="1" x14ac:dyDescent="0.25">
      <c r="A104" s="11"/>
      <c r="B104" s="61"/>
      <c r="C104" s="60"/>
      <c r="D104" s="60"/>
      <c r="E104" s="62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3"/>
      <c r="R104" s="64"/>
      <c r="S104" s="64"/>
      <c r="T104" s="64"/>
      <c r="U104" s="64"/>
      <c r="V104" s="64"/>
      <c r="X104" s="64"/>
      <c r="Y104" s="64"/>
      <c r="Z104" s="64"/>
      <c r="AA104" s="64"/>
      <c r="AB104" s="64"/>
    </row>
    <row r="105" spans="1:28" s="65" customFormat="1" ht="16.5" customHeight="1" x14ac:dyDescent="0.25">
      <c r="A105" s="11"/>
      <c r="B105" s="61"/>
      <c r="C105" s="244" t="s">
        <v>88</v>
      </c>
      <c r="D105" s="245"/>
      <c r="E105" s="245"/>
      <c r="F105" s="245"/>
      <c r="G105" s="245"/>
      <c r="H105" s="245"/>
      <c r="I105" s="245"/>
      <c r="J105" s="245"/>
      <c r="K105" s="245"/>
      <c r="L105" s="245"/>
      <c r="M105" s="245"/>
      <c r="N105" s="245"/>
      <c r="O105" s="245"/>
      <c r="P105" s="245"/>
      <c r="Q105" s="63"/>
      <c r="R105" s="64"/>
      <c r="S105" s="64"/>
      <c r="T105" s="64"/>
      <c r="U105" s="64"/>
      <c r="V105" s="64"/>
      <c r="X105" s="64"/>
      <c r="Y105" s="64"/>
      <c r="Z105" s="64"/>
      <c r="AA105" s="64"/>
      <c r="AB105" s="64"/>
    </row>
    <row r="106" spans="1:28" s="65" customFormat="1" ht="16.5" customHeight="1" x14ac:dyDescent="0.25">
      <c r="A106" s="11"/>
      <c r="B106" s="61"/>
      <c r="C106" s="60"/>
      <c r="D106" s="60"/>
      <c r="E106" s="62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3"/>
      <c r="R106" s="64"/>
      <c r="S106" s="64"/>
      <c r="T106" s="64"/>
      <c r="U106" s="64"/>
      <c r="V106" s="64"/>
      <c r="X106" s="64"/>
      <c r="Y106" s="64"/>
      <c r="Z106" s="64"/>
      <c r="AA106" s="64"/>
      <c r="AB106" s="64"/>
    </row>
    <row r="107" spans="1:28" s="65" customFormat="1" x14ac:dyDescent="0.25">
      <c r="B107" s="61"/>
      <c r="C107" s="66"/>
      <c r="D107" s="67"/>
      <c r="E107" s="67"/>
      <c r="F107" s="68"/>
      <c r="G107" s="69"/>
      <c r="H107" s="69"/>
      <c r="I107" s="69"/>
      <c r="J107" s="69"/>
      <c r="K107" s="69"/>
      <c r="L107" s="69"/>
      <c r="M107" s="69"/>
      <c r="N107" s="69"/>
      <c r="O107" s="69"/>
      <c r="P107" s="70"/>
      <c r="Q107" s="63"/>
      <c r="R107" s="64"/>
      <c r="S107" s="71" t="s">
        <v>67</v>
      </c>
      <c r="T107" s="72"/>
      <c r="U107" s="72"/>
      <c r="V107" s="72"/>
      <c r="X107" s="64"/>
      <c r="Y107" s="64"/>
      <c r="Z107" s="64"/>
      <c r="AA107" s="64"/>
      <c r="AB107" s="64"/>
    </row>
    <row r="108" spans="1:28" s="65" customFormat="1" ht="15.75" thickBot="1" x14ac:dyDescent="0.3">
      <c r="B108" s="61"/>
      <c r="C108" s="73"/>
      <c r="D108" s="74" t="s">
        <v>68</v>
      </c>
      <c r="E108" s="74"/>
      <c r="F108" s="241">
        <f>F5</f>
        <v>1</v>
      </c>
      <c r="G108" s="220">
        <f>G5</f>
        <v>2</v>
      </c>
      <c r="H108" s="220">
        <f t="shared" ref="H108:O108" si="9">H5</f>
        <v>3</v>
      </c>
      <c r="I108" s="220">
        <f t="shared" si="9"/>
        <v>4</v>
      </c>
      <c r="J108" s="220">
        <f t="shared" si="9"/>
        <v>5</v>
      </c>
      <c r="K108" s="220">
        <f t="shared" si="9"/>
        <v>6</v>
      </c>
      <c r="L108" s="220">
        <f t="shared" si="9"/>
        <v>7</v>
      </c>
      <c r="M108" s="220">
        <f t="shared" si="9"/>
        <v>8</v>
      </c>
      <c r="N108" s="220">
        <f t="shared" si="9"/>
        <v>9</v>
      </c>
      <c r="O108" s="220">
        <f t="shared" si="9"/>
        <v>10</v>
      </c>
      <c r="P108" s="75"/>
      <c r="Q108" s="63"/>
      <c r="R108" s="64"/>
      <c r="S108" s="76" t="s">
        <v>69</v>
      </c>
      <c r="T108" s="63"/>
      <c r="U108" s="77"/>
      <c r="V108" s="78">
        <v>42736</v>
      </c>
      <c r="X108" s="64"/>
      <c r="Y108" s="64"/>
      <c r="Z108" s="64"/>
      <c r="AA108" s="64"/>
      <c r="AB108" s="64"/>
    </row>
    <row r="109" spans="1:28" s="65" customFormat="1" ht="3.6" customHeight="1" x14ac:dyDescent="0.25">
      <c r="B109" s="61"/>
      <c r="C109" s="79"/>
      <c r="D109" s="80"/>
      <c r="E109" s="80"/>
      <c r="F109" s="81"/>
      <c r="G109" s="82"/>
      <c r="H109" s="82"/>
      <c r="I109" s="82"/>
      <c r="J109" s="82"/>
      <c r="K109" s="82"/>
      <c r="L109" s="82"/>
      <c r="M109" s="82"/>
      <c r="N109" s="82"/>
      <c r="O109" s="82"/>
      <c r="P109" s="83"/>
      <c r="Q109" s="63"/>
      <c r="R109" s="64"/>
      <c r="S109" s="76"/>
      <c r="T109" s="63"/>
      <c r="U109" s="63"/>
      <c r="V109" s="84"/>
      <c r="X109" s="64"/>
      <c r="Y109" s="64"/>
      <c r="Z109" s="64"/>
      <c r="AA109" s="64"/>
      <c r="AB109" s="64"/>
    </row>
    <row r="110" spans="1:28" s="65" customFormat="1" x14ac:dyDescent="0.25">
      <c r="B110" s="61"/>
      <c r="C110" s="185"/>
      <c r="D110" s="85" t="s">
        <v>0</v>
      </c>
      <c r="E110" s="85"/>
      <c r="F110" s="86">
        <f t="shared" ref="F110:F112" si="10">F7</f>
        <v>0</v>
      </c>
      <c r="G110" s="87">
        <f t="shared" ref="G110:O110" si="11">G7</f>
        <v>0</v>
      </c>
      <c r="H110" s="87">
        <f t="shared" si="11"/>
        <v>0</v>
      </c>
      <c r="I110" s="87">
        <f t="shared" si="11"/>
        <v>0</v>
      </c>
      <c r="J110" s="87">
        <f t="shared" si="11"/>
        <v>0</v>
      </c>
      <c r="K110" s="87">
        <f t="shared" si="11"/>
        <v>0</v>
      </c>
      <c r="L110" s="87">
        <f t="shared" si="11"/>
        <v>0</v>
      </c>
      <c r="M110" s="87">
        <f t="shared" si="11"/>
        <v>0</v>
      </c>
      <c r="N110" s="87">
        <f t="shared" si="11"/>
        <v>0</v>
      </c>
      <c r="O110" s="87">
        <f t="shared" si="11"/>
        <v>0</v>
      </c>
      <c r="P110" s="186"/>
      <c r="Q110" s="63"/>
      <c r="R110" s="64"/>
      <c r="S110" s="76" t="s">
        <v>70</v>
      </c>
      <c r="T110" s="63"/>
      <c r="U110" s="63"/>
      <c r="V110" s="88">
        <v>0.03</v>
      </c>
      <c r="X110" s="64"/>
      <c r="Y110" s="64"/>
      <c r="Z110" s="64"/>
      <c r="AA110" s="64"/>
      <c r="AB110" s="64"/>
    </row>
    <row r="111" spans="1:28" s="65" customFormat="1" x14ac:dyDescent="0.25">
      <c r="B111" s="61"/>
      <c r="C111" s="185"/>
      <c r="D111" s="85" t="s">
        <v>1</v>
      </c>
      <c r="E111" s="85"/>
      <c r="F111" s="86">
        <f t="shared" si="10"/>
        <v>0</v>
      </c>
      <c r="G111" s="87">
        <f t="shared" ref="G111:O111" si="12">G8</f>
        <v>0</v>
      </c>
      <c r="H111" s="87">
        <f t="shared" si="12"/>
        <v>0</v>
      </c>
      <c r="I111" s="87">
        <f t="shared" si="12"/>
        <v>0</v>
      </c>
      <c r="J111" s="87">
        <f t="shared" si="12"/>
        <v>0</v>
      </c>
      <c r="K111" s="87">
        <f t="shared" si="12"/>
        <v>0</v>
      </c>
      <c r="L111" s="87">
        <f t="shared" si="12"/>
        <v>0</v>
      </c>
      <c r="M111" s="87">
        <f t="shared" si="12"/>
        <v>0</v>
      </c>
      <c r="N111" s="87">
        <f t="shared" si="12"/>
        <v>0</v>
      </c>
      <c r="O111" s="87">
        <f t="shared" si="12"/>
        <v>0</v>
      </c>
      <c r="P111" s="186"/>
      <c r="Q111" s="63"/>
      <c r="R111" s="64"/>
      <c r="S111" s="76"/>
      <c r="T111" s="63"/>
      <c r="U111" s="63"/>
      <c r="V111" s="89"/>
      <c r="X111" s="64"/>
      <c r="Y111" s="64"/>
      <c r="Z111" s="64"/>
      <c r="AA111" s="64"/>
      <c r="AB111" s="64"/>
    </row>
    <row r="112" spans="1:28" s="65" customFormat="1" x14ac:dyDescent="0.25">
      <c r="B112" s="61"/>
      <c r="C112" s="185"/>
      <c r="D112" s="85" t="s">
        <v>71</v>
      </c>
      <c r="E112" s="85"/>
      <c r="F112" s="86" t="str">
        <f t="shared" si="10"/>
        <v xml:space="preserve">, </v>
      </c>
      <c r="G112" s="87" t="str">
        <f t="shared" ref="G112:O112" si="13">G9</f>
        <v xml:space="preserve">, </v>
      </c>
      <c r="H112" s="87" t="str">
        <f t="shared" si="13"/>
        <v xml:space="preserve">, </v>
      </c>
      <c r="I112" s="87" t="str">
        <f t="shared" si="13"/>
        <v xml:space="preserve">, </v>
      </c>
      <c r="J112" s="87" t="str">
        <f t="shared" si="13"/>
        <v xml:space="preserve">, </v>
      </c>
      <c r="K112" s="87" t="str">
        <f t="shared" si="13"/>
        <v xml:space="preserve">, </v>
      </c>
      <c r="L112" s="87" t="str">
        <f t="shared" si="13"/>
        <v xml:space="preserve">, </v>
      </c>
      <c r="M112" s="87" t="str">
        <f t="shared" si="13"/>
        <v xml:space="preserve">, </v>
      </c>
      <c r="N112" s="87" t="str">
        <f t="shared" si="13"/>
        <v xml:space="preserve">, </v>
      </c>
      <c r="O112" s="87" t="str">
        <f t="shared" si="13"/>
        <v xml:space="preserve">, </v>
      </c>
      <c r="P112" s="186"/>
      <c r="Q112" s="63"/>
      <c r="R112" s="64"/>
      <c r="S112" s="64"/>
      <c r="T112" s="64"/>
      <c r="U112" s="64"/>
      <c r="V112" s="64"/>
      <c r="X112" s="64"/>
      <c r="Y112" s="64"/>
      <c r="Z112" s="64"/>
      <c r="AA112" s="64"/>
      <c r="AB112" s="64"/>
    </row>
    <row r="113" spans="2:28" s="65" customFormat="1" ht="3.6" customHeight="1" x14ac:dyDescent="0.25">
      <c r="B113" s="61"/>
      <c r="C113" s="187"/>
      <c r="D113" s="188"/>
      <c r="E113" s="188"/>
      <c r="F113" s="86"/>
      <c r="G113" s="87"/>
      <c r="H113" s="87"/>
      <c r="I113" s="87"/>
      <c r="J113" s="87"/>
      <c r="K113" s="87"/>
      <c r="L113" s="87"/>
      <c r="M113" s="87"/>
      <c r="N113" s="87"/>
      <c r="O113" s="87"/>
      <c r="P113" s="186"/>
      <c r="Q113" s="63"/>
      <c r="R113" s="64"/>
      <c r="S113" s="64"/>
      <c r="T113" s="64"/>
      <c r="U113" s="64"/>
      <c r="V113" s="64"/>
      <c r="X113" s="64"/>
      <c r="Y113" s="64"/>
      <c r="Z113" s="64"/>
      <c r="AA113" s="64"/>
      <c r="AB113" s="64"/>
    </row>
    <row r="114" spans="2:28" s="65" customFormat="1" x14ac:dyDescent="0.25">
      <c r="B114" s="61"/>
      <c r="C114" s="90"/>
      <c r="D114" s="91" t="s">
        <v>31</v>
      </c>
      <c r="E114" s="91"/>
      <c r="F114" s="92"/>
      <c r="G114" s="93"/>
      <c r="H114" s="93"/>
      <c r="I114" s="93"/>
      <c r="J114" s="93"/>
      <c r="K114" s="93"/>
      <c r="L114" s="93"/>
      <c r="M114" s="93"/>
      <c r="N114" s="93"/>
      <c r="O114" s="93"/>
      <c r="P114" s="189"/>
      <c r="Q114" s="63"/>
      <c r="R114" s="64"/>
      <c r="S114" s="64"/>
      <c r="T114" s="64"/>
      <c r="U114" s="64"/>
      <c r="V114" s="64"/>
      <c r="X114" s="64"/>
      <c r="Y114" s="64"/>
      <c r="Z114" s="64"/>
      <c r="AA114" s="64"/>
      <c r="AB114" s="64"/>
    </row>
    <row r="115" spans="2:28" s="65" customFormat="1" ht="3.6" customHeight="1" x14ac:dyDescent="0.25">
      <c r="B115" s="61"/>
      <c r="C115" s="187"/>
      <c r="D115" s="188"/>
      <c r="E115" s="188"/>
      <c r="F115" s="86"/>
      <c r="G115" s="87"/>
      <c r="H115" s="87"/>
      <c r="I115" s="87"/>
      <c r="J115" s="87"/>
      <c r="K115" s="87"/>
      <c r="L115" s="87"/>
      <c r="M115" s="87"/>
      <c r="N115" s="87"/>
      <c r="O115" s="87"/>
      <c r="P115" s="186"/>
      <c r="Q115" s="63"/>
      <c r="R115" s="64"/>
      <c r="S115" s="64"/>
      <c r="T115" s="64"/>
      <c r="U115" s="64"/>
      <c r="V115" s="64"/>
      <c r="X115" s="64"/>
      <c r="Y115" s="64"/>
      <c r="Z115" s="64"/>
      <c r="AA115" s="64"/>
      <c r="AB115" s="64"/>
    </row>
    <row r="116" spans="2:28" s="65" customFormat="1" x14ac:dyDescent="0.25">
      <c r="B116" s="61"/>
      <c r="C116" s="185"/>
      <c r="D116" s="85" t="s">
        <v>56</v>
      </c>
      <c r="E116" s="85"/>
      <c r="F116" s="94">
        <f t="shared" ref="F116:F117" si="14">F40</f>
        <v>0</v>
      </c>
      <c r="G116" s="95">
        <f t="shared" ref="G116:O116" si="15">G40</f>
        <v>0</v>
      </c>
      <c r="H116" s="95">
        <f t="shared" si="15"/>
        <v>0</v>
      </c>
      <c r="I116" s="95">
        <f t="shared" si="15"/>
        <v>0</v>
      </c>
      <c r="J116" s="95">
        <f t="shared" si="15"/>
        <v>0</v>
      </c>
      <c r="K116" s="95">
        <f t="shared" si="15"/>
        <v>0</v>
      </c>
      <c r="L116" s="95">
        <f t="shared" si="15"/>
        <v>0</v>
      </c>
      <c r="M116" s="95">
        <f t="shared" si="15"/>
        <v>0</v>
      </c>
      <c r="N116" s="95">
        <f t="shared" si="15"/>
        <v>0</v>
      </c>
      <c r="O116" s="95">
        <f t="shared" si="15"/>
        <v>0</v>
      </c>
      <c r="P116" s="190"/>
      <c r="Q116" s="63"/>
      <c r="R116" s="64"/>
      <c r="S116" s="64"/>
      <c r="T116" s="64"/>
      <c r="U116" s="64"/>
      <c r="V116" s="64"/>
      <c r="X116" s="64"/>
      <c r="Y116" s="64"/>
      <c r="Z116" s="64"/>
      <c r="AA116" s="64"/>
      <c r="AB116" s="64"/>
    </row>
    <row r="117" spans="2:28" s="65" customFormat="1" x14ac:dyDescent="0.25">
      <c r="B117" s="61"/>
      <c r="C117" s="185"/>
      <c r="D117" s="85" t="s">
        <v>63</v>
      </c>
      <c r="E117" s="85"/>
      <c r="F117" s="96">
        <f t="shared" si="14"/>
        <v>0</v>
      </c>
      <c r="G117" s="97">
        <f t="shared" ref="G117:O117" si="16">G41</f>
        <v>0</v>
      </c>
      <c r="H117" s="97">
        <f t="shared" si="16"/>
        <v>0</v>
      </c>
      <c r="I117" s="97">
        <f t="shared" si="16"/>
        <v>0</v>
      </c>
      <c r="J117" s="97">
        <f t="shared" si="16"/>
        <v>0</v>
      </c>
      <c r="K117" s="97">
        <f t="shared" si="16"/>
        <v>0</v>
      </c>
      <c r="L117" s="97">
        <f t="shared" si="16"/>
        <v>0</v>
      </c>
      <c r="M117" s="97">
        <f t="shared" si="16"/>
        <v>0</v>
      </c>
      <c r="N117" s="97">
        <f t="shared" si="16"/>
        <v>0</v>
      </c>
      <c r="O117" s="97">
        <f t="shared" si="16"/>
        <v>0</v>
      </c>
      <c r="P117" s="190"/>
      <c r="Q117" s="63"/>
      <c r="R117" s="64"/>
      <c r="S117" s="64"/>
      <c r="T117" s="64"/>
      <c r="U117" s="64"/>
      <c r="V117" s="64"/>
      <c r="X117" s="64"/>
      <c r="Y117" s="64"/>
      <c r="Z117" s="64"/>
      <c r="AA117" s="64"/>
      <c r="AB117" s="64"/>
    </row>
    <row r="118" spans="2:28" s="65" customFormat="1" x14ac:dyDescent="0.25">
      <c r="B118" s="61"/>
      <c r="C118" s="185"/>
      <c r="D118" s="85" t="s">
        <v>14</v>
      </c>
      <c r="E118" s="85"/>
      <c r="F118" s="101">
        <f>F20/100</f>
        <v>0</v>
      </c>
      <c r="G118" s="102">
        <f>G20/100</f>
        <v>0</v>
      </c>
      <c r="H118" s="102">
        <f t="shared" ref="H118:O118" si="17">H20/100</f>
        <v>0</v>
      </c>
      <c r="I118" s="102">
        <f t="shared" si="17"/>
        <v>0</v>
      </c>
      <c r="J118" s="102">
        <f t="shared" si="17"/>
        <v>0</v>
      </c>
      <c r="K118" s="102">
        <f t="shared" si="17"/>
        <v>0</v>
      </c>
      <c r="L118" s="102">
        <f t="shared" si="17"/>
        <v>0</v>
      </c>
      <c r="M118" s="102">
        <f t="shared" si="17"/>
        <v>0</v>
      </c>
      <c r="N118" s="102">
        <f t="shared" si="17"/>
        <v>0</v>
      </c>
      <c r="O118" s="102">
        <f t="shared" si="17"/>
        <v>0</v>
      </c>
      <c r="P118" s="190"/>
      <c r="Q118" s="63"/>
      <c r="R118" s="64"/>
      <c r="S118" s="64"/>
      <c r="T118" s="64"/>
      <c r="U118" s="64"/>
      <c r="V118" s="64"/>
      <c r="X118" s="64"/>
      <c r="Y118" s="64"/>
      <c r="Z118" s="64"/>
      <c r="AA118" s="64"/>
      <c r="AB118" s="64"/>
    </row>
    <row r="119" spans="2:28" s="65" customFormat="1" x14ac:dyDescent="0.25">
      <c r="B119" s="61"/>
      <c r="C119" s="185"/>
      <c r="D119" s="85" t="s">
        <v>38</v>
      </c>
      <c r="E119" s="85"/>
      <c r="F119" s="120">
        <f t="shared" ref="F119" si="18">F36</f>
        <v>0</v>
      </c>
      <c r="G119" s="121">
        <f t="shared" ref="G119:O119" si="19">G36</f>
        <v>0</v>
      </c>
      <c r="H119" s="121">
        <f t="shared" si="19"/>
        <v>0</v>
      </c>
      <c r="I119" s="121">
        <f t="shared" si="19"/>
        <v>0</v>
      </c>
      <c r="J119" s="121">
        <f t="shared" si="19"/>
        <v>0</v>
      </c>
      <c r="K119" s="121">
        <f t="shared" si="19"/>
        <v>0</v>
      </c>
      <c r="L119" s="121">
        <f t="shared" si="19"/>
        <v>0</v>
      </c>
      <c r="M119" s="121">
        <f t="shared" si="19"/>
        <v>0</v>
      </c>
      <c r="N119" s="121">
        <f t="shared" si="19"/>
        <v>0</v>
      </c>
      <c r="O119" s="121">
        <f t="shared" si="19"/>
        <v>0</v>
      </c>
      <c r="P119" s="190"/>
      <c r="Q119" s="63"/>
      <c r="R119" s="64"/>
      <c r="S119" s="64"/>
      <c r="T119" s="64"/>
      <c r="U119" s="64"/>
      <c r="V119" s="64"/>
      <c r="X119" s="64"/>
      <c r="Y119" s="64"/>
      <c r="Z119" s="64"/>
      <c r="AA119" s="64"/>
      <c r="AB119" s="64"/>
    </row>
    <row r="120" spans="2:28" s="65" customFormat="1" x14ac:dyDescent="0.25">
      <c r="B120" s="61"/>
      <c r="C120" s="185"/>
      <c r="D120" s="85" t="s">
        <v>16</v>
      </c>
      <c r="E120" s="85"/>
      <c r="F120" s="94">
        <f t="shared" ref="F120" si="20">F48</f>
        <v>0</v>
      </c>
      <c r="G120" s="95">
        <f t="shared" ref="G120:O120" si="21">G48</f>
        <v>0</v>
      </c>
      <c r="H120" s="95">
        <f t="shared" si="21"/>
        <v>0</v>
      </c>
      <c r="I120" s="95">
        <f t="shared" si="21"/>
        <v>0</v>
      </c>
      <c r="J120" s="95">
        <f t="shared" si="21"/>
        <v>0</v>
      </c>
      <c r="K120" s="95">
        <f t="shared" si="21"/>
        <v>0</v>
      </c>
      <c r="L120" s="95">
        <f t="shared" si="21"/>
        <v>0</v>
      </c>
      <c r="M120" s="95">
        <f t="shared" si="21"/>
        <v>0</v>
      </c>
      <c r="N120" s="95">
        <f t="shared" si="21"/>
        <v>0</v>
      </c>
      <c r="O120" s="95">
        <f t="shared" si="21"/>
        <v>0</v>
      </c>
      <c r="P120" s="190"/>
      <c r="Q120" s="63"/>
      <c r="R120" s="64"/>
      <c r="S120" s="64"/>
      <c r="T120" s="64"/>
      <c r="U120" s="64"/>
      <c r="V120" s="64"/>
      <c r="X120" s="64"/>
      <c r="Y120" s="64"/>
      <c r="Z120" s="64"/>
      <c r="AA120" s="64"/>
      <c r="AB120" s="64"/>
    </row>
    <row r="121" spans="2:28" s="65" customFormat="1" ht="16.5" customHeight="1" x14ac:dyDescent="0.25">
      <c r="B121" s="61"/>
      <c r="C121" s="185"/>
      <c r="D121" s="85" t="s">
        <v>57</v>
      </c>
      <c r="E121" s="85"/>
      <c r="F121" s="132">
        <f t="shared" ref="F121" si="22">F62</f>
        <v>0</v>
      </c>
      <c r="G121" s="133">
        <f t="shared" ref="G121:O121" si="23">G62</f>
        <v>0</v>
      </c>
      <c r="H121" s="133">
        <f t="shared" si="23"/>
        <v>0</v>
      </c>
      <c r="I121" s="133">
        <f t="shared" si="23"/>
        <v>0</v>
      </c>
      <c r="J121" s="133">
        <f t="shared" si="23"/>
        <v>0</v>
      </c>
      <c r="K121" s="133">
        <f t="shared" si="23"/>
        <v>0</v>
      </c>
      <c r="L121" s="133">
        <f t="shared" si="23"/>
        <v>0</v>
      </c>
      <c r="M121" s="133">
        <f t="shared" si="23"/>
        <v>0</v>
      </c>
      <c r="N121" s="133">
        <f t="shared" si="23"/>
        <v>0</v>
      </c>
      <c r="O121" s="133">
        <f t="shared" si="23"/>
        <v>0</v>
      </c>
      <c r="P121" s="191"/>
      <c r="Q121" s="63"/>
      <c r="R121" s="64"/>
      <c r="S121" s="64"/>
      <c r="T121" s="64"/>
      <c r="U121" s="64"/>
      <c r="V121" s="64"/>
      <c r="X121" s="64"/>
      <c r="Y121" s="64"/>
      <c r="Z121" s="64"/>
      <c r="AA121" s="64"/>
      <c r="AB121" s="64"/>
    </row>
    <row r="122" spans="2:28" s="65" customFormat="1" ht="16.5" customHeight="1" x14ac:dyDescent="0.25">
      <c r="B122" s="61"/>
      <c r="C122" s="90"/>
      <c r="D122" s="91" t="s">
        <v>72</v>
      </c>
      <c r="E122" s="91"/>
      <c r="F122" s="94"/>
      <c r="G122" s="95"/>
      <c r="H122" s="95"/>
      <c r="I122" s="95"/>
      <c r="J122" s="95"/>
      <c r="K122" s="95"/>
      <c r="L122" s="95"/>
      <c r="M122" s="95"/>
      <c r="N122" s="95"/>
      <c r="O122" s="95"/>
      <c r="P122" s="190"/>
      <c r="Q122" s="63"/>
      <c r="R122" s="64"/>
      <c r="S122" s="64"/>
      <c r="T122" s="64"/>
      <c r="U122" s="64"/>
      <c r="V122" s="64"/>
      <c r="X122" s="64"/>
      <c r="Y122" s="64"/>
      <c r="Z122" s="64"/>
      <c r="AA122" s="64"/>
      <c r="AB122" s="64"/>
    </row>
    <row r="123" spans="2:28" s="65" customFormat="1" ht="3.75" customHeight="1" x14ac:dyDescent="0.25">
      <c r="B123" s="61"/>
      <c r="C123" s="192"/>
      <c r="D123" s="193"/>
      <c r="E123" s="193"/>
      <c r="F123" s="94"/>
      <c r="G123" s="95"/>
      <c r="H123" s="95"/>
      <c r="I123" s="95"/>
      <c r="J123" s="95"/>
      <c r="K123" s="95"/>
      <c r="L123" s="95"/>
      <c r="M123" s="95"/>
      <c r="N123" s="95"/>
      <c r="O123" s="95"/>
      <c r="P123" s="190"/>
      <c r="Q123" s="63"/>
      <c r="R123" s="64"/>
      <c r="S123" s="64"/>
      <c r="T123" s="64"/>
      <c r="U123" s="64"/>
      <c r="V123" s="64"/>
      <c r="X123" s="64"/>
      <c r="Y123" s="64"/>
      <c r="Z123" s="64"/>
      <c r="AA123" s="64"/>
      <c r="AB123" s="64"/>
    </row>
    <row r="124" spans="2:28" s="65" customFormat="1" x14ac:dyDescent="0.25">
      <c r="B124" s="61"/>
      <c r="C124" s="192"/>
      <c r="D124" s="100" t="s">
        <v>91</v>
      </c>
      <c r="E124" s="100"/>
      <c r="F124" s="165" t="s">
        <v>95</v>
      </c>
      <c r="G124" s="166" t="s">
        <v>95</v>
      </c>
      <c r="H124" s="166" t="s">
        <v>95</v>
      </c>
      <c r="I124" s="166" t="s">
        <v>95</v>
      </c>
      <c r="J124" s="166" t="s">
        <v>95</v>
      </c>
      <c r="K124" s="166" t="s">
        <v>95</v>
      </c>
      <c r="L124" s="166" t="s">
        <v>95</v>
      </c>
      <c r="M124" s="166" t="s">
        <v>95</v>
      </c>
      <c r="N124" s="166" t="s">
        <v>95</v>
      </c>
      <c r="O124" s="166" t="s">
        <v>95</v>
      </c>
      <c r="P124" s="190"/>
      <c r="Q124" s="63"/>
      <c r="R124" s="64"/>
      <c r="S124" s="64"/>
      <c r="T124" s="64"/>
      <c r="U124" s="64"/>
      <c r="V124" s="64"/>
      <c r="X124" s="64"/>
      <c r="Y124" s="64"/>
      <c r="Z124" s="64"/>
      <c r="AA124" s="64"/>
      <c r="AB124" s="64"/>
    </row>
    <row r="125" spans="2:28" s="65" customFormat="1" ht="16.5" customHeight="1" x14ac:dyDescent="0.25">
      <c r="B125" s="61"/>
      <c r="C125" s="185"/>
      <c r="D125" s="100" t="s">
        <v>73</v>
      </c>
      <c r="E125" s="100"/>
      <c r="F125" s="101">
        <f>($V$108-F120)/30.4735*($V$110/12)</f>
        <v>3.5059970137988747</v>
      </c>
      <c r="G125" s="102">
        <f>($V$108-G120)/30.4735*($V$110/12)</f>
        <v>3.5059970137988747</v>
      </c>
      <c r="H125" s="102">
        <f t="shared" ref="H125:O125" si="24">($V$108-H120)/30.4735*($V$110/12)</f>
        <v>3.5059970137988747</v>
      </c>
      <c r="I125" s="102">
        <f t="shared" si="24"/>
        <v>3.5059970137988747</v>
      </c>
      <c r="J125" s="102">
        <f t="shared" si="24"/>
        <v>3.5059970137988747</v>
      </c>
      <c r="K125" s="102">
        <f t="shared" si="24"/>
        <v>3.5059970137988747</v>
      </c>
      <c r="L125" s="102">
        <f t="shared" si="24"/>
        <v>3.5059970137988747</v>
      </c>
      <c r="M125" s="102">
        <f t="shared" si="24"/>
        <v>3.5059970137988747</v>
      </c>
      <c r="N125" s="102">
        <f t="shared" si="24"/>
        <v>3.5059970137988747</v>
      </c>
      <c r="O125" s="102">
        <f t="shared" si="24"/>
        <v>3.5059970137988747</v>
      </c>
      <c r="P125" s="190"/>
      <c r="Q125" s="63"/>
      <c r="R125" s="64"/>
      <c r="S125" s="64"/>
      <c r="T125" s="64"/>
      <c r="U125" s="64"/>
      <c r="V125" s="64"/>
      <c r="X125" s="64"/>
      <c r="Y125" s="64"/>
      <c r="Z125" s="64"/>
      <c r="AA125" s="64"/>
      <c r="AB125" s="64"/>
    </row>
    <row r="126" spans="2:28" s="65" customFormat="1" ht="16.5" customHeight="1" x14ac:dyDescent="0.25">
      <c r="B126" s="61"/>
      <c r="C126" s="196"/>
      <c r="D126" s="99" t="s">
        <v>74</v>
      </c>
      <c r="E126" s="99"/>
      <c r="F126" s="122">
        <f>F149</f>
        <v>0</v>
      </c>
      <c r="G126" s="123">
        <f>G149</f>
        <v>0</v>
      </c>
      <c r="H126" s="123">
        <f t="shared" ref="H126:O126" si="25">H149</f>
        <v>0</v>
      </c>
      <c r="I126" s="123">
        <f t="shared" si="25"/>
        <v>0</v>
      </c>
      <c r="J126" s="123">
        <f t="shared" si="25"/>
        <v>0</v>
      </c>
      <c r="K126" s="123">
        <f t="shared" si="25"/>
        <v>0</v>
      </c>
      <c r="L126" s="123">
        <f t="shared" si="25"/>
        <v>0</v>
      </c>
      <c r="M126" s="123">
        <f t="shared" si="25"/>
        <v>0</v>
      </c>
      <c r="N126" s="123">
        <f t="shared" si="25"/>
        <v>0</v>
      </c>
      <c r="O126" s="123">
        <f t="shared" si="25"/>
        <v>0</v>
      </c>
      <c r="P126" s="190"/>
      <c r="Q126" s="63"/>
      <c r="R126" s="64"/>
      <c r="S126" s="64"/>
      <c r="T126" s="64"/>
      <c r="U126" s="64"/>
      <c r="V126" s="64"/>
      <c r="X126" s="64"/>
      <c r="Y126" s="64"/>
      <c r="Z126" s="64"/>
      <c r="AA126" s="64"/>
      <c r="AB126" s="64"/>
    </row>
    <row r="127" spans="2:28" s="65" customFormat="1" x14ac:dyDescent="0.25">
      <c r="B127" s="61"/>
      <c r="C127" s="90"/>
      <c r="D127" s="91" t="s">
        <v>75</v>
      </c>
      <c r="E127" s="91"/>
      <c r="F127" s="94"/>
      <c r="G127" s="95"/>
      <c r="H127" s="95"/>
      <c r="I127" s="95"/>
      <c r="J127" s="95"/>
      <c r="K127" s="95"/>
      <c r="L127" s="95"/>
      <c r="M127" s="95"/>
      <c r="N127" s="95"/>
      <c r="O127" s="95"/>
      <c r="P127" s="190"/>
      <c r="Q127" s="63"/>
      <c r="R127" s="64"/>
      <c r="S127" s="64"/>
      <c r="T127" s="64"/>
      <c r="U127" s="64"/>
      <c r="V127" s="64"/>
      <c r="X127" s="64"/>
      <c r="Y127" s="64"/>
      <c r="Z127" s="64"/>
      <c r="AA127" s="64"/>
      <c r="AB127" s="64"/>
    </row>
    <row r="128" spans="2:28" s="65" customFormat="1" ht="3" customHeight="1" x14ac:dyDescent="0.25">
      <c r="B128" s="61"/>
      <c r="C128" s="192"/>
      <c r="D128" s="197"/>
      <c r="E128" s="197"/>
      <c r="F128" s="94"/>
      <c r="G128" s="95"/>
      <c r="H128" s="95"/>
      <c r="I128" s="95"/>
      <c r="J128" s="95"/>
      <c r="K128" s="95"/>
      <c r="L128" s="95"/>
      <c r="M128" s="95"/>
      <c r="N128" s="95"/>
      <c r="O128" s="95"/>
      <c r="P128" s="190"/>
      <c r="Q128" s="63"/>
      <c r="R128" s="64"/>
      <c r="S128" s="64"/>
      <c r="T128" s="64"/>
      <c r="U128" s="64"/>
      <c r="V128" s="64"/>
      <c r="X128" s="64"/>
      <c r="Y128" s="64"/>
      <c r="Z128" s="64"/>
      <c r="AA128" s="64"/>
      <c r="AB128" s="64"/>
    </row>
    <row r="129" spans="2:28" s="65" customFormat="1" ht="16.5" customHeight="1" x14ac:dyDescent="0.25">
      <c r="B129" s="61"/>
      <c r="C129" s="185"/>
      <c r="D129" s="100" t="s">
        <v>76</v>
      </c>
      <c r="E129" s="100"/>
      <c r="F129" s="165" t="s">
        <v>96</v>
      </c>
      <c r="G129" s="166" t="s">
        <v>96</v>
      </c>
      <c r="H129" s="166" t="s">
        <v>96</v>
      </c>
      <c r="I129" s="166" t="s">
        <v>96</v>
      </c>
      <c r="J129" s="166" t="s">
        <v>96</v>
      </c>
      <c r="K129" s="166" t="s">
        <v>96</v>
      </c>
      <c r="L129" s="166" t="s">
        <v>96</v>
      </c>
      <c r="M129" s="166" t="s">
        <v>96</v>
      </c>
      <c r="N129" s="166" t="s">
        <v>96</v>
      </c>
      <c r="O129" s="166" t="s">
        <v>96</v>
      </c>
      <c r="P129" s="190"/>
      <c r="Q129" s="63"/>
      <c r="R129" s="64"/>
      <c r="S129" s="64"/>
      <c r="T129" s="64"/>
      <c r="U129" s="64"/>
      <c r="V129" s="64"/>
      <c r="X129" s="64"/>
      <c r="Y129" s="64"/>
      <c r="Z129" s="64"/>
      <c r="AA129" s="64"/>
      <c r="AB129" s="64"/>
    </row>
    <row r="130" spans="2:28" s="65" customFormat="1" x14ac:dyDescent="0.25">
      <c r="B130" s="61"/>
      <c r="C130" s="198"/>
      <c r="D130" s="103" t="s">
        <v>90</v>
      </c>
      <c r="E130" s="103"/>
      <c r="F130" s="221" t="s">
        <v>96</v>
      </c>
      <c r="G130" s="222" t="s">
        <v>96</v>
      </c>
      <c r="H130" s="222" t="s">
        <v>96</v>
      </c>
      <c r="I130" s="222" t="s">
        <v>96</v>
      </c>
      <c r="J130" s="222" t="s">
        <v>96</v>
      </c>
      <c r="K130" s="222" t="s">
        <v>96</v>
      </c>
      <c r="L130" s="222" t="s">
        <v>96</v>
      </c>
      <c r="M130" s="222" t="s">
        <v>96</v>
      </c>
      <c r="N130" s="222" t="s">
        <v>96</v>
      </c>
      <c r="O130" s="222" t="s">
        <v>96</v>
      </c>
      <c r="P130" s="191"/>
      <c r="Q130" s="63"/>
      <c r="R130" s="64"/>
      <c r="S130" s="64"/>
      <c r="T130" s="64"/>
      <c r="U130" s="64"/>
      <c r="V130" s="64"/>
      <c r="X130" s="64"/>
      <c r="Y130" s="64"/>
      <c r="Z130" s="64"/>
      <c r="AA130" s="64"/>
      <c r="AB130" s="64"/>
    </row>
    <row r="131" spans="2:28" s="65" customFormat="1" x14ac:dyDescent="0.25">
      <c r="B131" s="61"/>
      <c r="C131" s="185"/>
      <c r="D131" s="100" t="s">
        <v>77</v>
      </c>
      <c r="E131" s="100"/>
      <c r="F131" s="165" t="s">
        <v>96</v>
      </c>
      <c r="G131" s="166" t="s">
        <v>96</v>
      </c>
      <c r="H131" s="166" t="s">
        <v>96</v>
      </c>
      <c r="I131" s="166" t="s">
        <v>96</v>
      </c>
      <c r="J131" s="166" t="s">
        <v>96</v>
      </c>
      <c r="K131" s="166" t="s">
        <v>96</v>
      </c>
      <c r="L131" s="166" t="s">
        <v>96</v>
      </c>
      <c r="M131" s="166" t="s">
        <v>96</v>
      </c>
      <c r="N131" s="166" t="s">
        <v>96</v>
      </c>
      <c r="O131" s="166" t="s">
        <v>96</v>
      </c>
      <c r="P131" s="190"/>
      <c r="Q131" s="63"/>
      <c r="R131" s="64"/>
      <c r="S131" s="64"/>
      <c r="T131" s="64"/>
      <c r="U131" s="64"/>
      <c r="V131" s="64"/>
      <c r="X131" s="64"/>
      <c r="Y131" s="64"/>
      <c r="Z131" s="64"/>
      <c r="AA131" s="64"/>
      <c r="AB131" s="64"/>
    </row>
    <row r="132" spans="2:28" s="65" customFormat="1" x14ac:dyDescent="0.25">
      <c r="B132" s="61"/>
      <c r="C132" s="198"/>
      <c r="D132" s="103" t="s">
        <v>87</v>
      </c>
      <c r="E132" s="103"/>
      <c r="F132" s="221" t="s">
        <v>96</v>
      </c>
      <c r="G132" s="222" t="s">
        <v>96</v>
      </c>
      <c r="H132" s="222" t="s">
        <v>96</v>
      </c>
      <c r="I132" s="222" t="s">
        <v>96</v>
      </c>
      <c r="J132" s="222" t="s">
        <v>96</v>
      </c>
      <c r="K132" s="222" t="s">
        <v>96</v>
      </c>
      <c r="L132" s="222" t="s">
        <v>96</v>
      </c>
      <c r="M132" s="222" t="s">
        <v>96</v>
      </c>
      <c r="N132" s="222" t="s">
        <v>96</v>
      </c>
      <c r="O132" s="222" t="s">
        <v>96</v>
      </c>
      <c r="P132" s="191"/>
      <c r="Q132" s="63"/>
      <c r="R132" s="64"/>
      <c r="S132" s="64"/>
      <c r="T132" s="64"/>
      <c r="U132" s="64"/>
      <c r="V132" s="64"/>
      <c r="X132" s="64"/>
      <c r="Y132" s="64"/>
      <c r="Z132" s="64"/>
      <c r="AA132" s="64"/>
      <c r="AB132" s="64"/>
    </row>
    <row r="133" spans="2:28" s="65" customFormat="1" x14ac:dyDescent="0.25">
      <c r="B133" s="61"/>
      <c r="C133" s="185"/>
      <c r="D133" s="100" t="s">
        <v>38</v>
      </c>
      <c r="E133" s="100"/>
      <c r="F133" s="165" t="s">
        <v>96</v>
      </c>
      <c r="G133" s="166" t="s">
        <v>96</v>
      </c>
      <c r="H133" s="166" t="s">
        <v>96</v>
      </c>
      <c r="I133" s="166" t="s">
        <v>96</v>
      </c>
      <c r="J133" s="166" t="s">
        <v>96</v>
      </c>
      <c r="K133" s="166" t="s">
        <v>96</v>
      </c>
      <c r="L133" s="166" t="s">
        <v>96</v>
      </c>
      <c r="M133" s="166" t="s">
        <v>96</v>
      </c>
      <c r="N133" s="166" t="s">
        <v>96</v>
      </c>
      <c r="O133" s="166" t="s">
        <v>96</v>
      </c>
      <c r="P133" s="190"/>
      <c r="Q133" s="63"/>
      <c r="R133" s="64"/>
      <c r="S133" s="64"/>
      <c r="T133" s="64"/>
      <c r="U133" s="64"/>
      <c r="V133" s="64"/>
      <c r="X133" s="64"/>
      <c r="Y133" s="64"/>
      <c r="Z133" s="64"/>
      <c r="AA133" s="64"/>
      <c r="AB133" s="64"/>
    </row>
    <row r="134" spans="2:28" s="65" customFormat="1" ht="16.5" customHeight="1" x14ac:dyDescent="0.25">
      <c r="B134" s="61"/>
      <c r="C134" s="185"/>
      <c r="D134" s="100" t="s">
        <v>78</v>
      </c>
      <c r="E134" s="100"/>
      <c r="F134" s="165" t="s">
        <v>96</v>
      </c>
      <c r="G134" s="166" t="s">
        <v>96</v>
      </c>
      <c r="H134" s="166" t="s">
        <v>96</v>
      </c>
      <c r="I134" s="166" t="s">
        <v>96</v>
      </c>
      <c r="J134" s="166" t="s">
        <v>96</v>
      </c>
      <c r="K134" s="166" t="s">
        <v>96</v>
      </c>
      <c r="L134" s="166" t="s">
        <v>96</v>
      </c>
      <c r="M134" s="166" t="s">
        <v>96</v>
      </c>
      <c r="N134" s="166" t="s">
        <v>96</v>
      </c>
      <c r="O134" s="166" t="s">
        <v>96</v>
      </c>
      <c r="P134" s="190"/>
      <c r="Q134" s="63"/>
      <c r="R134" s="64"/>
      <c r="S134" s="64"/>
      <c r="T134" s="64"/>
      <c r="U134" s="64"/>
      <c r="V134" s="64"/>
      <c r="X134" s="64"/>
      <c r="Y134" s="64"/>
      <c r="Z134" s="64"/>
      <c r="AA134" s="64"/>
      <c r="AB134" s="64"/>
    </row>
    <row r="135" spans="2:28" s="65" customFormat="1" ht="6.75" customHeight="1" x14ac:dyDescent="0.25">
      <c r="B135" s="61"/>
      <c r="C135" s="199"/>
      <c r="D135" s="98"/>
      <c r="E135" s="98"/>
      <c r="F135" s="223"/>
      <c r="G135" s="224"/>
      <c r="H135" s="224"/>
      <c r="I135" s="224"/>
      <c r="J135" s="224"/>
      <c r="K135" s="224"/>
      <c r="L135" s="224"/>
      <c r="M135" s="224"/>
      <c r="N135" s="224"/>
      <c r="O135" s="224"/>
      <c r="P135" s="200"/>
      <c r="Q135" s="63"/>
      <c r="R135" s="64"/>
      <c r="S135" s="64"/>
      <c r="T135" s="64"/>
      <c r="U135" s="64"/>
      <c r="V135" s="64"/>
      <c r="X135" s="64"/>
      <c r="Y135" s="64"/>
      <c r="Z135" s="64"/>
      <c r="AA135" s="64"/>
      <c r="AB135" s="64"/>
    </row>
    <row r="136" spans="2:28" s="65" customFormat="1" ht="23.25" customHeight="1" thickBot="1" x14ac:dyDescent="0.3">
      <c r="B136" s="61"/>
      <c r="C136" s="203"/>
      <c r="D136" s="109" t="s">
        <v>93</v>
      </c>
      <c r="E136" s="109"/>
      <c r="F136" s="225" t="str">
        <f>IF(AND(F157&lt;$V$150,F157&gt;$V$148),$S$149,IF(AND(F157&lt;=$V$148,F157&gt;$V$147),$S$148,IF(F157&lt;=$V$147,$S$147,IF(AND(F157&gt;$V$150,F157&lt;$V$152),$S$151,IF(AND(F157&gt;=$V$152,F157&lt;$V$153),$S$152,IF(F157&gt;=$V$153,$S$153,$S$150))))))</f>
        <v>Much Inferior</v>
      </c>
      <c r="G136" s="226" t="str">
        <f>IF(AND(G157&lt;$V$150,G157&gt;$V$148),$S$149,IF(AND(G157&lt;=$V$148,G157&gt;$V$147),$S$148,IF(G157&lt;=$V$147,$S$147,IF(AND(G157&gt;$V$150,G157&lt;$V$152),$S$151,IF(AND(G157&gt;=$V$152,G157&lt;$V$153),$S$152,IF(G157&gt;=$V$153,$S$153,$S$150))))))</f>
        <v>Much Inferior</v>
      </c>
      <c r="H136" s="226" t="str">
        <f t="shared" ref="H136:O136" si="26">IF(AND(H157&lt;$V$150,H157&gt;$V$148),$S$149,IF(AND(H157&lt;=$V$148,H157&gt;$V$147),$S$148,IF(H157&lt;=$V$147,$S$147,IF(AND(H157&gt;$V$150,H157&lt;$V$152),$S$151,IF(AND(H157&gt;=$V$152,H157&lt;$V$153),$S$152,IF(H157&gt;=$V$153,$S$153,$S$150))))))</f>
        <v>Much Inferior</v>
      </c>
      <c r="I136" s="226" t="str">
        <f t="shared" si="26"/>
        <v>Much Inferior</v>
      </c>
      <c r="J136" s="226" t="str">
        <f t="shared" si="26"/>
        <v>Much Inferior</v>
      </c>
      <c r="K136" s="226" t="str">
        <f t="shared" si="26"/>
        <v>Much Inferior</v>
      </c>
      <c r="L136" s="226" t="str">
        <f t="shared" si="26"/>
        <v>Much Inferior</v>
      </c>
      <c r="M136" s="226" t="str">
        <f t="shared" si="26"/>
        <v>Much Inferior</v>
      </c>
      <c r="N136" s="226" t="str">
        <f t="shared" si="26"/>
        <v>Much Inferior</v>
      </c>
      <c r="O136" s="226" t="str">
        <f t="shared" si="26"/>
        <v>Much Inferior</v>
      </c>
      <c r="P136" s="205"/>
      <c r="Q136" s="63"/>
      <c r="R136" s="64"/>
      <c r="S136" s="227" t="s">
        <v>97</v>
      </c>
      <c r="T136" s="228"/>
      <c r="U136" s="228"/>
      <c r="V136" s="228"/>
      <c r="W136" s="228"/>
      <c r="X136" s="64"/>
      <c r="Y136" s="64"/>
      <c r="Z136" s="64"/>
      <c r="AA136" s="64"/>
      <c r="AB136" s="64"/>
    </row>
    <row r="137" spans="2:28" ht="15.75" thickTop="1" x14ac:dyDescent="0.25">
      <c r="B137" s="61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S137" s="229" t="s">
        <v>98</v>
      </c>
      <c r="T137" s="228"/>
      <c r="U137" s="242">
        <v>0.1</v>
      </c>
      <c r="V137" s="228"/>
      <c r="W137" s="228"/>
    </row>
    <row r="138" spans="2:28" s="65" customFormat="1" x14ac:dyDescent="0.25">
      <c r="B138" s="61"/>
      <c r="C138" s="90"/>
      <c r="D138" s="91" t="s">
        <v>31</v>
      </c>
      <c r="E138" s="91"/>
      <c r="F138" s="92"/>
      <c r="G138" s="93"/>
      <c r="H138" s="93"/>
      <c r="I138" s="93"/>
      <c r="J138" s="93"/>
      <c r="K138" s="93"/>
      <c r="L138" s="93"/>
      <c r="M138" s="93"/>
      <c r="N138" s="93"/>
      <c r="O138" s="93"/>
      <c r="P138" s="189"/>
      <c r="Q138" s="63"/>
      <c r="R138" s="64"/>
      <c r="S138" s="229" t="s">
        <v>99</v>
      </c>
      <c r="T138" s="228"/>
      <c r="U138" s="242">
        <v>0.05</v>
      </c>
      <c r="V138" s="228"/>
      <c r="W138" s="228"/>
      <c r="X138" s="64"/>
      <c r="Y138" s="64"/>
      <c r="Z138" s="64"/>
      <c r="AA138" s="64"/>
      <c r="AB138" s="64"/>
    </row>
    <row r="139" spans="2:28" s="65" customFormat="1" x14ac:dyDescent="0.25">
      <c r="B139" s="61"/>
      <c r="C139" s="185"/>
      <c r="D139" s="85" t="s">
        <v>56</v>
      </c>
      <c r="E139" s="85"/>
      <c r="F139" s="94">
        <f t="shared" ref="F139:G144" si="27">F116</f>
        <v>0</v>
      </c>
      <c r="G139" s="95">
        <f t="shared" si="27"/>
        <v>0</v>
      </c>
      <c r="H139" s="95">
        <f t="shared" ref="H139:O139" si="28">H116</f>
        <v>0</v>
      </c>
      <c r="I139" s="95">
        <f t="shared" si="28"/>
        <v>0</v>
      </c>
      <c r="J139" s="95">
        <f t="shared" si="28"/>
        <v>0</v>
      </c>
      <c r="K139" s="95">
        <f t="shared" si="28"/>
        <v>0</v>
      </c>
      <c r="L139" s="95">
        <f t="shared" si="28"/>
        <v>0</v>
      </c>
      <c r="M139" s="95">
        <f t="shared" si="28"/>
        <v>0</v>
      </c>
      <c r="N139" s="95">
        <f t="shared" si="28"/>
        <v>0</v>
      </c>
      <c r="O139" s="95">
        <f t="shared" si="28"/>
        <v>0</v>
      </c>
      <c r="P139" s="190"/>
      <c r="Q139" s="63"/>
      <c r="R139" s="64"/>
      <c r="S139" s="229" t="s">
        <v>100</v>
      </c>
      <c r="T139" s="228"/>
      <c r="U139" s="242">
        <v>2.5000000000000001E-2</v>
      </c>
      <c r="V139" s="228"/>
      <c r="W139" s="228"/>
      <c r="X139" s="64"/>
      <c r="Y139" s="64"/>
      <c r="Z139" s="64"/>
      <c r="AA139" s="64"/>
      <c r="AB139" s="64"/>
    </row>
    <row r="140" spans="2:28" s="65" customFormat="1" x14ac:dyDescent="0.25">
      <c r="B140" s="61"/>
      <c r="C140" s="185"/>
      <c r="D140" s="85" t="s">
        <v>63</v>
      </c>
      <c r="E140" s="85"/>
      <c r="F140" s="96">
        <f t="shared" si="27"/>
        <v>0</v>
      </c>
      <c r="G140" s="97">
        <f t="shared" si="27"/>
        <v>0</v>
      </c>
      <c r="H140" s="97">
        <f t="shared" ref="H140:O140" si="29">H117</f>
        <v>0</v>
      </c>
      <c r="I140" s="97">
        <f t="shared" si="29"/>
        <v>0</v>
      </c>
      <c r="J140" s="97">
        <f t="shared" si="29"/>
        <v>0</v>
      </c>
      <c r="K140" s="97">
        <f t="shared" si="29"/>
        <v>0</v>
      </c>
      <c r="L140" s="97">
        <f t="shared" si="29"/>
        <v>0</v>
      </c>
      <c r="M140" s="97">
        <f t="shared" si="29"/>
        <v>0</v>
      </c>
      <c r="N140" s="97">
        <f t="shared" si="29"/>
        <v>0</v>
      </c>
      <c r="O140" s="97">
        <f t="shared" si="29"/>
        <v>0</v>
      </c>
      <c r="P140" s="190"/>
      <c r="Q140" s="63"/>
      <c r="R140" s="64"/>
      <c r="S140" s="231" t="s">
        <v>95</v>
      </c>
      <c r="T140" s="228"/>
      <c r="U140" s="232">
        <v>0</v>
      </c>
      <c r="V140" s="228"/>
      <c r="W140" s="228"/>
      <c r="X140" s="64"/>
      <c r="Y140" s="64"/>
      <c r="Z140" s="64"/>
      <c r="AA140" s="64"/>
      <c r="AB140" s="64"/>
    </row>
    <row r="141" spans="2:28" s="65" customFormat="1" x14ac:dyDescent="0.25">
      <c r="B141" s="61"/>
      <c r="C141" s="185"/>
      <c r="D141" s="85" t="s">
        <v>14</v>
      </c>
      <c r="E141" s="85"/>
      <c r="F141" s="101">
        <f t="shared" si="27"/>
        <v>0</v>
      </c>
      <c r="G141" s="102">
        <f t="shared" si="27"/>
        <v>0</v>
      </c>
      <c r="H141" s="102">
        <f t="shared" ref="H141:O141" si="30">H118</f>
        <v>0</v>
      </c>
      <c r="I141" s="102">
        <f t="shared" si="30"/>
        <v>0</v>
      </c>
      <c r="J141" s="102">
        <f t="shared" si="30"/>
        <v>0</v>
      </c>
      <c r="K141" s="102">
        <f t="shared" si="30"/>
        <v>0</v>
      </c>
      <c r="L141" s="102">
        <f t="shared" si="30"/>
        <v>0</v>
      </c>
      <c r="M141" s="102">
        <f t="shared" si="30"/>
        <v>0</v>
      </c>
      <c r="N141" s="102">
        <f t="shared" si="30"/>
        <v>0</v>
      </c>
      <c r="O141" s="102">
        <f t="shared" si="30"/>
        <v>0</v>
      </c>
      <c r="P141" s="190"/>
      <c r="Q141" s="63"/>
      <c r="R141" s="64"/>
      <c r="S141" s="229" t="s">
        <v>101</v>
      </c>
      <c r="T141" s="228"/>
      <c r="U141" s="230">
        <v>-2.5000000000000001E-2</v>
      </c>
      <c r="V141" s="228"/>
      <c r="W141" s="228"/>
      <c r="X141" s="64"/>
      <c r="Y141" s="64"/>
      <c r="Z141" s="64"/>
      <c r="AA141" s="64"/>
      <c r="AB141" s="64"/>
    </row>
    <row r="142" spans="2:28" s="65" customFormat="1" x14ac:dyDescent="0.25">
      <c r="B142" s="61"/>
      <c r="C142" s="185"/>
      <c r="D142" s="85" t="s">
        <v>38</v>
      </c>
      <c r="E142" s="85"/>
      <c r="F142" s="120">
        <f t="shared" si="27"/>
        <v>0</v>
      </c>
      <c r="G142" s="121">
        <f t="shared" si="27"/>
        <v>0</v>
      </c>
      <c r="H142" s="121">
        <f t="shared" ref="H142:O142" si="31">H119</f>
        <v>0</v>
      </c>
      <c r="I142" s="121">
        <f t="shared" si="31"/>
        <v>0</v>
      </c>
      <c r="J142" s="121">
        <f t="shared" si="31"/>
        <v>0</v>
      </c>
      <c r="K142" s="121">
        <f t="shared" si="31"/>
        <v>0</v>
      </c>
      <c r="L142" s="121">
        <f t="shared" si="31"/>
        <v>0</v>
      </c>
      <c r="M142" s="121">
        <f t="shared" si="31"/>
        <v>0</v>
      </c>
      <c r="N142" s="121">
        <f t="shared" si="31"/>
        <v>0</v>
      </c>
      <c r="O142" s="121">
        <f t="shared" si="31"/>
        <v>0</v>
      </c>
      <c r="P142" s="190"/>
      <c r="Q142" s="63"/>
      <c r="R142" s="64"/>
      <c r="S142" s="229" t="s">
        <v>102</v>
      </c>
      <c r="T142" s="228"/>
      <c r="U142" s="230">
        <v>-0.05</v>
      </c>
      <c r="V142" s="228"/>
      <c r="W142" s="228"/>
      <c r="X142" s="64"/>
      <c r="Y142" s="64"/>
      <c r="Z142" s="64"/>
      <c r="AA142" s="64"/>
      <c r="AB142" s="64"/>
    </row>
    <row r="143" spans="2:28" s="65" customFormat="1" x14ac:dyDescent="0.25">
      <c r="B143" s="61"/>
      <c r="C143" s="185"/>
      <c r="D143" s="85" t="s">
        <v>16</v>
      </c>
      <c r="E143" s="85"/>
      <c r="F143" s="94">
        <f t="shared" si="27"/>
        <v>0</v>
      </c>
      <c r="G143" s="95">
        <f t="shared" si="27"/>
        <v>0</v>
      </c>
      <c r="H143" s="95">
        <f t="shared" ref="H143:O143" si="32">H120</f>
        <v>0</v>
      </c>
      <c r="I143" s="95">
        <f t="shared" si="32"/>
        <v>0</v>
      </c>
      <c r="J143" s="95">
        <f t="shared" si="32"/>
        <v>0</v>
      </c>
      <c r="K143" s="95">
        <f t="shared" si="32"/>
        <v>0</v>
      </c>
      <c r="L143" s="95">
        <f t="shared" si="32"/>
        <v>0</v>
      </c>
      <c r="M143" s="95">
        <f t="shared" si="32"/>
        <v>0</v>
      </c>
      <c r="N143" s="95">
        <f t="shared" si="32"/>
        <v>0</v>
      </c>
      <c r="O143" s="95">
        <f t="shared" si="32"/>
        <v>0</v>
      </c>
      <c r="P143" s="190"/>
      <c r="Q143" s="63"/>
      <c r="R143" s="64"/>
      <c r="S143" s="229" t="s">
        <v>103</v>
      </c>
      <c r="T143" s="228"/>
      <c r="U143" s="230">
        <v>-0.1</v>
      </c>
      <c r="V143" s="228"/>
      <c r="W143" s="228"/>
      <c r="X143" s="64"/>
      <c r="Y143" s="64"/>
      <c r="Z143" s="64"/>
      <c r="AA143" s="64"/>
      <c r="AB143" s="64"/>
    </row>
    <row r="144" spans="2:28" s="65" customFormat="1" ht="16.5" customHeight="1" x14ac:dyDescent="0.25">
      <c r="B144" s="61"/>
      <c r="C144" s="185"/>
      <c r="D144" s="85" t="s">
        <v>57</v>
      </c>
      <c r="E144" s="85"/>
      <c r="F144" s="132">
        <f t="shared" si="27"/>
        <v>0</v>
      </c>
      <c r="G144" s="133">
        <f t="shared" si="27"/>
        <v>0</v>
      </c>
      <c r="H144" s="133">
        <f t="shared" ref="H144:O144" si="33">H121</f>
        <v>0</v>
      </c>
      <c r="I144" s="133">
        <f t="shared" si="33"/>
        <v>0</v>
      </c>
      <c r="J144" s="133">
        <f t="shared" si="33"/>
        <v>0</v>
      </c>
      <c r="K144" s="133">
        <f t="shared" si="33"/>
        <v>0</v>
      </c>
      <c r="L144" s="133">
        <f t="shared" si="33"/>
        <v>0</v>
      </c>
      <c r="M144" s="133">
        <f t="shared" si="33"/>
        <v>0</v>
      </c>
      <c r="N144" s="133">
        <f t="shared" si="33"/>
        <v>0</v>
      </c>
      <c r="O144" s="133">
        <f t="shared" si="33"/>
        <v>0</v>
      </c>
      <c r="P144" s="191"/>
      <c r="Q144" s="63"/>
      <c r="R144" s="64"/>
      <c r="S144" s="229"/>
      <c r="T144" s="228"/>
      <c r="U144" s="232"/>
      <c r="V144" s="228"/>
      <c r="W144" s="228"/>
      <c r="X144" s="64"/>
      <c r="Y144" s="64"/>
      <c r="Z144" s="64"/>
      <c r="AA144" s="64"/>
      <c r="AB144" s="64"/>
    </row>
    <row r="145" spans="2:28" s="65" customFormat="1" ht="16.5" customHeight="1" x14ac:dyDescent="0.25">
      <c r="B145" s="61"/>
      <c r="C145" s="90"/>
      <c r="D145" s="91" t="s">
        <v>72</v>
      </c>
      <c r="E145" s="91"/>
      <c r="F145" s="94"/>
      <c r="G145" s="95"/>
      <c r="H145" s="95"/>
      <c r="I145" s="95"/>
      <c r="J145" s="95"/>
      <c r="K145" s="95"/>
      <c r="L145" s="95"/>
      <c r="M145" s="95"/>
      <c r="N145" s="95"/>
      <c r="O145" s="95"/>
      <c r="P145" s="190"/>
      <c r="Q145" s="63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2:28" s="65" customFormat="1" ht="15" customHeight="1" x14ac:dyDescent="0.25">
      <c r="B146" s="61"/>
      <c r="C146" s="192"/>
      <c r="D146" s="100" t="s">
        <v>91</v>
      </c>
      <c r="E146" s="100"/>
      <c r="F146" s="101">
        <f>IF(F124=$S$137,$U$137,IF(F124=$S$138,$U$138,IF(F124=$S$139,$U$139,IF(F124=$S$141,$U$141,IF(F124=$S$142,$U$142,IF(F124=$S$143,$U$143,$U$140))))))</f>
        <v>0</v>
      </c>
      <c r="G146" s="102">
        <f>IF(G124=$S$137,$U$137,IF(G124=$S$138,$U$138,IF(G124=$S$139,$U$139,IF(G124=$S$141,$U$141,IF(G124=$S$142,$U$142,IF(G124=$S$143,$U$143,$U$140))))))</f>
        <v>0</v>
      </c>
      <c r="H146" s="102">
        <f t="shared" ref="H146:O146" si="34">IF(H124=$S$137,$U$137,IF(H124=$S$138,$U$138,IF(H124=$S$139,$U$139,IF(H124=$S$141,$U$141,IF(H124=$S$142,$U$142,IF(H124=$S$143,$U$143,$U$140))))))</f>
        <v>0</v>
      </c>
      <c r="I146" s="102">
        <f t="shared" si="34"/>
        <v>0</v>
      </c>
      <c r="J146" s="102">
        <f t="shared" si="34"/>
        <v>0</v>
      </c>
      <c r="K146" s="102">
        <f t="shared" si="34"/>
        <v>0</v>
      </c>
      <c r="L146" s="102">
        <f t="shared" si="34"/>
        <v>0</v>
      </c>
      <c r="M146" s="102">
        <f t="shared" si="34"/>
        <v>0</v>
      </c>
      <c r="N146" s="102">
        <f t="shared" si="34"/>
        <v>0</v>
      </c>
      <c r="O146" s="102">
        <f t="shared" si="34"/>
        <v>0</v>
      </c>
      <c r="P146" s="190"/>
      <c r="Q146" s="63"/>
      <c r="R146" s="64"/>
      <c r="S146" s="233" t="s">
        <v>104</v>
      </c>
      <c r="T146" s="60"/>
      <c r="U146" s="234" t="s">
        <v>105</v>
      </c>
      <c r="V146" s="234" t="s">
        <v>106</v>
      </c>
      <c r="W146" s="228"/>
      <c r="X146" s="64"/>
      <c r="Y146" s="64"/>
      <c r="Z146" s="64"/>
      <c r="AA146" s="64"/>
      <c r="AB146" s="64"/>
    </row>
    <row r="147" spans="2:28" s="65" customFormat="1" x14ac:dyDescent="0.25">
      <c r="B147" s="61"/>
      <c r="C147" s="194"/>
      <c r="D147" s="129" t="s">
        <v>92</v>
      </c>
      <c r="E147" s="195"/>
      <c r="F147" s="130">
        <f>F144*(1+F146)</f>
        <v>0</v>
      </c>
      <c r="G147" s="131">
        <f>G144*(1+G146)</f>
        <v>0</v>
      </c>
      <c r="H147" s="131">
        <f t="shared" ref="H147:O147" si="35">H144*(1+H146)</f>
        <v>0</v>
      </c>
      <c r="I147" s="131">
        <f t="shared" si="35"/>
        <v>0</v>
      </c>
      <c r="J147" s="131">
        <f t="shared" si="35"/>
        <v>0</v>
      </c>
      <c r="K147" s="131">
        <f t="shared" si="35"/>
        <v>0</v>
      </c>
      <c r="L147" s="131">
        <f t="shared" si="35"/>
        <v>0</v>
      </c>
      <c r="M147" s="131">
        <f t="shared" si="35"/>
        <v>0</v>
      </c>
      <c r="N147" s="131">
        <f t="shared" si="35"/>
        <v>0</v>
      </c>
      <c r="O147" s="131">
        <f t="shared" si="35"/>
        <v>0</v>
      </c>
      <c r="P147" s="191"/>
      <c r="Q147" s="63"/>
      <c r="R147" s="64"/>
      <c r="S147" s="229" t="s">
        <v>107</v>
      </c>
      <c r="T147" s="228"/>
      <c r="U147" s="230">
        <v>-0.1</v>
      </c>
      <c r="V147" s="235">
        <f>U147*$V$154</f>
        <v>-0.2</v>
      </c>
      <c r="W147" s="228"/>
      <c r="X147" s="64"/>
      <c r="Y147" s="64"/>
      <c r="Z147" s="64"/>
      <c r="AA147" s="64"/>
      <c r="AB147" s="64"/>
    </row>
    <row r="148" spans="2:28" s="65" customFormat="1" ht="16.5" customHeight="1" x14ac:dyDescent="0.25">
      <c r="B148" s="61"/>
      <c r="C148" s="185"/>
      <c r="D148" s="100" t="s">
        <v>73</v>
      </c>
      <c r="E148" s="100"/>
      <c r="F148" s="101">
        <f>($V$108-F143)/30.4735*($V$110/12)</f>
        <v>3.5059970137988747</v>
      </c>
      <c r="G148" s="102">
        <f>($V$108-G143)/30.4735*($V$110/12)</f>
        <v>3.5059970137988747</v>
      </c>
      <c r="H148" s="102">
        <f t="shared" ref="H148:O148" si="36">($V$108-H143)/30.4735*($V$110/12)</f>
        <v>3.5059970137988747</v>
      </c>
      <c r="I148" s="102">
        <f t="shared" si="36"/>
        <v>3.5059970137988747</v>
      </c>
      <c r="J148" s="102">
        <f t="shared" si="36"/>
        <v>3.5059970137988747</v>
      </c>
      <c r="K148" s="102">
        <f t="shared" si="36"/>
        <v>3.5059970137988747</v>
      </c>
      <c r="L148" s="102">
        <f t="shared" si="36"/>
        <v>3.5059970137988747</v>
      </c>
      <c r="M148" s="102">
        <f t="shared" si="36"/>
        <v>3.5059970137988747</v>
      </c>
      <c r="N148" s="102">
        <f t="shared" si="36"/>
        <v>3.5059970137988747</v>
      </c>
      <c r="O148" s="102">
        <f t="shared" si="36"/>
        <v>3.5059970137988747</v>
      </c>
      <c r="P148" s="190"/>
      <c r="Q148" s="63"/>
      <c r="R148" s="64"/>
      <c r="S148" s="229" t="s">
        <v>108</v>
      </c>
      <c r="T148" s="228"/>
      <c r="U148" s="230">
        <v>-0.05</v>
      </c>
      <c r="V148" s="235">
        <f t="shared" ref="V148:V153" si="37">U148*$V$154</f>
        <v>-0.1</v>
      </c>
      <c r="W148" s="228"/>
      <c r="X148" s="64"/>
      <c r="Y148" s="64"/>
      <c r="Z148" s="64"/>
      <c r="AA148" s="64"/>
      <c r="AB148" s="64"/>
    </row>
    <row r="149" spans="2:28" s="65" customFormat="1" ht="16.5" customHeight="1" x14ac:dyDescent="0.25">
      <c r="B149" s="61"/>
      <c r="C149" s="196"/>
      <c r="D149" s="99" t="s">
        <v>74</v>
      </c>
      <c r="E149" s="99"/>
      <c r="F149" s="122">
        <f t="shared" ref="F149" si="38">F147*(1+F148)</f>
        <v>0</v>
      </c>
      <c r="G149" s="123">
        <f t="shared" ref="G149:O149" si="39">G147*(1+G148)</f>
        <v>0</v>
      </c>
      <c r="H149" s="123">
        <f t="shared" si="39"/>
        <v>0</v>
      </c>
      <c r="I149" s="123">
        <f t="shared" si="39"/>
        <v>0</v>
      </c>
      <c r="J149" s="123">
        <f t="shared" si="39"/>
        <v>0</v>
      </c>
      <c r="K149" s="123">
        <f t="shared" si="39"/>
        <v>0</v>
      </c>
      <c r="L149" s="123">
        <f t="shared" si="39"/>
        <v>0</v>
      </c>
      <c r="M149" s="123">
        <f t="shared" si="39"/>
        <v>0</v>
      </c>
      <c r="N149" s="123">
        <f t="shared" si="39"/>
        <v>0</v>
      </c>
      <c r="O149" s="123">
        <f t="shared" si="39"/>
        <v>0</v>
      </c>
      <c r="P149" s="190"/>
      <c r="Q149" s="63"/>
      <c r="R149" s="64"/>
      <c r="S149" s="229" t="s">
        <v>109</v>
      </c>
      <c r="T149" s="228"/>
      <c r="U149" s="230">
        <v>-2.5000000000000001E-2</v>
      </c>
      <c r="V149" s="235">
        <f t="shared" si="37"/>
        <v>-0.05</v>
      </c>
      <c r="W149" s="228"/>
      <c r="X149" s="64"/>
      <c r="Y149" s="64"/>
      <c r="Z149" s="64"/>
      <c r="AA149" s="64"/>
      <c r="AB149" s="64"/>
    </row>
    <row r="150" spans="2:28" s="65" customFormat="1" x14ac:dyDescent="0.25">
      <c r="B150" s="61"/>
      <c r="C150" s="90"/>
      <c r="D150" s="91" t="s">
        <v>75</v>
      </c>
      <c r="E150" s="91"/>
      <c r="F150" s="94"/>
      <c r="G150" s="95"/>
      <c r="H150" s="95"/>
      <c r="I150" s="95"/>
      <c r="J150" s="95"/>
      <c r="K150" s="95"/>
      <c r="L150" s="95"/>
      <c r="M150" s="95"/>
      <c r="N150" s="95"/>
      <c r="O150" s="95"/>
      <c r="P150" s="190"/>
      <c r="Q150" s="63"/>
      <c r="R150" s="64"/>
      <c r="S150" s="229" t="s">
        <v>96</v>
      </c>
      <c r="T150" s="228"/>
      <c r="U150" s="232">
        <v>0</v>
      </c>
      <c r="V150" s="240">
        <f t="shared" si="37"/>
        <v>0</v>
      </c>
      <c r="W150" s="228"/>
      <c r="X150" s="64"/>
      <c r="Y150" s="64"/>
      <c r="Z150" s="64"/>
      <c r="AA150" s="64"/>
      <c r="AB150" s="64"/>
    </row>
    <row r="151" spans="2:28" s="65" customFormat="1" ht="16.5" customHeight="1" x14ac:dyDescent="0.25">
      <c r="B151" s="61"/>
      <c r="C151" s="185"/>
      <c r="D151" s="100" t="s">
        <v>76</v>
      </c>
      <c r="E151" s="100"/>
      <c r="F151" s="101">
        <f>IF(F129=$S$147,$U$147,IF(F129=$S$148,$U$148,IF(F129=$S$149,$U$149,IF(F129=$S$151,$U$151,IF(F129=$S$152,$U$152,IF(F129=$S$153,$U$153,$U$150))))))</f>
        <v>0</v>
      </c>
      <c r="G151" s="102">
        <f>IF(G129=$S$147,$U$147,IF(G129=$S$148,$U$148,IF(G129=$S$149,$U$149,IF(G129=$S$151,$U$151,IF(G129=$S$152,$U$152,IF(G129=$S$153,$U$153,$U$150))))))</f>
        <v>0</v>
      </c>
      <c r="H151" s="102">
        <f t="shared" ref="H151:O151" si="40">IF(H129=$S$147,$U$147,IF(H129=$S$148,$U$148,IF(H129=$S$149,$U$149,IF(H129=$S$151,$U$151,IF(H129=$S$152,$U$152,IF(H129=$S$153,$U$153,$U$150))))))</f>
        <v>0</v>
      </c>
      <c r="I151" s="102">
        <f t="shared" si="40"/>
        <v>0</v>
      </c>
      <c r="J151" s="102">
        <f t="shared" si="40"/>
        <v>0</v>
      </c>
      <c r="K151" s="102">
        <f t="shared" si="40"/>
        <v>0</v>
      </c>
      <c r="L151" s="102">
        <f t="shared" si="40"/>
        <v>0</v>
      </c>
      <c r="M151" s="102">
        <f t="shared" si="40"/>
        <v>0</v>
      </c>
      <c r="N151" s="102">
        <f t="shared" si="40"/>
        <v>0</v>
      </c>
      <c r="O151" s="102">
        <f t="shared" si="40"/>
        <v>0</v>
      </c>
      <c r="P151" s="190"/>
      <c r="Q151" s="63"/>
      <c r="R151" s="64"/>
      <c r="S151" s="229" t="s">
        <v>110</v>
      </c>
      <c r="T151" s="228"/>
      <c r="U151" s="232">
        <v>2.5000000000000001E-2</v>
      </c>
      <c r="V151" s="240">
        <f t="shared" si="37"/>
        <v>0.05</v>
      </c>
      <c r="W151" s="228"/>
      <c r="X151" s="64"/>
      <c r="Y151" s="64"/>
      <c r="Z151" s="64"/>
      <c r="AA151" s="64"/>
      <c r="AB151" s="64"/>
    </row>
    <row r="152" spans="2:28" s="65" customFormat="1" x14ac:dyDescent="0.25">
      <c r="B152" s="61"/>
      <c r="C152" s="198"/>
      <c r="D152" s="103" t="s">
        <v>90</v>
      </c>
      <c r="E152" s="103"/>
      <c r="F152" s="104">
        <f>IF(F130=$S$147,$U$147,IF(F130=$S$148,$U$148,IF(F130=$S$149,$U$149,IF(F130=$S$151,$U$151,IF(F130=$S$152,$U$152,IF(F130=$S$153,$U$153,$U$150))))))</f>
        <v>0</v>
      </c>
      <c r="G152" s="105">
        <f>IF(G130=$S$147,$U$147,IF(G130=$S$148,$U$148,IF(G130=$S$149,$U$149,IF(G130=$S$151,$U$151,IF(G130=$S$152,$U$152,IF(G130=$S$153,$U$153,$U$150))))))</f>
        <v>0</v>
      </c>
      <c r="H152" s="105">
        <f t="shared" ref="H152:O152" si="41">IF(H130=$S$147,$U$147,IF(H130=$S$148,$U$148,IF(H130=$S$149,$U$149,IF(H130=$S$151,$U$151,IF(H130=$S$152,$U$152,IF(H130=$S$153,$U$153,$U$150))))))</f>
        <v>0</v>
      </c>
      <c r="I152" s="105">
        <f t="shared" si="41"/>
        <v>0</v>
      </c>
      <c r="J152" s="105">
        <f t="shared" si="41"/>
        <v>0</v>
      </c>
      <c r="K152" s="105">
        <f t="shared" si="41"/>
        <v>0</v>
      </c>
      <c r="L152" s="105">
        <f t="shared" si="41"/>
        <v>0</v>
      </c>
      <c r="M152" s="105">
        <f t="shared" si="41"/>
        <v>0</v>
      </c>
      <c r="N152" s="105">
        <f t="shared" si="41"/>
        <v>0</v>
      </c>
      <c r="O152" s="105">
        <f t="shared" si="41"/>
        <v>0</v>
      </c>
      <c r="P152" s="191"/>
      <c r="Q152" s="63"/>
      <c r="R152" s="64"/>
      <c r="S152" s="229" t="s">
        <v>111</v>
      </c>
      <c r="T152" s="228"/>
      <c r="U152" s="232">
        <v>0.05</v>
      </c>
      <c r="V152" s="240">
        <f t="shared" si="37"/>
        <v>0.1</v>
      </c>
      <c r="W152" s="228"/>
      <c r="X152" s="64"/>
      <c r="Y152" s="64"/>
      <c r="Z152" s="64"/>
      <c r="AA152" s="64"/>
      <c r="AB152" s="64"/>
    </row>
    <row r="153" spans="2:28" s="65" customFormat="1" x14ac:dyDescent="0.25">
      <c r="B153" s="61"/>
      <c r="C153" s="185"/>
      <c r="D153" s="100" t="s">
        <v>77</v>
      </c>
      <c r="E153" s="100"/>
      <c r="F153" s="101">
        <f t="shared" ref="F153:G156" si="42">IF(F131=$S$147,$U$147,IF(F131=$S$148,$U$148,IF(F131=$S$149,$U$149,IF(F131=$S$151,$U$151,IF(F131=$S$152,$U$152,IF(F131=$S$153,$U$153,$U$150))))))</f>
        <v>0</v>
      </c>
      <c r="G153" s="102">
        <f t="shared" si="42"/>
        <v>0</v>
      </c>
      <c r="H153" s="102">
        <f t="shared" ref="H153:O153" si="43">IF(H131=$S$147,$U$147,IF(H131=$S$148,$U$148,IF(H131=$S$149,$U$149,IF(H131=$S$151,$U$151,IF(H131=$S$152,$U$152,IF(H131=$S$153,$U$153,$U$150))))))</f>
        <v>0</v>
      </c>
      <c r="I153" s="102">
        <f t="shared" si="43"/>
        <v>0</v>
      </c>
      <c r="J153" s="102">
        <f t="shared" si="43"/>
        <v>0</v>
      </c>
      <c r="K153" s="102">
        <f t="shared" si="43"/>
        <v>0</v>
      </c>
      <c r="L153" s="102">
        <f t="shared" si="43"/>
        <v>0</v>
      </c>
      <c r="M153" s="102">
        <f t="shared" si="43"/>
        <v>0</v>
      </c>
      <c r="N153" s="102">
        <f t="shared" si="43"/>
        <v>0</v>
      </c>
      <c r="O153" s="102">
        <f t="shared" si="43"/>
        <v>0</v>
      </c>
      <c r="P153" s="190"/>
      <c r="Q153" s="63"/>
      <c r="R153" s="64"/>
      <c r="S153" s="229" t="s">
        <v>112</v>
      </c>
      <c r="T153" s="228"/>
      <c r="U153" s="232">
        <v>0.1</v>
      </c>
      <c r="V153" s="240">
        <f t="shared" si="37"/>
        <v>0.2</v>
      </c>
      <c r="W153" s="228"/>
      <c r="X153" s="64"/>
      <c r="Y153" s="64"/>
      <c r="Z153" s="64"/>
      <c r="AA153" s="64"/>
      <c r="AB153" s="64"/>
    </row>
    <row r="154" spans="2:28" s="65" customFormat="1" x14ac:dyDescent="0.25">
      <c r="B154" s="61"/>
      <c r="C154" s="198"/>
      <c r="D154" s="103" t="s">
        <v>87</v>
      </c>
      <c r="E154" s="103"/>
      <c r="F154" s="104">
        <f t="shared" si="42"/>
        <v>0</v>
      </c>
      <c r="G154" s="105">
        <f t="shared" si="42"/>
        <v>0</v>
      </c>
      <c r="H154" s="105">
        <f t="shared" ref="H154:O154" si="44">IF(H132=$S$147,$U$147,IF(H132=$S$148,$U$148,IF(H132=$S$149,$U$149,IF(H132=$S$151,$U$151,IF(H132=$S$152,$U$152,IF(H132=$S$153,$U$153,$U$150))))))</f>
        <v>0</v>
      </c>
      <c r="I154" s="105">
        <f t="shared" si="44"/>
        <v>0</v>
      </c>
      <c r="J154" s="105">
        <f t="shared" si="44"/>
        <v>0</v>
      </c>
      <c r="K154" s="105">
        <f t="shared" si="44"/>
        <v>0</v>
      </c>
      <c r="L154" s="105">
        <f t="shared" si="44"/>
        <v>0</v>
      </c>
      <c r="M154" s="105">
        <f t="shared" si="44"/>
        <v>0</v>
      </c>
      <c r="N154" s="105">
        <f t="shared" si="44"/>
        <v>0</v>
      </c>
      <c r="O154" s="105">
        <f t="shared" si="44"/>
        <v>0</v>
      </c>
      <c r="P154" s="191"/>
      <c r="Q154" s="63"/>
      <c r="R154" s="64"/>
      <c r="S154" s="236" t="s">
        <v>113</v>
      </c>
      <c r="T154" s="237"/>
      <c r="U154" s="238"/>
      <c r="V154" s="239">
        <v>2</v>
      </c>
      <c r="W154" s="228"/>
      <c r="X154" s="64"/>
      <c r="Y154" s="64"/>
      <c r="Z154" s="64"/>
      <c r="AA154" s="64"/>
      <c r="AB154" s="64"/>
    </row>
    <row r="155" spans="2:28" s="65" customFormat="1" x14ac:dyDescent="0.25">
      <c r="B155" s="61"/>
      <c r="C155" s="185"/>
      <c r="D155" s="100" t="s">
        <v>38</v>
      </c>
      <c r="E155" s="100"/>
      <c r="F155" s="101">
        <f t="shared" si="42"/>
        <v>0</v>
      </c>
      <c r="G155" s="102">
        <f t="shared" si="42"/>
        <v>0</v>
      </c>
      <c r="H155" s="102">
        <f t="shared" ref="H155:O155" si="45">IF(H133=$S$147,$U$147,IF(H133=$S$148,$U$148,IF(H133=$S$149,$U$149,IF(H133=$S$151,$U$151,IF(H133=$S$152,$U$152,IF(H133=$S$153,$U$153,$U$150))))))</f>
        <v>0</v>
      </c>
      <c r="I155" s="102">
        <f t="shared" si="45"/>
        <v>0</v>
      </c>
      <c r="J155" s="102">
        <f t="shared" si="45"/>
        <v>0</v>
      </c>
      <c r="K155" s="102">
        <f t="shared" si="45"/>
        <v>0</v>
      </c>
      <c r="L155" s="102">
        <f t="shared" si="45"/>
        <v>0</v>
      </c>
      <c r="M155" s="102">
        <f t="shared" si="45"/>
        <v>0</v>
      </c>
      <c r="N155" s="102">
        <f t="shared" si="45"/>
        <v>0</v>
      </c>
      <c r="O155" s="102">
        <f t="shared" si="45"/>
        <v>0</v>
      </c>
      <c r="P155" s="190"/>
      <c r="Q155" s="63"/>
      <c r="R155" s="64"/>
      <c r="S155" s="64"/>
      <c r="T155" s="64"/>
      <c r="U155" s="64"/>
      <c r="V155" s="64"/>
      <c r="X155" s="64"/>
      <c r="Y155" s="64"/>
      <c r="Z155" s="64"/>
      <c r="AA155" s="64"/>
      <c r="AB155" s="64"/>
    </row>
    <row r="156" spans="2:28" s="65" customFormat="1" ht="16.5" customHeight="1" x14ac:dyDescent="0.25">
      <c r="B156" s="61"/>
      <c r="C156" s="185"/>
      <c r="D156" s="100" t="s">
        <v>78</v>
      </c>
      <c r="E156" s="100"/>
      <c r="F156" s="101">
        <f t="shared" si="42"/>
        <v>0</v>
      </c>
      <c r="G156" s="102">
        <f t="shared" si="42"/>
        <v>0</v>
      </c>
      <c r="H156" s="102">
        <f t="shared" ref="H156:O156" si="46">IF(H134=$S$147,$U$147,IF(H134=$S$148,$U$148,IF(H134=$S$149,$U$149,IF(H134=$S$151,$U$151,IF(H134=$S$152,$U$152,IF(H134=$S$153,$U$153,$U$150))))))</f>
        <v>0</v>
      </c>
      <c r="I156" s="102">
        <f t="shared" si="46"/>
        <v>0</v>
      </c>
      <c r="J156" s="102">
        <f t="shared" si="46"/>
        <v>0</v>
      </c>
      <c r="K156" s="102">
        <f t="shared" si="46"/>
        <v>0</v>
      </c>
      <c r="L156" s="102">
        <f t="shared" si="46"/>
        <v>0</v>
      </c>
      <c r="M156" s="102">
        <f t="shared" si="46"/>
        <v>0</v>
      </c>
      <c r="N156" s="102">
        <f t="shared" si="46"/>
        <v>0</v>
      </c>
      <c r="O156" s="102">
        <f t="shared" si="46"/>
        <v>0</v>
      </c>
      <c r="P156" s="190"/>
      <c r="Q156" s="63"/>
      <c r="R156" s="64"/>
      <c r="S156" s="64"/>
      <c r="T156" s="64"/>
      <c r="U156" s="64"/>
      <c r="V156" s="64"/>
      <c r="X156" s="64"/>
      <c r="Y156" s="64"/>
      <c r="Z156" s="64"/>
      <c r="AA156" s="64"/>
      <c r="AB156" s="64"/>
    </row>
    <row r="157" spans="2:28" s="65" customFormat="1" ht="23.25" hidden="1" customHeight="1" x14ac:dyDescent="0.25">
      <c r="B157" s="61"/>
      <c r="C157" s="201"/>
      <c r="D157" s="106" t="s">
        <v>93</v>
      </c>
      <c r="E157" s="106"/>
      <c r="F157" s="107">
        <f>(F151+F152+F153+F154+F155+F156+F148)</f>
        <v>3.5059970137988747</v>
      </c>
      <c r="G157" s="108">
        <f>(G151+G152+G153+G154+G155+G156+G148)</f>
        <v>3.5059970137988747</v>
      </c>
      <c r="H157" s="108">
        <f t="shared" ref="H157:O157" si="47">(H151+H152+H153+H154+H155+H156+H148)</f>
        <v>3.5059970137988747</v>
      </c>
      <c r="I157" s="108">
        <f t="shared" si="47"/>
        <v>3.5059970137988747</v>
      </c>
      <c r="J157" s="108">
        <f t="shared" si="47"/>
        <v>3.5059970137988747</v>
      </c>
      <c r="K157" s="108">
        <f t="shared" si="47"/>
        <v>3.5059970137988747</v>
      </c>
      <c r="L157" s="108">
        <f t="shared" si="47"/>
        <v>3.5059970137988747</v>
      </c>
      <c r="M157" s="108">
        <f t="shared" si="47"/>
        <v>3.5059970137988747</v>
      </c>
      <c r="N157" s="108">
        <f t="shared" si="47"/>
        <v>3.5059970137988747</v>
      </c>
      <c r="O157" s="108">
        <f t="shared" si="47"/>
        <v>3.5059970137988747</v>
      </c>
      <c r="P157" s="202"/>
      <c r="Q157" s="63"/>
      <c r="R157" s="64"/>
      <c r="S157" s="64"/>
      <c r="T157" s="64"/>
      <c r="U157" s="64"/>
      <c r="V157" s="64"/>
      <c r="X157" s="64"/>
      <c r="Y157" s="64"/>
      <c r="Z157" s="64"/>
      <c r="AA157" s="64"/>
      <c r="AB157" s="64"/>
    </row>
    <row r="158" spans="2:28" s="65" customFormat="1" ht="24" customHeight="1" thickBot="1" x14ac:dyDescent="0.3">
      <c r="B158" s="61"/>
      <c r="C158" s="203"/>
      <c r="D158" s="109" t="s">
        <v>94</v>
      </c>
      <c r="E158" s="204"/>
      <c r="F158" s="124">
        <f>(SUM(F151:F156)+1)*F149</f>
        <v>0</v>
      </c>
      <c r="G158" s="125">
        <f>(SUM(G151:G156)+1)*G149</f>
        <v>0</v>
      </c>
      <c r="H158" s="125">
        <f t="shared" ref="H158:O158" si="48">(SUM(H151:H156)+1)*H149</f>
        <v>0</v>
      </c>
      <c r="I158" s="125">
        <f t="shared" si="48"/>
        <v>0</v>
      </c>
      <c r="J158" s="125">
        <f t="shared" si="48"/>
        <v>0</v>
      </c>
      <c r="K158" s="125">
        <f t="shared" si="48"/>
        <v>0</v>
      </c>
      <c r="L158" s="125">
        <f t="shared" si="48"/>
        <v>0</v>
      </c>
      <c r="M158" s="125">
        <f t="shared" si="48"/>
        <v>0</v>
      </c>
      <c r="N158" s="125">
        <f t="shared" si="48"/>
        <v>0</v>
      </c>
      <c r="O158" s="125">
        <f t="shared" si="48"/>
        <v>0</v>
      </c>
      <c r="P158" s="205"/>
      <c r="Q158" s="63"/>
      <c r="R158" s="64"/>
      <c r="S158" s="64"/>
      <c r="T158" s="64"/>
      <c r="U158" s="64"/>
      <c r="V158" s="64"/>
      <c r="X158" s="64"/>
      <c r="Y158" s="64"/>
      <c r="Z158" s="64"/>
      <c r="AA158" s="64"/>
      <c r="AB158" s="64"/>
    </row>
    <row r="159" spans="2:28" s="65" customFormat="1" ht="15.75" thickTop="1" x14ac:dyDescent="0.25">
      <c r="B159" s="61"/>
      <c r="C159" s="110"/>
      <c r="D159" s="111" t="s">
        <v>79</v>
      </c>
      <c r="E159" s="111"/>
      <c r="F159" s="112" t="s">
        <v>80</v>
      </c>
      <c r="G159" s="113" t="s">
        <v>81</v>
      </c>
      <c r="H159" s="113" t="s">
        <v>89</v>
      </c>
      <c r="I159" s="114" t="s">
        <v>82</v>
      </c>
      <c r="J159" s="134"/>
      <c r="K159" s="206"/>
      <c r="L159" s="206"/>
      <c r="M159" s="206"/>
      <c r="N159" s="206"/>
      <c r="O159" s="182"/>
      <c r="P159" s="190"/>
      <c r="Q159" s="63"/>
      <c r="R159" s="64"/>
      <c r="S159" s="64"/>
      <c r="T159" s="64"/>
      <c r="U159" s="64"/>
      <c r="V159" s="64"/>
      <c r="X159" s="64"/>
      <c r="Y159" s="64"/>
      <c r="Z159" s="64"/>
      <c r="AA159" s="64"/>
      <c r="AB159" s="64"/>
    </row>
    <row r="160" spans="2:28" s="65" customFormat="1" ht="7.5" customHeight="1" x14ac:dyDescent="0.25">
      <c r="B160" s="61"/>
      <c r="C160" s="207"/>
      <c r="D160" s="208"/>
      <c r="E160" s="208"/>
      <c r="F160" s="209"/>
      <c r="G160" s="210"/>
      <c r="H160" s="210"/>
      <c r="I160" s="210"/>
      <c r="J160" s="211"/>
      <c r="K160" s="182"/>
      <c r="L160" s="182"/>
      <c r="M160" s="182"/>
      <c r="N160" s="182"/>
      <c r="O160" s="182"/>
      <c r="P160" s="190"/>
      <c r="Q160" s="63"/>
      <c r="R160" s="64"/>
      <c r="S160" s="64"/>
      <c r="T160" s="64"/>
      <c r="U160" s="64"/>
      <c r="V160" s="64"/>
      <c r="X160" s="64"/>
      <c r="Y160" s="64"/>
      <c r="Z160" s="64"/>
      <c r="AA160" s="64"/>
      <c r="AB160" s="64"/>
    </row>
    <row r="161" spans="2:28" s="65" customFormat="1" x14ac:dyDescent="0.25">
      <c r="B161" s="61"/>
      <c r="C161" s="212"/>
      <c r="D161" s="213"/>
      <c r="E161" s="213"/>
      <c r="F161" s="115" t="s">
        <v>83</v>
      </c>
      <c r="G161" s="126">
        <f>MIN(F144:O144)</f>
        <v>0</v>
      </c>
      <c r="H161" s="126">
        <f>MIN(F158:O158)</f>
        <v>0</v>
      </c>
      <c r="I161" s="116" t="e">
        <f>(H161-G161)/G161</f>
        <v>#DIV/0!</v>
      </c>
      <c r="J161" s="135"/>
      <c r="K161" s="182"/>
      <c r="L161" s="182"/>
      <c r="M161" s="182"/>
      <c r="N161" s="182"/>
      <c r="O161" s="182"/>
      <c r="P161" s="190"/>
      <c r="Q161" s="63"/>
      <c r="R161" s="64"/>
      <c r="S161" s="64"/>
      <c r="T161" s="64"/>
      <c r="U161" s="64"/>
      <c r="V161" s="64"/>
      <c r="X161" s="64"/>
      <c r="Y161" s="64"/>
      <c r="Z161" s="64"/>
      <c r="AA161" s="64"/>
      <c r="AB161" s="64"/>
    </row>
    <row r="162" spans="2:28" s="65" customFormat="1" ht="16.5" customHeight="1" x14ac:dyDescent="0.25">
      <c r="B162" s="61"/>
      <c r="C162" s="212"/>
      <c r="D162" s="213"/>
      <c r="E162" s="213"/>
      <c r="F162" s="115" t="s">
        <v>84</v>
      </c>
      <c r="G162" s="126">
        <f>MAX(F144:O144)</f>
        <v>0</v>
      </c>
      <c r="H162" s="126">
        <f>MAX(F158:O158)</f>
        <v>0</v>
      </c>
      <c r="I162" s="116" t="e">
        <f>(H162-G162)/G162</f>
        <v>#DIV/0!</v>
      </c>
      <c r="J162" s="135"/>
      <c r="K162" s="214"/>
      <c r="L162" s="214"/>
      <c r="M162" s="214"/>
      <c r="N162" s="214"/>
      <c r="O162" s="214"/>
      <c r="P162" s="190"/>
      <c r="Q162" s="63"/>
      <c r="R162" s="64"/>
      <c r="S162" s="64"/>
      <c r="T162" s="64"/>
      <c r="U162" s="64"/>
      <c r="V162" s="64"/>
      <c r="X162" s="64"/>
      <c r="Y162" s="64"/>
      <c r="Z162" s="64"/>
      <c r="AA162" s="64"/>
      <c r="AB162" s="64"/>
    </row>
    <row r="163" spans="2:28" s="65" customFormat="1" ht="16.5" customHeight="1" x14ac:dyDescent="0.25">
      <c r="B163" s="61"/>
      <c r="C163" s="212"/>
      <c r="D163" s="213"/>
      <c r="E163" s="213"/>
      <c r="F163" s="115" t="s">
        <v>85</v>
      </c>
      <c r="G163" s="127">
        <f>AVERAGE(F144:O144)</f>
        <v>0</v>
      </c>
      <c r="H163" s="127">
        <f>AVERAGE(F158:O158)</f>
        <v>0</v>
      </c>
      <c r="I163" s="116" t="e">
        <f>(H163-G163)/G163</f>
        <v>#DIV/0!</v>
      </c>
      <c r="J163" s="135"/>
      <c r="K163" s="60"/>
      <c r="L163" s="60"/>
      <c r="M163" s="60"/>
      <c r="N163" s="60"/>
      <c r="O163" s="60"/>
      <c r="P163" s="190"/>
      <c r="Q163" s="63"/>
      <c r="R163" s="64"/>
      <c r="S163" s="64"/>
      <c r="T163" s="64"/>
      <c r="U163" s="64"/>
      <c r="V163" s="64"/>
      <c r="X163" s="64"/>
      <c r="Y163" s="64"/>
      <c r="Z163" s="64"/>
      <c r="AA163" s="64"/>
      <c r="AB163" s="64"/>
    </row>
    <row r="164" spans="2:28" s="65" customFormat="1" ht="16.5" customHeight="1" thickBot="1" x14ac:dyDescent="0.3">
      <c r="B164" s="61"/>
      <c r="C164" s="215"/>
      <c r="D164" s="216"/>
      <c r="E164" s="216"/>
      <c r="F164" s="117" t="s">
        <v>86</v>
      </c>
      <c r="G164" s="128">
        <f>MEDIAN(F144:O144)</f>
        <v>0</v>
      </c>
      <c r="H164" s="128">
        <f>MEDIAN(F158:O158)</f>
        <v>0</v>
      </c>
      <c r="I164" s="118" t="e">
        <f>(H164-G164)/G164</f>
        <v>#DIV/0!</v>
      </c>
      <c r="J164" s="136"/>
      <c r="K164" s="119"/>
      <c r="L164" s="119"/>
      <c r="M164" s="119"/>
      <c r="N164" s="119"/>
      <c r="O164" s="119"/>
      <c r="P164" s="217"/>
      <c r="Q164" s="63"/>
      <c r="R164" s="64"/>
      <c r="S164" s="64"/>
      <c r="T164" s="64"/>
      <c r="U164" s="64"/>
      <c r="V164" s="64"/>
      <c r="X164" s="64"/>
      <c r="Y164" s="64"/>
      <c r="Z164" s="64"/>
      <c r="AA164" s="64"/>
      <c r="AB164" s="64"/>
    </row>
    <row r="165" spans="2:28" ht="15.75" thickTop="1" x14ac:dyDescent="0.25">
      <c r="B165" s="61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</row>
    <row r="168" spans="2:28" hidden="1" x14ac:dyDescent="0.25"/>
  </sheetData>
  <customSheetViews>
    <customSheetView guid="{0657C855-8CC7-4FCC-A533-34D6D10E238D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7654F1F6-CD2A-40CE-89CE-84AB40E6212C}" fitToPage="1" hiddenRows="1" hiddenColumns="1" showRuler="0" topLeftCell="C1">
      <selection activeCell="F3" sqref="F3"/>
      <pageMargins left="0" right="0" top="0.5" bottom="0" header="0" footer="0"/>
      <printOptions horizontalCentered="1" verticalCentered="1"/>
      <pageSetup scale="73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961F4F7A-4924-4A08-BEBF-CDB293F7C526}" showPageBreaks="1" fitToPage="1" printArea="1" hiddenRows="1" hiddenColumns="1" showRuler="0" topLeftCell="C13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4"/>
      <headerFooter alignWithMargins="0"/>
    </customSheetView>
    <customSheetView guid="{034AE049-7D02-40A7-9B15-23C891D72D58}" scale="90" showPageBreaks="1" fitToPage="1" printArea="1" hiddenRows="1" hiddenColumns="1" topLeftCell="C1">
      <selection activeCell="D19" sqref="D19"/>
      <pageMargins left="0" right="0" top="0.5" bottom="0" header="0" footer="0"/>
      <printOptions horizontalCentered="1" verticalCentered="1"/>
      <pageSetup scale="71" orientation="landscape" horizontalDpi="300" r:id="rId5"/>
    </customSheetView>
  </customSheetViews>
  <mergeCells count="4">
    <mergeCell ref="C2:P2"/>
    <mergeCell ref="C1:P1"/>
    <mergeCell ref="C105:P105"/>
    <mergeCell ref="C3:P3"/>
  </mergeCells>
  <phoneticPr fontId="0" type="noConversion"/>
  <dataValidations count="2">
    <dataValidation type="list" allowBlank="1" showInputMessage="1" showErrorMessage="1" sqref="F124:O124" xr:uid="{344DEDEB-99A7-4259-A681-FFD833318D33}">
      <formula1>$S$137:$S$143</formula1>
    </dataValidation>
    <dataValidation type="list" allowBlank="1" showInputMessage="1" showErrorMessage="1" sqref="F129:O134" xr:uid="{6AC7D7AE-3843-446D-804B-F9C06AB40527}">
      <formula1>$S$147:$S$153</formula1>
    </dataValidation>
  </dataValidations>
  <printOptions horizontalCentered="1" verticalCentered="1"/>
  <pageMargins left="0" right="0" top="0.5" bottom="0" header="0" footer="0"/>
  <pageSetup scale="71" orientation="landscape" horizont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2008-11-14T17:59:49Z</cp:lastPrinted>
  <dcterms:created xsi:type="dcterms:W3CDTF">2008-09-17T04:55:20Z</dcterms:created>
  <dcterms:modified xsi:type="dcterms:W3CDTF">2022-01-04T21:10:52Z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5b167839051542bf9b69c3165acbaf23">
    <vt:lpwstr>k18275913e6b644a6b94_X_k5276aad1b70a41cdb1e_A_1</vt:lpwstr>
  </property>
  <property fmtid="{D5CDD505-2E9C-101B-9397-08002B2CF9AE}" pid="741" name="gef7444b2dc1f463dad8a3b5fc3b448aa">
    <vt:lpwstr>k18275913e6b644a6b94_X_k5276aad1b70a41cdb1e_A_2</vt:lpwstr>
  </property>
  <property fmtid="{D5CDD505-2E9C-101B-9397-08002B2CF9AE}" pid="742" name="g8748eb92288c411da1d8cab19777ecf6">
    <vt:lpwstr>k18275913e6b644a6b94_X_k5276aad1b70a41cdb1e_A_3</vt:lpwstr>
  </property>
  <property fmtid="{D5CDD505-2E9C-101B-9397-08002B2CF9AE}" pid="743" name="gd652b98ec6194605b44841197337aa48">
    <vt:lpwstr>k18275913e6b644a6b94_X_k5276aad1b70a41cdb1e_A_4</vt:lpwstr>
  </property>
  <property fmtid="{D5CDD505-2E9C-101B-9397-08002B2CF9AE}" pid="744" name="g3d4d99080969438d843b1ab19464f4ff">
    <vt:lpwstr>k18275913e6b644a6b94_X_k5276aad1b70a41cdb1e_A_5</vt:lpwstr>
  </property>
  <property fmtid="{D5CDD505-2E9C-101B-9397-08002B2CF9AE}" pid="745" name="g30e3d18739ef472cb888abee630b11f9">
    <vt:lpwstr>k18275913e6b644a6b94_X_k5276aad1b70a41cdb1e_A_6</vt:lpwstr>
  </property>
  <property fmtid="{D5CDD505-2E9C-101B-9397-08002B2CF9AE}" pid="746" name="g93831d3db3984c02b3c148e77b79b85c">
    <vt:lpwstr>k18275913e6b644a6b94_X_k5276aad1b70a41cdb1e_A_7</vt:lpwstr>
  </property>
  <property fmtid="{D5CDD505-2E9C-101B-9397-08002B2CF9AE}" pid="747" name="g635b8e2b63d546719b4349277738fa47">
    <vt:lpwstr>k18275913e6b644a6b94_X_k5276aad1b70a41cdb1e_A_8</vt:lpwstr>
  </property>
  <property fmtid="{D5CDD505-2E9C-101B-9397-08002B2CF9AE}" pid="748" name="g9a981097efce4133aad99ebe0f0fded1">
    <vt:lpwstr>k18275913e6b644a6b94_X_k5276aad1b70a41cdb1e_A_9</vt:lpwstr>
  </property>
  <property fmtid="{D5CDD505-2E9C-101B-9397-08002B2CF9AE}" pid="749" name="g5c75416063c54db2bd7c36221ae1e0c2">
    <vt:lpwstr>k18275913e6b644a6b94_X_k5276aad1b70a41cdb1e_A_10</vt:lpwstr>
  </property>
  <property fmtid="{D5CDD505-2E9C-101B-9397-08002B2CF9AE}" pid="750" name="gd6fc478d05364572a03b5c5a2e52fc87">
    <vt:lpwstr>k18275913e6b644a6b94_X_k21964829557a4703bd3_A_1</vt:lpwstr>
  </property>
  <property fmtid="{D5CDD505-2E9C-101B-9397-08002B2CF9AE}" pid="751" name="ga5f638d7f44f4c718c446a255dea9e49">
    <vt:lpwstr>k18275913e6b644a6b94_X_k21964829557a4703bd3_A_2</vt:lpwstr>
  </property>
  <property fmtid="{D5CDD505-2E9C-101B-9397-08002B2CF9AE}" pid="752" name="g2b7632817d7a485782e81d08013965c3">
    <vt:lpwstr>k18275913e6b644a6b94_X_k21964829557a4703bd3_A_3</vt:lpwstr>
  </property>
  <property fmtid="{D5CDD505-2E9C-101B-9397-08002B2CF9AE}" pid="753" name="g2a43ce72a0024941b7570b36e3051dad">
    <vt:lpwstr>k18275913e6b644a6b94_X_k21964829557a4703bd3_A_4</vt:lpwstr>
  </property>
  <property fmtid="{D5CDD505-2E9C-101B-9397-08002B2CF9AE}" pid="754" name="g4962d1d50b264cef89ebf6c53320d2c8">
    <vt:lpwstr>k18275913e6b644a6b94_X_k21964829557a4703bd3_A_5</vt:lpwstr>
  </property>
  <property fmtid="{D5CDD505-2E9C-101B-9397-08002B2CF9AE}" pid="755" name="ga80ae0a8c8b3471d87597f24c8344390">
    <vt:lpwstr>k18275913e6b644a6b94_X_k21964829557a4703bd3_A_6</vt:lpwstr>
  </property>
  <property fmtid="{D5CDD505-2E9C-101B-9397-08002B2CF9AE}" pid="756" name="gda2ebae4f7f84fe6b53b485baa9af63f">
    <vt:lpwstr>k18275913e6b644a6b94_X_k21964829557a4703bd3_A_7</vt:lpwstr>
  </property>
  <property fmtid="{D5CDD505-2E9C-101B-9397-08002B2CF9AE}" pid="757" name="g30e603644953480f922c34a7830b2fec">
    <vt:lpwstr>k18275913e6b644a6b94_X_k21964829557a4703bd3_A_8</vt:lpwstr>
  </property>
  <property fmtid="{D5CDD505-2E9C-101B-9397-08002B2CF9AE}" pid="758" name="gca5694d872a948bda127a8304e962402">
    <vt:lpwstr>k18275913e6b644a6b94_X_k21964829557a4703bd3_A_9</vt:lpwstr>
  </property>
  <property fmtid="{D5CDD505-2E9C-101B-9397-08002B2CF9AE}" pid="759" name="g62f0d0c1e5a3401384bf81df89da2837">
    <vt:lpwstr>k18275913e6b644a6b94_X_k21964829557a4703bd3_A_10</vt:lpwstr>
  </property>
  <property fmtid="{D5CDD505-2E9C-101B-9397-08002B2CF9AE}" pid="760" name="g3a5bd9b82d8449338c0f06ce1558046a">
    <vt:lpwstr>k18275913e6b644a6b94_X_kd3160d68aeb445358e2_A_10_F_0</vt:lpwstr>
  </property>
  <property fmtid="{D5CDD505-2E9C-101B-9397-08002B2CF9AE}" pid="761" name="g1727fea938fc403e9a4a1552a9926fc8">
    <vt:lpwstr>k18275913e6b644a6b94_X_kd3160d68aeb445358e2_A_9_F_0</vt:lpwstr>
  </property>
  <property fmtid="{D5CDD505-2E9C-101B-9397-08002B2CF9AE}" pid="762" name="gdceddb843ea24152bf02a2b3ef84bc30">
    <vt:lpwstr>k18275913e6b644a6b94_X_kd3160d68aeb445358e2_A_8_F_0</vt:lpwstr>
  </property>
  <property fmtid="{D5CDD505-2E9C-101B-9397-08002B2CF9AE}" pid="763" name="g5c57173160c84f2eadfad8c2f0f6f65b">
    <vt:lpwstr>k18275913e6b644a6b94_X_kd3160d68aeb445358e2_A_7_F_0</vt:lpwstr>
  </property>
  <property fmtid="{D5CDD505-2E9C-101B-9397-08002B2CF9AE}" pid="764" name="g190abf847ea149ed82f7f948f0579689">
    <vt:lpwstr>k18275913e6b644a6b94_X_kd3160d68aeb445358e2_A_6_F_0</vt:lpwstr>
  </property>
  <property fmtid="{D5CDD505-2E9C-101B-9397-08002B2CF9AE}" pid="765" name="gc08930e1c62d4d3fb8d529f960dfb5b1">
    <vt:lpwstr>k18275913e6b644a6b94_X_kd3160d68aeb445358e2_A_5_F_0</vt:lpwstr>
  </property>
  <property fmtid="{D5CDD505-2E9C-101B-9397-08002B2CF9AE}" pid="766" name="g7b022cc57d544bb6b5ff8566a312f2d9">
    <vt:lpwstr>k18275913e6b644a6b94_X_kd3160d68aeb445358e2_A_4_F_0</vt:lpwstr>
  </property>
  <property fmtid="{D5CDD505-2E9C-101B-9397-08002B2CF9AE}" pid="767" name="g3c5ccda1a5a74adda37c2f9c4b447f9e">
    <vt:lpwstr>k18275913e6b644a6b94_X_kd3160d68aeb445358e2_A_3_F_0</vt:lpwstr>
  </property>
  <property fmtid="{D5CDD505-2E9C-101B-9397-08002B2CF9AE}" pid="768" name="gd6f7fa2eb00740c284f866a4eb3115cc">
    <vt:lpwstr>k18275913e6b644a6b94_X_kd3160d68aeb445358e2_A_2_F_0</vt:lpwstr>
  </property>
  <property fmtid="{D5CDD505-2E9C-101B-9397-08002B2CF9AE}" pid="769" name="gbf72fbfeb9134cfba7d7a873f0a1bd5e">
    <vt:lpwstr>k18275913e6b644a6b94_X_kd3160d68aeb445358e2_A_1_F_0</vt:lpwstr>
  </property>
  <property fmtid="{D5CDD505-2E9C-101B-9397-08002B2CF9AE}" pid="770" name="ga3a3fdbb6abe4603a19f4a8dca85c2f9">
    <vt:lpwstr>k18275913e6b644a6b94_X_ka7f5f633ecc8435f9cb_A_1</vt:lpwstr>
  </property>
  <property fmtid="{D5CDD505-2E9C-101B-9397-08002B2CF9AE}" pid="771" name="gd81f8e55974449808a8a43facdbe368e">
    <vt:lpwstr>k18275913e6b644a6b94_X_ka7f5f633ecc8435f9cb_A_2</vt:lpwstr>
  </property>
  <property fmtid="{D5CDD505-2E9C-101B-9397-08002B2CF9AE}" pid="772" name="ga594229ad6024349bac500941e5d6275">
    <vt:lpwstr>k18275913e6b644a6b94_X_ka7f5f633ecc8435f9cb_A_3</vt:lpwstr>
  </property>
  <property fmtid="{D5CDD505-2E9C-101B-9397-08002B2CF9AE}" pid="773" name="ga86a292f2fdb4ea4bded8837b97896a1">
    <vt:lpwstr>k18275913e6b644a6b94_X_ka7f5f633ecc8435f9cb_A_4</vt:lpwstr>
  </property>
  <property fmtid="{D5CDD505-2E9C-101B-9397-08002B2CF9AE}" pid="774" name="ga7ac35f6160d4ad08758dd4d0832484c">
    <vt:lpwstr>k18275913e6b644a6b94_X_ka7f5f633ecc8435f9cb_A_5</vt:lpwstr>
  </property>
  <property fmtid="{D5CDD505-2E9C-101B-9397-08002B2CF9AE}" pid="775" name="gcd86e123f2924e6bb99860d0e0ca1d19">
    <vt:lpwstr>k18275913e6b644a6b94_X_ka7f5f633ecc8435f9cb_A_6</vt:lpwstr>
  </property>
  <property fmtid="{D5CDD505-2E9C-101B-9397-08002B2CF9AE}" pid="776" name="gf311ad472780472281fe275adc1c682d">
    <vt:lpwstr>k18275913e6b644a6b94_X_ka7f5f633ecc8435f9cb_A_7</vt:lpwstr>
  </property>
  <property fmtid="{D5CDD505-2E9C-101B-9397-08002B2CF9AE}" pid="777" name="g2dab2dd3b4ef41f99e04a9f839968df1">
    <vt:lpwstr>k18275913e6b644a6b94_X_ka7f5f633ecc8435f9cb_A_8</vt:lpwstr>
  </property>
  <property fmtid="{D5CDD505-2E9C-101B-9397-08002B2CF9AE}" pid="778" name="g89065bc62d274cc1a7f494ced88ec251">
    <vt:lpwstr>k18275913e6b644a6b94_X_ka7f5f633ecc8435f9cb_A_9</vt:lpwstr>
  </property>
  <property fmtid="{D5CDD505-2E9C-101B-9397-08002B2CF9AE}" pid="779" name="g1983a062fbd54672966065bb3d8c336b">
    <vt:lpwstr>k18275913e6b644a6b94_X_ka7f5f633ecc8435f9cb_A_10</vt:lpwstr>
  </property>
  <property fmtid="{D5CDD505-2E9C-101B-9397-08002B2CF9AE}" pid="780" name="ga590a0e2b4724c19980db42cbec748f8">
    <vt:lpwstr>k18275913e6b644a6b94_X_ke1877bdfdd814de3ade_A_1_F_20</vt:lpwstr>
  </property>
  <property fmtid="{D5CDD505-2E9C-101B-9397-08002B2CF9AE}" pid="781" name="g33cdd0d1250e44d68f10be3ceeed9ca9">
    <vt:lpwstr>k18275913e6b644a6b94_X_ke1877bdfdd814de3ade_A_2_F_20</vt:lpwstr>
  </property>
  <property fmtid="{D5CDD505-2E9C-101B-9397-08002B2CF9AE}" pid="782" name="g528a5486f2e244448cb90027b7c75c43">
    <vt:lpwstr>k18275913e6b644a6b94_X_ke1877bdfdd814de3ade_A_3_F_20</vt:lpwstr>
  </property>
  <property fmtid="{D5CDD505-2E9C-101B-9397-08002B2CF9AE}" pid="783" name="ge19abcb24d9d4921a0e3615350d76abf">
    <vt:lpwstr>k18275913e6b644a6b94_X_ke1877bdfdd814de3ade_A_4_F_20</vt:lpwstr>
  </property>
  <property fmtid="{D5CDD505-2E9C-101B-9397-08002B2CF9AE}" pid="784" name="g096ebfd153d44cc8b62aa78e4c880293">
    <vt:lpwstr>k18275913e6b644a6b94_X_ke1877bdfdd814de3ade_A_5_F_20</vt:lpwstr>
  </property>
  <property fmtid="{D5CDD505-2E9C-101B-9397-08002B2CF9AE}" pid="785" name="g721b954b7d1e42c082d9abadbbdb2206">
    <vt:lpwstr>k18275913e6b644a6b94_X_ke1877bdfdd814de3ade_A_6_F_20</vt:lpwstr>
  </property>
  <property fmtid="{D5CDD505-2E9C-101B-9397-08002B2CF9AE}" pid="786" name="g6e6f4e0a11724c56b2344ece364266c2">
    <vt:lpwstr>k18275913e6b644a6b94_X_ke1877bdfdd814de3ade_A_7_F_20</vt:lpwstr>
  </property>
  <property fmtid="{D5CDD505-2E9C-101B-9397-08002B2CF9AE}" pid="787" name="gfa94dfd84d234d6a8211ae3394fda21d">
    <vt:lpwstr>k18275913e6b644a6b94_X_ke1877bdfdd814de3ade_A_8_F_20</vt:lpwstr>
  </property>
  <property fmtid="{D5CDD505-2E9C-101B-9397-08002B2CF9AE}" pid="788" name="g081fb51e1a734d57bb66722f1b555382">
    <vt:lpwstr>k18275913e6b644a6b94_X_ke1877bdfdd814de3ade_A_9_F_20</vt:lpwstr>
  </property>
  <property fmtid="{D5CDD505-2E9C-101B-9397-08002B2CF9AE}" pid="789" name="g5ef2fa52ba814176af9451245809860a">
    <vt:lpwstr>k18275913e6b644a6b94_X_ke1877bdfdd814de3ade_A_10_F_20</vt:lpwstr>
  </property>
</Properties>
</file>