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65" documentId="8_{3A31E574-E665-428F-B2DE-A5C69C35D8CD}" xr6:coauthVersionLast="47" xr6:coauthVersionMax="47" xr10:uidLastSave="{8D208DED-3B3B-4340-BA7C-7396DB286F6E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003E2CD6_3DA4_4A97_BE1F_7B1DD4B8B798_.wvu.Cols" localSheetId="0" hidden="1">Leases!$A:$B</definedName>
    <definedName name="Z_003E2CD6_3DA4_4A97_BE1F_7B1DD4B8B798_.wvu.PrintArea" localSheetId="0" hidden="1">Leases!$C$1:$P$93</definedName>
    <definedName name="Z_003E2CD6_3DA4_4A97_BE1F_7B1DD4B8B798_.wvu.Rows" localSheetId="0" hidden="1">Leases!$15:$15,Leases!$17:$17,Leases!$19:$20,Leases!$22:$24,Leases!$28:$28,Leases!$31:$36,Leases!$43:$43,Leases!$53:$54,Leases!$59:$62,Leases!$67:$80,Leases!$83:$92</definedName>
    <definedName name="Z_07CB6E7F_B9B8_4A2F_81C4_BB1A56AA5CB4_.wvu.Cols" localSheetId="0" hidden="1">Leases!$A:$B</definedName>
    <definedName name="Z_07CB6E7F_B9B8_4A2F_81C4_BB1A56AA5CB4_.wvu.PrintArea" localSheetId="0" hidden="1">Leases!$C$1:$P$93</definedName>
    <definedName name="Z_07CB6E7F_B9B8_4A2F_81C4_BB1A56AA5CB4_.wvu.Rows" localSheetId="0" hidden="1">Leases!$15:$15,Leases!$17:$17,Leases!$19:$20,Leases!$22:$24,Leases!$28:$28,Leases!$31:$36,Leases!$43:$43,Leases!$53:$54,Leases!$59:$62,Leases!$67:$80,Leases!$83:$92</definedName>
    <definedName name="Z_B03C2BEE_E48D_43BB_B8EC_401F5293991B_.wvu.Cols" localSheetId="0" hidden="1">Leases!$A:$B</definedName>
    <definedName name="Z_B03C2BEE_E48D_43BB_B8EC_401F5293991B_.wvu.PrintArea" localSheetId="0" hidden="1">Leases!$C$1:$P$93</definedName>
    <definedName name="Z_B03C2BEE_E48D_43BB_B8EC_401F5293991B_.wvu.Rows" localSheetId="0" hidden="1">Leases!$15:$15,Leases!$17:$17,Leases!$19:$20,Leases!$22:$24,Leases!$28:$28,Leases!$31:$36,Leases!$43:$43,Leases!$53:$54,Leases!$59:$62,Leases!$67:$80,Leases!$83:$92</definedName>
    <definedName name="Z_E7001321_31B8_441F_96BD_1D6940699592_.wvu.Cols" localSheetId="0" hidden="1">Leases!$A:$B</definedName>
    <definedName name="Z_E7001321_31B8_441F_96BD_1D6940699592_.wvu.PrintArea" localSheetId="0" hidden="1">Leases!$C$1:$P$93</definedName>
    <definedName name="Z_E7001321_31B8_441F_96BD_1D6940699592_.wvu.Rows" localSheetId="0" hidden="1">Leases!$15:$15,Leases!$17:$17,Leases!$19:$20,Leases!$22:$24,Leases!$28:$28,Leases!$31:$36,Leases!$43:$43,Leases!$53:$54,Leases!$59:$62,Leases!$67:$80,Leases!$83:$92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Ben Blake - Personal View" guid="{E7001321-31B8-441F-96BD-1D6940699592}" mergeInterval="0" personalView="1" maximized="1" windowWidth="1596" windowHeight="739" activeSheetId="1"/>
    <customWorkbookView name="Kurt - Personal View" guid="{B03C2BEE-E48D-43BB-B8EC-401F5293991B}" mergeInterval="0" personalView="1" maximized="1" windowWidth="1020" windowHeight="561" activeSheetId="1"/>
    <customWorkbookView name="User - Personal View" guid="{FB300E69-AB45-4F36-86BA-E236336AE4CB}" mergeInterval="0" personalView="1" maximized="1" windowWidth="1020" windowHeight="622" activeSheetId="2"/>
    <customWorkbookView name="Kurt M. Mueller, MAI - Personal View" guid="{003E2CD6-3DA4-4A97-BE1F-7B1DD4B8B798}" mergeInterval="0" personalView="1" maximized="1" windowWidth="1370" windowHeight="655" activeSheetId="1"/>
    <customWorkbookView name="Kurt M. Mueller - Personal View" guid="{07CB6E7F-B9B8-4A2F-81C4-BB1A56AA5CB4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G99" i="1" l="1"/>
  <c r="H99" i="1"/>
  <c r="I99" i="1"/>
  <c r="J99" i="1"/>
  <c r="K99" i="1"/>
  <c r="L99" i="1"/>
  <c r="M99" i="1"/>
  <c r="N99" i="1"/>
  <c r="O99" i="1"/>
  <c r="F99" i="1"/>
  <c r="H110" i="1"/>
  <c r="I110" i="1"/>
  <c r="J110" i="1"/>
  <c r="K110" i="1"/>
  <c r="L110" i="1"/>
  <c r="M110" i="1"/>
  <c r="N110" i="1"/>
  <c r="O110" i="1"/>
  <c r="H111" i="1"/>
  <c r="I111" i="1"/>
  <c r="J111" i="1"/>
  <c r="K111" i="1"/>
  <c r="L111" i="1"/>
  <c r="M111" i="1"/>
  <c r="N111" i="1"/>
  <c r="O111" i="1"/>
  <c r="H112" i="1"/>
  <c r="I112" i="1"/>
  <c r="J112" i="1"/>
  <c r="K112" i="1"/>
  <c r="L112" i="1"/>
  <c r="M112" i="1"/>
  <c r="N112" i="1"/>
  <c r="O112" i="1"/>
  <c r="H116" i="1"/>
  <c r="I116" i="1"/>
  <c r="J116" i="1"/>
  <c r="K116" i="1"/>
  <c r="L116" i="1"/>
  <c r="M116" i="1"/>
  <c r="N116" i="1"/>
  <c r="N137" i="1" s="1"/>
  <c r="O116" i="1"/>
  <c r="H117" i="1"/>
  <c r="I117" i="1"/>
  <c r="J117" i="1"/>
  <c r="K117" i="1"/>
  <c r="L117" i="1"/>
  <c r="M117" i="1"/>
  <c r="N117" i="1"/>
  <c r="O117" i="1"/>
  <c r="H118" i="1"/>
  <c r="I118" i="1"/>
  <c r="J118" i="1"/>
  <c r="K118" i="1"/>
  <c r="L118" i="1"/>
  <c r="M118" i="1"/>
  <c r="M123" i="1" s="1"/>
  <c r="N118" i="1"/>
  <c r="O118" i="1"/>
  <c r="H119" i="1"/>
  <c r="I119" i="1"/>
  <c r="J119" i="1"/>
  <c r="K119" i="1"/>
  <c r="L119" i="1"/>
  <c r="M119" i="1"/>
  <c r="N119" i="1"/>
  <c r="O119" i="1"/>
  <c r="H123" i="1"/>
  <c r="I123" i="1"/>
  <c r="J123" i="1"/>
  <c r="K123" i="1"/>
  <c r="L123" i="1"/>
  <c r="N123" i="1"/>
  <c r="O123" i="1"/>
  <c r="H137" i="1"/>
  <c r="I137" i="1"/>
  <c r="J137" i="1"/>
  <c r="K137" i="1"/>
  <c r="L137" i="1"/>
  <c r="M137" i="1"/>
  <c r="O137" i="1"/>
  <c r="H138" i="1"/>
  <c r="I138" i="1"/>
  <c r="J138" i="1"/>
  <c r="K138" i="1"/>
  <c r="L138" i="1"/>
  <c r="M138" i="1"/>
  <c r="N138" i="1"/>
  <c r="O138" i="1"/>
  <c r="H139" i="1"/>
  <c r="I139" i="1"/>
  <c r="J139" i="1"/>
  <c r="K139" i="1"/>
  <c r="L139" i="1"/>
  <c r="M139" i="1"/>
  <c r="M144" i="1" s="1"/>
  <c r="M154" i="1" s="1"/>
  <c r="M134" i="1" s="1"/>
  <c r="N139" i="1"/>
  <c r="N144" i="1" s="1"/>
  <c r="N154" i="1" s="1"/>
  <c r="N134" i="1" s="1"/>
  <c r="O139" i="1"/>
  <c r="O144" i="1" s="1"/>
  <c r="H140" i="1"/>
  <c r="I140" i="1"/>
  <c r="J140" i="1"/>
  <c r="K140" i="1"/>
  <c r="L140" i="1"/>
  <c r="M140" i="1"/>
  <c r="N140" i="1"/>
  <c r="O140" i="1"/>
  <c r="H142" i="1"/>
  <c r="I142" i="1"/>
  <c r="J142" i="1"/>
  <c r="K142" i="1"/>
  <c r="L142" i="1"/>
  <c r="M142" i="1"/>
  <c r="M143" i="1" s="1"/>
  <c r="M145" i="1" s="1"/>
  <c r="N142" i="1"/>
  <c r="N143" i="1" s="1"/>
  <c r="O142" i="1"/>
  <c r="H143" i="1"/>
  <c r="I143" i="1"/>
  <c r="J143" i="1"/>
  <c r="K143" i="1"/>
  <c r="L143" i="1"/>
  <c r="H144" i="1"/>
  <c r="H145" i="1" s="1"/>
  <c r="H124" i="1" s="1"/>
  <c r="I144" i="1"/>
  <c r="J144" i="1"/>
  <c r="K144" i="1"/>
  <c r="L144" i="1"/>
  <c r="I145" i="1"/>
  <c r="I124" i="1" s="1"/>
  <c r="J145" i="1"/>
  <c r="J124" i="1" s="1"/>
  <c r="K145" i="1"/>
  <c r="K124" i="1" s="1"/>
  <c r="L145" i="1"/>
  <c r="L124" i="1" s="1"/>
  <c r="H147" i="1"/>
  <c r="I147" i="1"/>
  <c r="I155" i="1" s="1"/>
  <c r="J147" i="1"/>
  <c r="J155" i="1" s="1"/>
  <c r="K147" i="1"/>
  <c r="L147" i="1"/>
  <c r="M147" i="1"/>
  <c r="N147" i="1"/>
  <c r="O147" i="1"/>
  <c r="H148" i="1"/>
  <c r="I148" i="1"/>
  <c r="J148" i="1"/>
  <c r="K148" i="1"/>
  <c r="L148" i="1"/>
  <c r="M148" i="1"/>
  <c r="N148" i="1"/>
  <c r="O148" i="1"/>
  <c r="H149" i="1"/>
  <c r="I149" i="1"/>
  <c r="J149" i="1"/>
  <c r="J154" i="1" s="1"/>
  <c r="J134" i="1" s="1"/>
  <c r="K149" i="1"/>
  <c r="L149" i="1"/>
  <c r="M149" i="1"/>
  <c r="N149" i="1"/>
  <c r="O149" i="1"/>
  <c r="H150" i="1"/>
  <c r="I150" i="1"/>
  <c r="J150" i="1"/>
  <c r="K150" i="1"/>
  <c r="L150" i="1"/>
  <c r="M150" i="1"/>
  <c r="N150" i="1"/>
  <c r="O150" i="1"/>
  <c r="H151" i="1"/>
  <c r="H154" i="1" s="1"/>
  <c r="H134" i="1" s="1"/>
  <c r="I151" i="1"/>
  <c r="I154" i="1" s="1"/>
  <c r="I134" i="1" s="1"/>
  <c r="J151" i="1"/>
  <c r="K151" i="1"/>
  <c r="L151" i="1"/>
  <c r="M151" i="1"/>
  <c r="N151" i="1"/>
  <c r="O151" i="1"/>
  <c r="H152" i="1"/>
  <c r="I152" i="1"/>
  <c r="J152" i="1"/>
  <c r="K152" i="1"/>
  <c r="L152" i="1"/>
  <c r="M152" i="1"/>
  <c r="N152" i="1"/>
  <c r="O152" i="1"/>
  <c r="H153" i="1"/>
  <c r="I153" i="1"/>
  <c r="J153" i="1"/>
  <c r="K153" i="1"/>
  <c r="L153" i="1"/>
  <c r="M153" i="1"/>
  <c r="N153" i="1"/>
  <c r="O153" i="1"/>
  <c r="K154" i="1"/>
  <c r="K134" i="1" s="1"/>
  <c r="L154" i="1"/>
  <c r="L134" i="1" s="1"/>
  <c r="K155" i="1"/>
  <c r="G137" i="1"/>
  <c r="G138" i="1"/>
  <c r="G139" i="1"/>
  <c r="G144" i="1" s="1"/>
  <c r="G140" i="1"/>
  <c r="G142" i="1"/>
  <c r="G143" i="1"/>
  <c r="G145" i="1" s="1"/>
  <c r="G147" i="1"/>
  <c r="G154" i="1" s="1"/>
  <c r="G134" i="1" s="1"/>
  <c r="G148" i="1"/>
  <c r="G149" i="1"/>
  <c r="G150" i="1"/>
  <c r="G151" i="1"/>
  <c r="G152" i="1"/>
  <c r="G153" i="1"/>
  <c r="G108" i="1"/>
  <c r="G110" i="1"/>
  <c r="G111" i="1"/>
  <c r="G112" i="1"/>
  <c r="G116" i="1"/>
  <c r="G117" i="1"/>
  <c r="G118" i="1"/>
  <c r="G119" i="1"/>
  <c r="G123" i="1"/>
  <c r="F134" i="1"/>
  <c r="F154" i="1"/>
  <c r="F148" i="1"/>
  <c r="F149" i="1"/>
  <c r="F150" i="1"/>
  <c r="F151" i="1"/>
  <c r="F152" i="1"/>
  <c r="F153" i="1"/>
  <c r="F147" i="1"/>
  <c r="F142" i="1"/>
  <c r="V151" i="1"/>
  <c r="V150" i="1"/>
  <c r="V149" i="1"/>
  <c r="V148" i="1"/>
  <c r="V147" i="1"/>
  <c r="V146" i="1"/>
  <c r="V145" i="1"/>
  <c r="H155" i="1" l="1"/>
  <c r="L155" i="1"/>
  <c r="N145" i="1"/>
  <c r="M155" i="1"/>
  <c r="M124" i="1"/>
  <c r="O143" i="1"/>
  <c r="O145" i="1" s="1"/>
  <c r="O154" i="1"/>
  <c r="O134" i="1" s="1"/>
  <c r="G155" i="1"/>
  <c r="G124" i="1"/>
  <c r="F108" i="1"/>
  <c r="N155" i="1" l="1"/>
  <c r="N124" i="1"/>
  <c r="O155" i="1"/>
  <c r="O124" i="1"/>
  <c r="H16" i="1" l="1"/>
  <c r="I16" i="1"/>
  <c r="J16" i="1"/>
  <c r="K16" i="1"/>
  <c r="L16" i="1"/>
  <c r="M16" i="1"/>
  <c r="N16" i="1"/>
  <c r="O16" i="1"/>
  <c r="G16" i="1"/>
  <c r="F16" i="1"/>
  <c r="F119" i="1" l="1"/>
  <c r="F140" i="1" s="1"/>
  <c r="G159" i="1" l="1"/>
  <c r="F143" i="1"/>
  <c r="G160" i="1"/>
  <c r="G161" i="1"/>
  <c r="G158" i="1"/>
  <c r="F9" i="1"/>
  <c r="F112" i="1" s="1"/>
  <c r="G9" i="1"/>
  <c r="H9" i="1"/>
  <c r="I9" i="1"/>
  <c r="J9" i="1"/>
  <c r="K9" i="1"/>
  <c r="L9" i="1"/>
  <c r="M9" i="1"/>
  <c r="N9" i="1"/>
  <c r="O9" i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J92" i="1"/>
  <c r="K92" i="1"/>
  <c r="L92" i="1"/>
  <c r="M92" i="1"/>
  <c r="N92" i="1"/>
  <c r="O92" i="1"/>
  <c r="F110" i="1"/>
  <c r="F111" i="1"/>
  <c r="F116" i="1"/>
  <c r="F137" i="1" s="1"/>
  <c r="F117" i="1"/>
  <c r="F138" i="1" s="1"/>
  <c r="F118" i="1"/>
  <c r="I66" i="1" l="1"/>
  <c r="F123" i="1"/>
  <c r="F139" i="1"/>
  <c r="F144" i="1" s="1"/>
  <c r="F145" i="1" s="1"/>
  <c r="K66" i="1"/>
  <c r="H66" i="1"/>
  <c r="O66" i="1"/>
  <c r="G66" i="1"/>
  <c r="L66" i="1"/>
  <c r="J66" i="1"/>
  <c r="N66" i="1"/>
  <c r="F66" i="1"/>
  <c r="M66" i="1"/>
  <c r="O60" i="1"/>
  <c r="N60" i="1"/>
  <c r="M60" i="1"/>
  <c r="L60" i="1"/>
  <c r="K60" i="1"/>
  <c r="J60" i="1"/>
  <c r="I60" i="1"/>
  <c r="H60" i="1"/>
  <c r="G60" i="1"/>
  <c r="F60" i="1"/>
  <c r="F155" i="1" l="1"/>
  <c r="H158" i="1" s="1"/>
  <c r="I158" i="1" s="1"/>
  <c r="F124" i="1"/>
  <c r="H161" i="1"/>
  <c r="I161" i="1" s="1"/>
  <c r="H160" i="1" l="1"/>
  <c r="I160" i="1" s="1"/>
  <c r="H159" i="1"/>
  <c r="I159" i="1" s="1"/>
</calcChain>
</file>

<file path=xl/sharedStrings.xml><?xml version="1.0" encoding="utf-8"?>
<sst xmlns="http://schemas.openxmlformats.org/spreadsheetml/2006/main" count="223" uniqueCount="118">
  <si>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</si>
  <si>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</si>
  <si>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</si>
  <si>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</si>
  <si>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</si>
  <si>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</si>
  <si>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</si>
  <si>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</si>
  <si>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</si>
  <si>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</si>
  <si>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</si>
  <si>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</si>
  <si>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</si>
  <si>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</si>
  <si>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</si>
  <si>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</si>
  <si>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</si>
  <si>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</si>
  <si>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</si>
  <si>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</si>
  <si>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</si>
  <si>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</si>
  <si>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</si>
  <si>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</si>
  <si>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</si>
  <si>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</si>
  <si>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</si>
  <si>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</si>
  <si>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</si>
  <si>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</si>
  <si>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</si>
  <si>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</si>
  <si>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</si>
  <si>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</si>
  <si>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</si>
  <si>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</si>
  <si>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</si>
  <si>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</si>
  <si>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</si>
  <si>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</si>
  <si>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</si>
  <si>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</si>
  <si>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</si>
  <si>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</si>
  <si>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</si>
  <si>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</si>
  <si>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</si>
  <si>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</si>
  <si>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</si>
  <si>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</si>
  <si>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</si>
  <si>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</si>
  <si>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</si>
  <si>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</si>
  <si>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</si>
  <si>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</si>
  <si>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</si>
  <si>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</si>
  <si>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</si>
  <si>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</si>
  <si>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Project Gross Leasable Area (SF)</t>
  </si>
  <si>
    <t>Tenant Gross Leasable Area (SF)</t>
  </si>
  <si>
    <t>No. of Tunnels / No. of Service Bays</t>
  </si>
  <si>
    <t>Effective Annual Rent / Tunnel / Service Bay</t>
  </si>
  <si>
    <t>INDUSTRIAL RENT COMPARABLES</t>
  </si>
  <si>
    <t>L3 Valuation</t>
  </si>
  <si>
    <t>Total Lease Terms (Mos.)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</si>
  <si>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</si>
  <si>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</si>
  <si>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</si>
  <si>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</si>
  <si>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</si>
  <si>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</si>
  <si>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</si>
  <si>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>PROPERTY SPECIFIC ADJUST.</t>
  </si>
  <si>
    <t>Location / Neighborhood</t>
  </si>
  <si>
    <t>Size (SF)</t>
  </si>
  <si>
    <t>Age / Condition</t>
  </si>
  <si>
    <t>Summary</t>
  </si>
  <si>
    <t>Variance</t>
  </si>
  <si>
    <t>Low</t>
  </si>
  <si>
    <t>High</t>
  </si>
  <si>
    <t>Average</t>
  </si>
  <si>
    <t>Median</t>
  </si>
  <si>
    <t>ADJUSTMENTS RESULTS</t>
  </si>
  <si>
    <t>COMPARABLE RENT ADJUSTMENT GRID</t>
  </si>
  <si>
    <t xml:space="preserve"> - Subtotal $ / SF</t>
  </si>
  <si>
    <t>Unadjusted</t>
  </si>
  <si>
    <t>Adjusted</t>
  </si>
  <si>
    <t>Conditions of Lease</t>
  </si>
  <si>
    <t xml:space="preserve"> -  Adjusted Rent</t>
  </si>
  <si>
    <t>Site Coverage / Parking</t>
  </si>
  <si>
    <t xml:space="preserve"> - Total Net Property Adjustment</t>
  </si>
  <si>
    <t>Quality /  Clear Height</t>
  </si>
  <si>
    <t>Other Spec. Features / Funct. Utility</t>
  </si>
  <si>
    <t xml:space="preserve"> - Total Adjusted $ / SF</t>
  </si>
  <si>
    <t>Office Build-out %</t>
  </si>
  <si>
    <t>Effective Rent Comment 1</t>
  </si>
  <si>
    <t>Effective Rent Comment 2</t>
  </si>
  <si>
    <t>Equal</t>
  </si>
  <si>
    <t>Similar</t>
  </si>
  <si>
    <t>ECONOMIC</t>
  </si>
  <si>
    <t>Strong Upward</t>
  </si>
  <si>
    <t>Upward</t>
  </si>
  <si>
    <t>Slightly Upward</t>
  </si>
  <si>
    <t>Slightly Downward</t>
  </si>
  <si>
    <t>Downward</t>
  </si>
  <si>
    <t>Strong Downward</t>
  </si>
  <si>
    <t>PHYSICAL</t>
  </si>
  <si>
    <t>Individual</t>
  </si>
  <si>
    <t>Total</t>
  </si>
  <si>
    <t>Much Superior</t>
  </si>
  <si>
    <t>Superior</t>
  </si>
  <si>
    <t>Slightly Superior</t>
  </si>
  <si>
    <t>Slightly Inferior</t>
  </si>
  <si>
    <t>Inferior</t>
  </si>
  <si>
    <t>Much Inferior</t>
  </si>
  <si>
    <t xml:space="preserve">Magnitude of Total Adjust.: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</si>
</sst>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28" x14ac:knownFonts="1">
    <font>
      <sz val="11"/>
      <color theme="1"/>
      <name val="Calibri"/>
      <family val="2"/>
      <scheme val="minor"/>
    </font>
    <font>
      <sz val="10"/>
      <name val="Tms Rmn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9" fontId="22" fillId="0" borderId="0" applyFont="0" applyFill="0" applyBorder="0" applyAlignment="0" applyProtection="0"/>
  </cellStyleXfs>
  <cellXfs count="244">
    <xf numFmtId="0" fontId="0" fillId="0" borderId="0" xfId="0"/>
    <xf numFmtId="0" fontId="4" fillId="2" borderId="0" xfId="0" applyFont="1" applyFill="1"/>
    <xf numFmtId="0" fontId="6" fillId="2" borderId="0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4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3" fillId="4" borderId="22" xfId="0" applyFont="1" applyFill="1" applyBorder="1"/>
    <xf numFmtId="0" fontId="3" fillId="4" borderId="23" xfId="0" applyFont="1" applyFill="1" applyBorder="1"/>
    <xf numFmtId="0" fontId="3" fillId="4" borderId="24" xfId="0" applyFont="1" applyFill="1" applyBorder="1"/>
    <xf numFmtId="0" fontId="3" fillId="4" borderId="25" xfId="0" applyFont="1" applyFill="1" applyBorder="1"/>
    <xf numFmtId="0" fontId="0" fillId="4" borderId="0" xfId="0" applyFont="1" applyFill="1" applyAlignment="1">
      <alignment wrapText="1"/>
    </xf>
    <xf numFmtId="0" fontId="3" fillId="4" borderId="28" xfId="0" applyFont="1" applyFill="1" applyBorder="1"/>
    <xf numFmtId="0" fontId="4" fillId="4" borderId="0" xfId="0" applyFont="1" applyFill="1"/>
    <xf numFmtId="0" fontId="2" fillId="4" borderId="0" xfId="0" applyFont="1" applyFill="1" applyAlignment="1">
      <alignment horizontal="left" vertical="top" wrapText="1"/>
    </xf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12" fillId="5" borderId="0" xfId="0" applyFont="1" applyFill="1" applyAlignment="1">
      <alignment horizontal="right" vertical="center" wrapText="1"/>
    </xf>
    <xf numFmtId="0" fontId="13" fillId="5" borderId="0" xfId="0" applyFont="1" applyFill="1" applyAlignment="1">
      <alignment horizontal="right" vertical="center" wrapText="1"/>
    </xf>
    <xf numFmtId="0" fontId="12" fillId="5" borderId="0" xfId="0" applyFont="1" applyFill="1" applyBorder="1" applyAlignment="1">
      <alignment horizontal="right" vertical="center" wrapText="1"/>
    </xf>
    <xf numFmtId="0" fontId="12" fillId="5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 wrapText="1"/>
    </xf>
    <xf numFmtId="0" fontId="11" fillId="6" borderId="15" xfId="0" applyFont="1" applyFill="1" applyBorder="1" applyAlignment="1" applyProtection="1">
      <alignment horizontal="left" vertical="center" wrapText="1"/>
      <protection locked="0"/>
    </xf>
    <xf numFmtId="0" fontId="14" fillId="6" borderId="18" xfId="0" applyFont="1" applyFill="1" applyBorder="1" applyAlignment="1">
      <alignment horizontal="right" vertical="center" wrapText="1"/>
    </xf>
    <xf numFmtId="0" fontId="14" fillId="6" borderId="19" xfId="0" applyFont="1" applyFill="1" applyBorder="1" applyAlignment="1">
      <alignment horizontal="right" vertical="center" wrapText="1"/>
    </xf>
    <xf numFmtId="0" fontId="14" fillId="6" borderId="20" xfId="0" applyFont="1" applyFill="1" applyBorder="1" applyAlignment="1">
      <alignment horizontal="right" vertical="center" wrapText="1"/>
    </xf>
    <xf numFmtId="0" fontId="15" fillId="7" borderId="14" xfId="0" applyFont="1" applyFill="1" applyBorder="1" applyAlignment="1">
      <alignment horizontal="left" vertical="center"/>
    </xf>
    <xf numFmtId="0" fontId="12" fillId="7" borderId="14" xfId="0" applyFont="1" applyFill="1" applyBorder="1" applyAlignment="1">
      <alignment horizontal="right" vertical="center"/>
    </xf>
    <xf numFmtId="0" fontId="11" fillId="6" borderId="21" xfId="0" applyFont="1" applyFill="1" applyBorder="1" applyAlignment="1" applyProtection="1">
      <alignment horizontal="left" vertical="center" wrapText="1"/>
      <protection locked="0"/>
    </xf>
    <xf numFmtId="0" fontId="14" fillId="6" borderId="26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left" vertical="center"/>
    </xf>
    <xf numFmtId="171" fontId="12" fillId="5" borderId="0" xfId="0" applyNumberFormat="1" applyFont="1" applyFill="1" applyAlignment="1">
      <alignment horizontal="right" vertical="center"/>
    </xf>
    <xf numFmtId="171" fontId="15" fillId="8" borderId="0" xfId="0" applyNumberFormat="1" applyFont="1" applyFill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6" fillId="3" borderId="3" xfId="0" applyFont="1" applyFill="1" applyBorder="1" applyAlignment="1">
      <alignment horizontal="right" vertical="center" wrapText="1"/>
    </xf>
    <xf numFmtId="0" fontId="16" fillId="3" borderId="4" xfId="0" applyFont="1" applyFill="1" applyBorder="1" applyAlignment="1">
      <alignment horizontal="right" vertical="center" wrapText="1"/>
    </xf>
    <xf numFmtId="0" fontId="14" fillId="3" borderId="5" xfId="0" applyFont="1" applyFill="1" applyBorder="1" applyAlignment="1">
      <alignment horizontal="right" vertical="center" wrapText="1"/>
    </xf>
    <xf numFmtId="0" fontId="15" fillId="8" borderId="0" xfId="0" applyFont="1" applyFill="1" applyAlignment="1">
      <alignment horizontal="right" vertical="center"/>
    </xf>
    <xf numFmtId="10" fontId="15" fillId="8" borderId="0" xfId="0" applyNumberFormat="1" applyFont="1" applyFill="1" applyAlignment="1">
      <alignment horizontal="right" vertical="center"/>
    </xf>
    <xf numFmtId="172" fontId="12" fillId="8" borderId="0" xfId="0" applyNumberFormat="1" applyFont="1" applyFill="1" applyAlignment="1" applyProtection="1">
      <alignment horizontal="right" vertical="center"/>
    </xf>
    <xf numFmtId="0" fontId="11" fillId="4" borderId="27" xfId="0" applyFont="1" applyFill="1" applyBorder="1" applyAlignment="1">
      <alignment horizontal="left" vertical="center" wrapText="1"/>
    </xf>
    <xf numFmtId="0" fontId="11" fillId="4" borderId="33" xfId="0" applyFont="1" applyFill="1" applyBorder="1" applyAlignment="1">
      <alignment horizontal="center" vertical="center" wrapText="1"/>
    </xf>
    <xf numFmtId="0" fontId="12" fillId="5" borderId="36" xfId="0" applyFont="1" applyFill="1" applyBorder="1" applyAlignment="1">
      <alignment horizontal="right" vertical="center" wrapText="1"/>
    </xf>
    <xf numFmtId="0" fontId="11" fillId="6" borderId="16" xfId="0" applyFont="1" applyFill="1" applyBorder="1" applyAlignment="1" applyProtection="1">
      <alignment horizontal="left" vertical="center" wrapText="1"/>
      <protection locked="0"/>
    </xf>
    <xf numFmtId="0" fontId="11" fillId="6" borderId="22" xfId="0" applyFont="1" applyFill="1" applyBorder="1" applyAlignment="1" applyProtection="1">
      <alignment horizontal="left" vertical="center" wrapText="1"/>
      <protection locked="0"/>
    </xf>
    <xf numFmtId="0" fontId="16" fillId="3" borderId="0" xfId="0" applyFont="1" applyFill="1" applyBorder="1" applyAlignment="1">
      <alignment horizontal="right" vertical="center"/>
    </xf>
    <xf numFmtId="0" fontId="11" fillId="4" borderId="28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top" wrapText="1"/>
    </xf>
    <xf numFmtId="169" fontId="16" fillId="2" borderId="33" xfId="0" applyNumberFormat="1" applyFont="1" applyFill="1" applyBorder="1" applyAlignment="1">
      <alignment horizontal="center" vertical="top" wrapText="1"/>
    </xf>
    <xf numFmtId="165" fontId="17" fillId="2" borderId="33" xfId="0" applyNumberFormat="1" applyFont="1" applyFill="1" applyBorder="1" applyAlignment="1">
      <alignment horizontal="center" vertical="top" wrapText="1"/>
    </xf>
    <xf numFmtId="169" fontId="16" fillId="5" borderId="33" xfId="0" applyNumberFormat="1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top" wrapText="1"/>
    </xf>
    <xf numFmtId="169" fontId="16" fillId="5" borderId="42" xfId="0" applyNumberFormat="1" applyFont="1" applyFill="1" applyBorder="1" applyAlignment="1">
      <alignment horizontal="center" vertical="center" wrapText="1"/>
    </xf>
    <xf numFmtId="165" fontId="17" fillId="2" borderId="42" xfId="0" applyNumberFormat="1" applyFont="1" applyFill="1" applyBorder="1" applyAlignment="1">
      <alignment horizontal="center" vertical="top" wrapText="1"/>
    </xf>
    <xf numFmtId="0" fontId="17" fillId="2" borderId="3" xfId="0" applyFont="1" applyFill="1" applyBorder="1" applyAlignment="1">
      <alignment horizontal="right" vertical="top" wrapText="1"/>
    </xf>
    <xf numFmtId="0" fontId="17" fillId="2" borderId="4" xfId="0" applyFont="1" applyFill="1" applyBorder="1" applyAlignment="1">
      <alignment horizontal="right" vertical="top" wrapText="1"/>
    </xf>
    <xf numFmtId="0" fontId="17" fillId="2" borderId="7" xfId="0" applyFont="1" applyFill="1" applyBorder="1" applyAlignment="1">
      <alignment horizontal="right" vertical="top" wrapText="1"/>
    </xf>
    <xf numFmtId="0" fontId="17" fillId="2" borderId="8" xfId="0" applyFont="1" applyFill="1" applyBorder="1" applyAlignment="1">
      <alignment horizontal="right" vertical="top" wrapText="1"/>
    </xf>
    <xf numFmtId="166" fontId="17" fillId="2" borderId="3" xfId="0" applyNumberFormat="1" applyFont="1" applyFill="1" applyBorder="1" applyAlignment="1">
      <alignment horizontal="right" vertical="top" wrapText="1"/>
    </xf>
    <xf numFmtId="166" fontId="17" fillId="2" borderId="4" xfId="0" applyNumberFormat="1" applyFont="1" applyFill="1" applyBorder="1" applyAlignment="1">
      <alignment horizontal="right" vertical="top" wrapText="1"/>
    </xf>
    <xf numFmtId="3" fontId="17" fillId="2" borderId="3" xfId="0" applyNumberFormat="1" applyFont="1" applyFill="1" applyBorder="1" applyAlignment="1">
      <alignment horizontal="right" vertical="top" wrapText="1"/>
    </xf>
    <xf numFmtId="3" fontId="17" fillId="2" borderId="4" xfId="0" applyNumberFormat="1" applyFont="1" applyFill="1" applyBorder="1" applyAlignment="1">
      <alignment horizontal="right" vertical="top" wrapText="1"/>
    </xf>
    <xf numFmtId="169" fontId="16" fillId="2" borderId="3" xfId="0" applyNumberFormat="1" applyFont="1" applyFill="1" applyBorder="1" applyAlignment="1">
      <alignment horizontal="right" vertical="center" wrapText="1"/>
    </xf>
    <xf numFmtId="169" fontId="16" fillId="2" borderId="4" xfId="0" applyNumberFormat="1" applyFont="1" applyFill="1" applyBorder="1" applyAlignment="1">
      <alignment horizontal="right" vertical="center" wrapText="1"/>
    </xf>
    <xf numFmtId="165" fontId="17" fillId="2" borderId="3" xfId="0" applyNumberFormat="1" applyFont="1" applyFill="1" applyBorder="1" applyAlignment="1">
      <alignment horizontal="right" vertical="top" wrapText="1"/>
    </xf>
    <xf numFmtId="165" fontId="17" fillId="2" borderId="4" xfId="0" applyNumberFormat="1" applyFont="1" applyFill="1" applyBorder="1" applyAlignment="1">
      <alignment horizontal="right" vertical="top" wrapText="1"/>
    </xf>
    <xf numFmtId="165" fontId="17" fillId="2" borderId="43" xfId="0" applyNumberFormat="1" applyFont="1" applyFill="1" applyBorder="1" applyAlignment="1">
      <alignment horizontal="right" vertical="top" wrapText="1"/>
    </xf>
    <xf numFmtId="165" fontId="17" fillId="2" borderId="44" xfId="0" applyNumberFormat="1" applyFont="1" applyFill="1" applyBorder="1" applyAlignment="1">
      <alignment horizontal="right" vertical="top" wrapText="1"/>
    </xf>
    <xf numFmtId="165" fontId="17" fillId="2" borderId="45" xfId="0" applyNumberFormat="1" applyFont="1" applyFill="1" applyBorder="1" applyAlignment="1">
      <alignment horizontal="right" vertical="center" wrapText="1"/>
    </xf>
    <xf numFmtId="165" fontId="17" fillId="2" borderId="46" xfId="0" applyNumberFormat="1" applyFont="1" applyFill="1" applyBorder="1" applyAlignment="1">
      <alignment horizontal="right" vertical="center" wrapText="1"/>
    </xf>
    <xf numFmtId="0" fontId="16" fillId="2" borderId="0" xfId="0" applyFont="1" applyFill="1" applyBorder="1" applyAlignment="1">
      <alignment horizontal="left" vertical="top" wrapText="1"/>
    </xf>
    <xf numFmtId="0" fontId="16" fillId="5" borderId="0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top" wrapText="1"/>
    </xf>
    <xf numFmtId="0" fontId="16" fillId="5" borderId="38" xfId="0" applyFont="1" applyFill="1" applyBorder="1" applyAlignment="1">
      <alignment horizontal="left" vertical="top" wrapText="1"/>
    </xf>
    <xf numFmtId="0" fontId="16" fillId="5" borderId="39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 wrapText="1"/>
    </xf>
    <xf numFmtId="0" fontId="16" fillId="5" borderId="48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0" fontId="9" fillId="2" borderId="38" xfId="0" applyFont="1" applyFill="1" applyBorder="1" applyAlignment="1">
      <alignment horizontal="left" vertical="top" wrapText="1"/>
    </xf>
    <xf numFmtId="0" fontId="9" fillId="2" borderId="50" xfId="0" applyFont="1" applyFill="1" applyBorder="1" applyAlignment="1">
      <alignment wrapText="1"/>
    </xf>
    <xf numFmtId="0" fontId="9" fillId="2" borderId="43" xfId="0" applyFont="1" applyFill="1" applyBorder="1" applyAlignment="1">
      <alignment horizontal="right" vertical="top" wrapText="1"/>
    </xf>
    <xf numFmtId="0" fontId="9" fillId="2" borderId="44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168" fontId="9" fillId="2" borderId="3" xfId="0" applyNumberFormat="1" applyFont="1" applyFill="1" applyBorder="1" applyAlignment="1">
      <alignment horizontal="right" vertical="top" wrapText="1"/>
    </xf>
    <xf numFmtId="168" fontId="9" fillId="2" borderId="4" xfId="0" applyNumberFormat="1" applyFont="1" applyFill="1" applyBorder="1" applyAlignment="1">
      <alignment horizontal="right" vertical="top" wrapText="1"/>
    </xf>
    <xf numFmtId="169" fontId="9" fillId="2" borderId="3" xfId="0" applyNumberFormat="1" applyFont="1" applyFill="1" applyBorder="1" applyAlignment="1">
      <alignment horizontal="right" vertical="top" wrapText="1"/>
    </xf>
    <xf numFmtId="169" fontId="9" fillId="2" borderId="4" xfId="0" applyNumberFormat="1" applyFont="1" applyFill="1" applyBorder="1" applyAlignment="1">
      <alignment horizontal="right" vertical="top" wrapText="1"/>
    </xf>
    <xf numFmtId="0" fontId="9" fillId="2" borderId="0" xfId="0" applyFont="1" applyFill="1" applyBorder="1"/>
    <xf numFmtId="0" fontId="9" fillId="2" borderId="2" xfId="0" applyFont="1" applyFill="1" applyBorder="1"/>
    <xf numFmtId="0" fontId="9" fillId="2" borderId="3" xfId="0" applyFont="1" applyFill="1" applyBorder="1" applyAlignment="1">
      <alignment horizontal="right" vertical="top"/>
    </xf>
    <xf numFmtId="0" fontId="9" fillId="2" borderId="4" xfId="0" applyFont="1" applyFill="1" applyBorder="1" applyAlignment="1">
      <alignment horizontal="right" vertical="top"/>
    </xf>
    <xf numFmtId="0" fontId="6" fillId="4" borderId="28" xfId="0" applyFont="1" applyFill="1" applyBorder="1"/>
    <xf numFmtId="0" fontId="9" fillId="4" borderId="29" xfId="0" applyFont="1" applyFill="1" applyBorder="1"/>
    <xf numFmtId="0" fontId="9" fillId="2" borderId="7" xfId="0" applyFont="1" applyFill="1" applyBorder="1" applyAlignment="1">
      <alignment horizontal="right" vertical="top"/>
    </xf>
    <xf numFmtId="0" fontId="9" fillId="2" borderId="8" xfId="0" applyFont="1" applyFill="1" applyBorder="1" applyAlignment="1">
      <alignment horizontal="right" vertical="top"/>
    </xf>
    <xf numFmtId="0" fontId="9" fillId="2" borderId="51" xfId="0" applyFont="1" applyFill="1" applyBorder="1"/>
    <xf numFmtId="0" fontId="9" fillId="2" borderId="52" xfId="0" applyFont="1" applyFill="1" applyBorder="1"/>
    <xf numFmtId="0" fontId="9" fillId="2" borderId="53" xfId="0" applyFont="1" applyFill="1" applyBorder="1"/>
    <xf numFmtId="0" fontId="9" fillId="2" borderId="54" xfId="0" applyFont="1" applyFill="1" applyBorder="1"/>
    <xf numFmtId="166" fontId="17" fillId="2" borderId="38" xfId="0" quotePrefix="1" applyNumberFormat="1" applyFont="1" applyFill="1" applyBorder="1" applyAlignment="1">
      <alignment horizontal="left" vertical="top" wrapText="1"/>
    </xf>
    <xf numFmtId="169" fontId="16" fillId="2" borderId="43" xfId="0" applyNumberFormat="1" applyFont="1" applyFill="1" applyBorder="1" applyAlignment="1">
      <alignment horizontal="right" vertical="center" wrapText="1"/>
    </xf>
    <xf numFmtId="169" fontId="16" fillId="2" borderId="44" xfId="0" applyNumberFormat="1" applyFont="1" applyFill="1" applyBorder="1" applyAlignment="1">
      <alignment horizontal="right" vertical="center" wrapText="1"/>
    </xf>
    <xf numFmtId="169" fontId="16" fillId="2" borderId="55" xfId="0" applyNumberFormat="1" applyFont="1" applyFill="1" applyBorder="1" applyAlignment="1">
      <alignment horizontal="right" vertical="center" wrapText="1"/>
    </xf>
    <xf numFmtId="169" fontId="16" fillId="2" borderId="56" xfId="0" applyNumberFormat="1" applyFont="1" applyFill="1" applyBorder="1" applyAlignment="1">
      <alignment horizontal="right" vertical="center" wrapText="1"/>
    </xf>
    <xf numFmtId="0" fontId="11" fillId="5" borderId="57" xfId="0" applyFont="1" applyFill="1" applyBorder="1" applyAlignment="1">
      <alignment horizontal="center" vertical="center" wrapText="1"/>
    </xf>
    <xf numFmtId="165" fontId="17" fillId="5" borderId="4" xfId="0" applyNumberFormat="1" applyFont="1" applyFill="1" applyBorder="1" applyAlignment="1">
      <alignment horizontal="center" vertical="top" wrapText="1"/>
    </xf>
    <xf numFmtId="165" fontId="17" fillId="5" borderId="58" xfId="0" applyNumberFormat="1" applyFont="1" applyFill="1" applyBorder="1" applyAlignment="1">
      <alignment horizontal="center" vertical="top" wrapText="1"/>
    </xf>
    <xf numFmtId="169" fontId="16" fillId="2" borderId="43" xfId="0" applyNumberFormat="1" applyFont="1" applyFill="1" applyBorder="1" applyAlignment="1">
      <alignment horizontal="right" vertical="top" wrapText="1"/>
    </xf>
    <xf numFmtId="169" fontId="16" fillId="2" borderId="44" xfId="0" applyNumberFormat="1" applyFont="1" applyFill="1" applyBorder="1" applyAlignment="1">
      <alignment horizontal="right" vertical="top" wrapText="1"/>
    </xf>
    <xf numFmtId="0" fontId="17" fillId="4" borderId="15" xfId="0" applyFont="1" applyFill="1" applyBorder="1"/>
    <xf numFmtId="0" fontId="17" fillId="4" borderId="16" xfId="0" applyFont="1" applyFill="1" applyBorder="1"/>
    <xf numFmtId="0" fontId="17" fillId="4" borderId="17" xfId="0" applyFont="1" applyFill="1" applyBorder="1"/>
    <xf numFmtId="0" fontId="17" fillId="4" borderId="18" xfId="0" applyFont="1" applyFill="1" applyBorder="1"/>
    <xf numFmtId="0" fontId="17" fillId="4" borderId="19" xfId="0" applyFont="1" applyFill="1" applyBorder="1"/>
    <xf numFmtId="0" fontId="17" fillId="4" borderId="20" xfId="0" applyFont="1" applyFill="1" applyBorder="1"/>
    <xf numFmtId="0" fontId="17" fillId="4" borderId="21" xfId="0" applyFont="1" applyFill="1" applyBorder="1"/>
    <xf numFmtId="0" fontId="17" fillId="4" borderId="26" xfId="0" applyFont="1" applyFill="1" applyBorder="1"/>
    <xf numFmtId="0" fontId="17" fillId="2" borderId="1" xfId="0" applyFont="1" applyFill="1" applyBorder="1"/>
    <xf numFmtId="0" fontId="17" fillId="2" borderId="5" xfId="0" applyFont="1" applyFill="1" applyBorder="1"/>
    <xf numFmtId="0" fontId="17" fillId="2" borderId="1" xfId="0" applyFont="1" applyFill="1" applyBorder="1" applyAlignment="1">
      <alignment wrapText="1"/>
    </xf>
    <xf numFmtId="0" fontId="17" fillId="2" borderId="5" xfId="0" applyFont="1" applyFill="1" applyBorder="1" applyAlignment="1">
      <alignment wrapText="1"/>
    </xf>
    <xf numFmtId="0" fontId="17" fillId="2" borderId="0" xfId="0" applyFont="1" applyFill="1" applyBorder="1"/>
    <xf numFmtId="0" fontId="17" fillId="2" borderId="2" xfId="0" applyFont="1" applyFill="1" applyBorder="1"/>
    <xf numFmtId="0" fontId="17" fillId="2" borderId="3" xfId="0" applyFont="1" applyFill="1" applyBorder="1" applyAlignment="1">
      <alignment horizontal="right" vertical="top"/>
    </xf>
    <xf numFmtId="0" fontId="17" fillId="2" borderId="4" xfId="0" applyFont="1" applyFill="1" applyBorder="1" applyAlignment="1">
      <alignment horizontal="right" vertical="top"/>
    </xf>
    <xf numFmtId="0" fontId="17" fillId="2" borderId="6" xfId="0" applyFont="1" applyFill="1" applyBorder="1"/>
    <xf numFmtId="0" fontId="17" fillId="4" borderId="27" xfId="0" applyFont="1" applyFill="1" applyBorder="1"/>
    <xf numFmtId="0" fontId="17" fillId="4" borderId="29" xfId="0" applyFont="1" applyFill="1" applyBorder="1"/>
    <xf numFmtId="0" fontId="17" fillId="2" borderId="7" xfId="0" applyFont="1" applyFill="1" applyBorder="1" applyAlignment="1">
      <alignment horizontal="right" vertical="top"/>
    </xf>
    <xf numFmtId="0" fontId="17" fillId="2" borderId="8" xfId="0" applyFont="1" applyFill="1" applyBorder="1" applyAlignment="1">
      <alignment horizontal="right" vertical="top"/>
    </xf>
    <xf numFmtId="0" fontId="17" fillId="2" borderId="9" xfId="0" applyFont="1" applyFill="1" applyBorder="1"/>
    <xf numFmtId="0" fontId="17" fillId="2" borderId="0" xfId="0" applyFont="1" applyFill="1" applyBorder="1" applyAlignment="1">
      <alignment horizontal="left" vertical="top" wrapText="1"/>
    </xf>
    <xf numFmtId="0" fontId="17" fillId="2" borderId="2" xfId="0" applyFont="1" applyFill="1" applyBorder="1" applyAlignment="1">
      <alignment wrapText="1"/>
    </xf>
    <xf numFmtId="4" fontId="17" fillId="2" borderId="3" xfId="0" applyNumberFormat="1" applyFont="1" applyFill="1" applyBorder="1" applyAlignment="1">
      <alignment horizontal="right" vertical="top" wrapText="1"/>
    </xf>
    <xf numFmtId="4" fontId="17" fillId="2" borderId="4" xfId="0" applyNumberFormat="1" applyFont="1" applyFill="1" applyBorder="1" applyAlignment="1">
      <alignment horizontal="right" vertical="top" wrapText="1"/>
    </xf>
    <xf numFmtId="164" fontId="17" fillId="2" borderId="3" xfId="0" applyNumberFormat="1" applyFont="1" applyFill="1" applyBorder="1" applyAlignment="1">
      <alignment horizontal="right" vertical="top" wrapText="1"/>
    </xf>
    <xf numFmtId="164" fontId="17" fillId="2" borderId="4" xfId="0" applyNumberFormat="1" applyFont="1" applyFill="1" applyBorder="1" applyAlignment="1">
      <alignment horizontal="right" vertical="top" wrapText="1"/>
    </xf>
    <xf numFmtId="0" fontId="17" fillId="2" borderId="10" xfId="0" applyFont="1" applyFill="1" applyBorder="1" applyAlignment="1">
      <alignment wrapText="1"/>
    </xf>
    <xf numFmtId="0" fontId="17" fillId="2" borderId="6" xfId="0" applyFont="1" applyFill="1" applyBorder="1" applyAlignment="1">
      <alignment wrapText="1"/>
    </xf>
    <xf numFmtId="0" fontId="17" fillId="2" borderId="11" xfId="0" applyFont="1" applyFill="1" applyBorder="1"/>
    <xf numFmtId="0" fontId="17" fillId="2" borderId="12" xfId="0" applyFont="1" applyFill="1" applyBorder="1"/>
    <xf numFmtId="0" fontId="17" fillId="2" borderId="13" xfId="0" applyFont="1" applyFill="1" applyBorder="1"/>
    <xf numFmtId="0" fontId="17" fillId="2" borderId="0" xfId="0" applyFont="1" applyFill="1" applyBorder="1" applyAlignment="1"/>
    <xf numFmtId="0" fontId="19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right" vertical="top"/>
    </xf>
    <xf numFmtId="1" fontId="19" fillId="2" borderId="0" xfId="1" applyNumberFormat="1" applyFont="1" applyFill="1" applyBorder="1" applyAlignment="1">
      <alignment horizontal="left" vertical="top" wrapText="1"/>
    </xf>
    <xf numFmtId="1" fontId="19" fillId="2" borderId="0" xfId="1" applyNumberFormat="1" applyFont="1" applyFill="1" applyBorder="1" applyAlignment="1">
      <alignment horizontal="left" wrapText="1"/>
    </xf>
    <xf numFmtId="49" fontId="19" fillId="2" borderId="0" xfId="0" applyNumberFormat="1" applyFont="1" applyFill="1" applyBorder="1" applyAlignment="1">
      <alignment horizontal="right" vertical="top"/>
    </xf>
    <xf numFmtId="0" fontId="17" fillId="2" borderId="3" xfId="0" applyNumberFormat="1" applyFont="1" applyFill="1" applyBorder="1" applyAlignment="1">
      <alignment horizontal="right" vertical="top" wrapText="1"/>
    </xf>
    <xf numFmtId="0" fontId="17" fillId="2" borderId="4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wrapText="1"/>
    </xf>
    <xf numFmtId="0" fontId="17" fillId="2" borderId="0" xfId="0" applyNumberFormat="1" applyFont="1" applyFill="1" applyBorder="1" applyAlignment="1">
      <alignment horizontal="right" vertical="top" wrapText="1"/>
    </xf>
    <xf numFmtId="0" fontId="20" fillId="4" borderId="0" xfId="0" applyFont="1" applyFill="1" applyAlignment="1">
      <alignment wrapText="1"/>
    </xf>
    <xf numFmtId="0" fontId="17" fillId="4" borderId="0" xfId="0" applyFont="1" applyFill="1" applyAlignment="1">
      <alignment wrapText="1"/>
    </xf>
    <xf numFmtId="0" fontId="21" fillId="2" borderId="0" xfId="0" applyFont="1" applyFill="1" applyAlignment="1">
      <alignment horizontal="right" vertical="top" wrapText="1"/>
    </xf>
    <xf numFmtId="0" fontId="21" fillId="2" borderId="14" xfId="0" applyFont="1" applyFill="1" applyBorder="1" applyAlignment="1">
      <alignment horizontal="right" wrapText="1"/>
    </xf>
    <xf numFmtId="0" fontId="21" fillId="2" borderId="0" xfId="0" applyFont="1" applyFill="1" applyAlignment="1">
      <alignment horizontal="right" wrapText="1"/>
    </xf>
    <xf numFmtId="170" fontId="21" fillId="2" borderId="0" xfId="0" applyNumberFormat="1" applyFont="1" applyFill="1" applyAlignment="1">
      <alignment horizontal="right" wrapText="1"/>
    </xf>
    <xf numFmtId="0" fontId="16" fillId="2" borderId="1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right" vertical="top" wrapText="1"/>
    </xf>
    <xf numFmtId="0" fontId="17" fillId="2" borderId="9" xfId="0" applyFont="1" applyFill="1" applyBorder="1" applyAlignment="1">
      <alignment horizontal="right" vertical="center" wrapText="1"/>
    </xf>
    <xf numFmtId="166" fontId="17" fillId="2" borderId="5" xfId="0" applyNumberFormat="1" applyFont="1" applyFill="1" applyBorder="1" applyAlignment="1">
      <alignment horizontal="right" vertical="center" wrapText="1"/>
    </xf>
    <xf numFmtId="166" fontId="17" fillId="2" borderId="6" xfId="0" applyNumberFormat="1" applyFont="1" applyFill="1" applyBorder="1" applyAlignment="1">
      <alignment horizontal="right" vertical="center" wrapText="1"/>
    </xf>
    <xf numFmtId="166" fontId="17" fillId="2" borderId="1" xfId="0" quotePrefix="1" applyNumberFormat="1" applyFont="1" applyFill="1" applyBorder="1" applyAlignment="1">
      <alignment horizontal="right" vertical="top" wrapText="1"/>
    </xf>
    <xf numFmtId="166" fontId="17" fillId="2" borderId="0" xfId="0" quotePrefix="1" applyNumberFormat="1" applyFont="1" applyFill="1" applyBorder="1" applyAlignment="1">
      <alignment horizontal="right" vertical="top" wrapText="1"/>
    </xf>
    <xf numFmtId="166" fontId="17" fillId="2" borderId="10" xfId="0" quotePrefix="1" applyNumberFormat="1" applyFont="1" applyFill="1" applyBorder="1" applyAlignment="1">
      <alignment horizontal="right" vertical="top" wrapText="1"/>
    </xf>
    <xf numFmtId="166" fontId="17" fillId="2" borderId="38" xfId="0" quotePrefix="1" applyNumberFormat="1" applyFont="1" applyFill="1" applyBorder="1" applyAlignment="1">
      <alignment horizontal="right" vertical="top" wrapText="1"/>
    </xf>
    <xf numFmtId="0" fontId="16" fillId="2" borderId="1" xfId="0" applyFont="1" applyFill="1" applyBorder="1" applyAlignment="1">
      <alignment horizontal="left" vertical="center" wrapText="1"/>
    </xf>
    <xf numFmtId="166" fontId="17" fillId="5" borderId="0" xfId="0" quotePrefix="1" applyNumberFormat="1" applyFont="1" applyFill="1" applyBorder="1" applyAlignment="1">
      <alignment horizontal="right" vertical="top" wrapText="1"/>
    </xf>
    <xf numFmtId="0" fontId="16" fillId="2" borderId="10" xfId="0" applyFont="1" applyFill="1" applyBorder="1" applyAlignment="1">
      <alignment horizontal="left" vertical="top" wrapText="1"/>
    </xf>
    <xf numFmtId="0" fontId="16" fillId="2" borderId="30" xfId="0" applyFont="1" applyFill="1" applyBorder="1" applyAlignment="1">
      <alignment horizontal="left" vertical="center" wrapText="1"/>
    </xf>
    <xf numFmtId="166" fontId="17" fillId="2" borderId="31" xfId="0" applyNumberFormat="1" applyFont="1" applyFill="1" applyBorder="1" applyAlignment="1">
      <alignment horizontal="right" vertical="center" wrapText="1"/>
    </xf>
    <xf numFmtId="0" fontId="16" fillId="2" borderId="47" xfId="0" applyFont="1" applyFill="1" applyBorder="1" applyAlignment="1">
      <alignment horizontal="left" vertical="center" wrapText="1"/>
    </xf>
    <xf numFmtId="0" fontId="16" fillId="5" borderId="49" xfId="0" applyFont="1" applyFill="1" applyBorder="1" applyAlignment="1">
      <alignment horizontal="left" vertical="center" wrapText="1"/>
    </xf>
    <xf numFmtId="166" fontId="17" fillId="2" borderId="32" xfId="0" applyNumberFormat="1" applyFont="1" applyFill="1" applyBorder="1" applyAlignment="1">
      <alignment horizontal="right" vertical="center" wrapText="1"/>
    </xf>
    <xf numFmtId="0" fontId="17" fillId="2" borderId="34" xfId="0" applyNumberFormat="1" applyFont="1" applyFill="1" applyBorder="1" applyAlignment="1">
      <alignment horizontal="right" vertical="top" wrapText="1"/>
    </xf>
    <xf numFmtId="166" fontId="17" fillId="2" borderId="1" xfId="0" quotePrefix="1" applyNumberFormat="1" applyFont="1" applyFill="1" applyBorder="1" applyAlignment="1">
      <alignment horizontal="center" vertical="top" wrapText="1"/>
    </xf>
    <xf numFmtId="166" fontId="17" fillId="5" borderId="0" xfId="0" quotePrefix="1" applyNumberFormat="1" applyFont="1" applyFill="1" applyBorder="1" applyAlignment="1">
      <alignment horizontal="center" vertical="top" wrapText="1"/>
    </xf>
    <xf numFmtId="166" fontId="17" fillId="2" borderId="3" xfId="0" quotePrefix="1" applyNumberFormat="1" applyFont="1" applyFill="1" applyBorder="1" applyAlignment="1">
      <alignment horizontal="center" vertical="top" wrapText="1"/>
    </xf>
    <xf numFmtId="0" fontId="17" fillId="2" borderId="33" xfId="0" applyNumberFormat="1" applyFont="1" applyFill="1" applyBorder="1" applyAlignment="1">
      <alignment horizontal="center" vertical="top" wrapText="1"/>
    </xf>
    <xf numFmtId="0" fontId="17" fillId="5" borderId="4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center" vertical="top" wrapText="1"/>
    </xf>
    <xf numFmtId="166" fontId="17" fillId="2" borderId="0" xfId="0" applyNumberFormat="1" applyFont="1" applyFill="1" applyBorder="1" applyAlignment="1">
      <alignment horizontal="right" vertical="top" wrapText="1"/>
    </xf>
    <xf numFmtId="0" fontId="16" fillId="2" borderId="35" xfId="0" applyFont="1" applyFill="1" applyBorder="1" applyAlignment="1">
      <alignment horizontal="center" vertical="top" wrapText="1"/>
    </xf>
    <xf numFmtId="0" fontId="16" fillId="5" borderId="36" xfId="0" applyFont="1" applyFill="1" applyBorder="1" applyAlignment="1">
      <alignment horizontal="center" vertical="top" wrapText="1"/>
    </xf>
    <xf numFmtId="166" fontId="17" fillId="2" borderId="37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0" fontId="11" fillId="6" borderId="25" xfId="0" applyFont="1" applyFill="1" applyBorder="1" applyAlignment="1">
      <alignment horizontal="right" vertical="center" wrapText="1"/>
    </xf>
    <xf numFmtId="0" fontId="17" fillId="2" borderId="43" xfId="0" applyNumberFormat="1" applyFont="1" applyFill="1" applyBorder="1" applyAlignment="1">
      <alignment horizontal="right" vertical="top" wrapText="1"/>
    </xf>
    <xf numFmtId="0" fontId="17" fillId="2" borderId="44" xfId="0" applyNumberFormat="1" applyFont="1" applyFill="1" applyBorder="1" applyAlignment="1">
      <alignment horizontal="right" vertical="top" wrapText="1"/>
    </xf>
    <xf numFmtId="0" fontId="23" fillId="9" borderId="0" xfId="0" applyFont="1" applyFill="1" applyAlignment="1">
      <alignment horizontal="left" vertical="center"/>
    </xf>
    <xf numFmtId="0" fontId="24" fillId="9" borderId="0" xfId="0" applyFont="1" applyFill="1" applyAlignment="1">
      <alignment horizontal="right" vertical="center"/>
    </xf>
    <xf numFmtId="0" fontId="24" fillId="9" borderId="0" xfId="0" applyFont="1" applyFill="1" applyAlignment="1">
      <alignment horizontal="left" vertical="center"/>
    </xf>
    <xf numFmtId="165" fontId="25" fillId="9" borderId="0" xfId="2" applyNumberFormat="1" applyFont="1" applyFill="1" applyAlignment="1">
      <alignment horizontal="right" vertical="center"/>
    </xf>
    <xf numFmtId="165" fontId="24" fillId="9" borderId="0" xfId="0" applyNumberFormat="1" applyFont="1" applyFill="1" applyAlignment="1">
      <alignment horizontal="left" vertical="center"/>
    </xf>
    <xf numFmtId="165" fontId="24" fillId="9" borderId="0" xfId="2" applyNumberFormat="1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0" fontId="26" fillId="5" borderId="0" xfId="0" applyFont="1" applyFill="1" applyAlignment="1">
      <alignment horizontal="right" vertical="center" wrapText="1"/>
    </xf>
    <xf numFmtId="165" fontId="25" fillId="9" borderId="0" xfId="0" applyNumberFormat="1" applyFont="1" applyFill="1" applyAlignment="1">
      <alignment horizontal="right" vertical="center"/>
    </xf>
    <xf numFmtId="0" fontId="24" fillId="11" borderId="0" xfId="0" applyFont="1" applyFill="1" applyAlignment="1">
      <alignment horizontal="left" vertical="center"/>
    </xf>
    <xf numFmtId="0" fontId="24" fillId="11" borderId="0" xfId="0" applyFont="1" applyFill="1" applyAlignment="1">
      <alignment horizontal="right" vertical="center"/>
    </xf>
    <xf numFmtId="165" fontId="24" fillId="11" borderId="0" xfId="0" applyNumberFormat="1" applyFont="1" applyFill="1" applyAlignment="1">
      <alignment horizontal="right" vertical="center"/>
    </xf>
    <xf numFmtId="2" fontId="24" fillId="12" borderId="0" xfId="0" applyNumberFormat="1" applyFont="1" applyFill="1" applyAlignment="1">
      <alignment horizontal="right" vertical="center"/>
    </xf>
    <xf numFmtId="0" fontId="17" fillId="2" borderId="55" xfId="0" applyFont="1" applyFill="1" applyBorder="1" applyAlignment="1">
      <alignment horizontal="right" vertical="center" wrapText="1"/>
    </xf>
    <xf numFmtId="0" fontId="11" fillId="6" borderId="24" xfId="0" applyFont="1" applyFill="1" applyBorder="1" applyAlignment="1">
      <alignment horizontal="right" vertical="center" wrapText="1"/>
    </xf>
    <xf numFmtId="0" fontId="17" fillId="2" borderId="56" xfId="0" applyFont="1" applyFill="1" applyBorder="1" applyAlignment="1">
      <alignment horizontal="right" vertical="center" wrapText="1"/>
    </xf>
    <xf numFmtId="165" fontId="27" fillId="9" borderId="0" xfId="2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center"/>
    </xf>
    <xf numFmtId="0" fontId="18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3">
    <cellStyle name="Normal" xfId="0" builtinId="0"/>
    <cellStyle name="Normal_RENTS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65"/>
  <sheetViews>
    <sheetView tabSelected="1" zoomScale="90" zoomScaleNormal="90" workbookViewId="0">
      <selection activeCell="J110" sqref="J110"/>
    </sheetView>
  </sheetViews>
  <sheetFormatPr defaultColWidth="9.140625" defaultRowHeight="15" x14ac:dyDescent="0.25"/>
  <cols>
    <col min="1" max="1" width="9" style="11" customWidth="1"/>
    <col min="2" max="2" width="9" style="18" customWidth="1"/>
    <col min="3" max="3" width="1.28515625" style="11" customWidth="1"/>
    <col min="4" max="4" width="32.7109375" style="11" customWidth="1"/>
    <col min="5" max="5" width="0.85546875" style="11" customWidth="1"/>
    <col min="6" max="15" width="15.5703125" style="11" customWidth="1"/>
    <col min="16" max="16" width="0.85546875" style="11" customWidth="1"/>
    <col min="17" max="17" width="2.85546875" style="11" customWidth="1"/>
    <col min="18" max="20" width="9.140625" style="11"/>
    <col min="21" max="21" width="11.5703125" style="11" customWidth="1"/>
    <col min="22" max="22" width="12.7109375" style="11" customWidth="1"/>
    <col min="23" max="23" width="2.42578125" style="11" customWidth="1"/>
    <col min="24" max="26" width="9.140625" style="11"/>
    <col min="27" max="27" width="6.5703125" style="11" customWidth="1"/>
    <col min="28" max="16384" width="9.140625" style="11"/>
  </cols>
  <sheetData>
    <row r="1" spans="2:17" ht="18.75" x14ac:dyDescent="0.3">
      <c r="B1" s="1"/>
      <c r="C1" s="241" t="s">
        <v>64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0"/>
    </row>
    <row r="2" spans="2:17" ht="0.75" customHeight="1" x14ac:dyDescent="0.3">
      <c r="B2" s="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0"/>
    </row>
    <row r="3" spans="2:17" ht="0.75" customHeight="1" x14ac:dyDescent="0.3">
      <c r="B3" s="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0"/>
    </row>
    <row r="4" spans="2:17" x14ac:dyDescent="0.25">
      <c r="B4" s="1"/>
      <c r="C4" s="138"/>
      <c r="D4" s="139"/>
      <c r="E4" s="140"/>
      <c r="F4" s="141"/>
      <c r="G4" s="142"/>
      <c r="H4" s="142"/>
      <c r="I4" s="142"/>
      <c r="J4" s="142"/>
      <c r="K4" s="142"/>
      <c r="L4" s="142"/>
      <c r="M4" s="142"/>
      <c r="N4" s="142"/>
      <c r="O4" s="142"/>
      <c r="P4" s="143"/>
      <c r="Q4" s="20"/>
    </row>
    <row r="5" spans="2:17" ht="15.75" thickBot="1" x14ac:dyDescent="0.3">
      <c r="B5" s="1"/>
      <c r="C5" s="144"/>
      <c r="D5" s="12" t="s">
        <v>31</v>
      </c>
      <c r="E5" s="13"/>
      <c r="F5" s="14">
        <v>1</v>
      </c>
      <c r="G5" s="15">
        <v>2</v>
      </c>
      <c r="H5" s="15">
        <v>3</v>
      </c>
      <c r="I5" s="15">
        <v>4</v>
      </c>
      <c r="J5" s="15">
        <v>5</v>
      </c>
      <c r="K5" s="15">
        <v>6</v>
      </c>
      <c r="L5" s="15">
        <v>7</v>
      </c>
      <c r="M5" s="15">
        <v>8</v>
      </c>
      <c r="N5" s="15">
        <v>9</v>
      </c>
      <c r="O5" s="15">
        <v>10</v>
      </c>
      <c r="P5" s="145"/>
      <c r="Q5" s="20"/>
    </row>
    <row r="6" spans="2:17" ht="3.6" customHeight="1" x14ac:dyDescent="0.25">
      <c r="B6" s="1"/>
      <c r="C6" s="146"/>
      <c r="D6" s="2"/>
      <c r="E6" s="3"/>
      <c r="F6" s="4"/>
      <c r="G6" s="5"/>
      <c r="H6" s="5"/>
      <c r="I6" s="5"/>
      <c r="J6" s="5"/>
      <c r="K6" s="5"/>
      <c r="L6" s="5"/>
      <c r="M6" s="5"/>
      <c r="N6" s="5"/>
      <c r="O6" s="5"/>
      <c r="P6" s="147"/>
      <c r="Q6" s="20"/>
    </row>
    <row r="7" spans="2:17" s="16" customFormat="1" x14ac:dyDescent="0.25">
      <c r="B7" s="6"/>
      <c r="C7" s="148"/>
      <c r="D7" s="86" t="s">
        <v>0</v>
      </c>
      <c r="E7" s="87"/>
      <c r="F7" s="88"/>
      <c r="G7" s="89"/>
      <c r="H7" s="89"/>
      <c r="I7" s="89"/>
      <c r="J7" s="89"/>
      <c r="K7" s="89"/>
      <c r="L7" s="89"/>
      <c r="M7" s="89"/>
      <c r="N7" s="89"/>
      <c r="O7" s="89"/>
      <c r="P7" s="149"/>
      <c r="Q7" s="21"/>
    </row>
    <row r="8" spans="2:17" s="16" customFormat="1" x14ac:dyDescent="0.25">
      <c r="B8" s="6"/>
      <c r="C8" s="148"/>
      <c r="D8" s="90" t="s">
        <v>1</v>
      </c>
      <c r="E8" s="91"/>
      <c r="F8" s="92"/>
      <c r="G8" s="93"/>
      <c r="H8" s="93"/>
      <c r="I8" s="93"/>
      <c r="J8" s="93"/>
      <c r="K8" s="93"/>
      <c r="L8" s="93"/>
      <c r="M8" s="93"/>
      <c r="N8" s="93"/>
      <c r="O8" s="93"/>
      <c r="P8" s="149"/>
      <c r="Q8" s="21"/>
    </row>
    <row r="9" spans="2:17" s="16" customFormat="1" x14ac:dyDescent="0.25">
      <c r="B9" s="6"/>
      <c r="C9" s="148"/>
      <c r="D9" s="90" t="s">
        <v>35</v>
      </c>
      <c r="E9" s="91"/>
      <c r="F9" s="92" t="str">
        <f>F83&amp;", "&amp;F84</f>
        <v xml:space="preserve">, </v>
      </c>
      <c r="G9" s="93" t="str">
        <f>G83&amp;", "&amp;G84</f>
        <v xml:space="preserve">, </v>
      </c>
      <c r="H9" s="93" t="str">
        <f t="shared" ref="H9:O9" si="0">H83&amp;", "&amp;H84</f>
        <v xml:space="preserve">, </v>
      </c>
      <c r="I9" s="93" t="str">
        <f t="shared" si="0"/>
        <v xml:space="preserve">, </v>
      </c>
      <c r="J9" s="93" t="str">
        <f t="shared" si="0"/>
        <v xml:space="preserve">, </v>
      </c>
      <c r="K9" s="93" t="str">
        <f t="shared" si="0"/>
        <v xml:space="preserve">, </v>
      </c>
      <c r="L9" s="93" t="str">
        <f t="shared" si="0"/>
        <v xml:space="preserve">, </v>
      </c>
      <c r="M9" s="93" t="str">
        <f t="shared" si="0"/>
        <v xml:space="preserve">, </v>
      </c>
      <c r="N9" s="93" t="str">
        <f t="shared" si="0"/>
        <v xml:space="preserve">, </v>
      </c>
      <c r="O9" s="93" t="str">
        <f t="shared" si="0"/>
        <v xml:space="preserve">, </v>
      </c>
      <c r="P9" s="149"/>
      <c r="Q9" s="21"/>
    </row>
    <row r="10" spans="2:17" ht="5.0999999999999996" customHeight="1" x14ac:dyDescent="0.25">
      <c r="B10" s="1"/>
      <c r="C10" s="146"/>
      <c r="D10" s="150"/>
      <c r="E10" s="151"/>
      <c r="F10" s="152"/>
      <c r="G10" s="153"/>
      <c r="H10" s="153"/>
      <c r="I10" s="153"/>
      <c r="J10" s="153"/>
      <c r="K10" s="153"/>
      <c r="L10" s="153"/>
      <c r="M10" s="153"/>
      <c r="N10" s="153"/>
      <c r="O10" s="153"/>
      <c r="P10" s="154"/>
      <c r="Q10" s="20"/>
    </row>
    <row r="11" spans="2:17" x14ac:dyDescent="0.25">
      <c r="B11" s="1"/>
      <c r="C11" s="155"/>
      <c r="D11" s="17" t="s">
        <v>32</v>
      </c>
      <c r="E11" s="156"/>
      <c r="F11" s="157"/>
      <c r="G11" s="158"/>
      <c r="H11" s="158"/>
      <c r="I11" s="158"/>
      <c r="J11" s="158"/>
      <c r="K11" s="158"/>
      <c r="L11" s="158"/>
      <c r="M11" s="158"/>
      <c r="N11" s="158"/>
      <c r="O11" s="158"/>
      <c r="P11" s="159"/>
      <c r="Q11" s="20"/>
    </row>
    <row r="12" spans="2:17" ht="5.0999999999999996" customHeight="1" x14ac:dyDescent="0.25">
      <c r="B12" s="1"/>
      <c r="C12" s="146"/>
      <c r="D12" s="150"/>
      <c r="E12" s="151"/>
      <c r="F12" s="152"/>
      <c r="G12" s="153"/>
      <c r="H12" s="153"/>
      <c r="I12" s="153"/>
      <c r="J12" s="153"/>
      <c r="K12" s="153"/>
      <c r="L12" s="153"/>
      <c r="M12" s="153"/>
      <c r="N12" s="153"/>
      <c r="O12" s="153"/>
      <c r="P12" s="147"/>
      <c r="Q12" s="20"/>
    </row>
    <row r="13" spans="2:17" s="16" customFormat="1" x14ac:dyDescent="0.25">
      <c r="B13" s="6"/>
      <c r="C13" s="148"/>
      <c r="D13" s="90" t="s">
        <v>2</v>
      </c>
      <c r="E13" s="91"/>
      <c r="F13" s="92"/>
      <c r="G13" s="93"/>
      <c r="H13" s="93"/>
      <c r="I13" s="93"/>
      <c r="J13" s="93"/>
      <c r="K13" s="93"/>
      <c r="L13" s="93"/>
      <c r="M13" s="93"/>
      <c r="N13" s="93"/>
      <c r="O13" s="93"/>
      <c r="P13" s="149"/>
      <c r="Q13" s="21"/>
    </row>
    <row r="14" spans="2:17" s="16" customFormat="1" x14ac:dyDescent="0.25">
      <c r="B14" s="6"/>
      <c r="C14" s="148"/>
      <c r="D14" s="90" t="s">
        <v>3</v>
      </c>
      <c r="E14" s="91"/>
      <c r="F14" s="92"/>
      <c r="G14" s="93"/>
      <c r="H14" s="93"/>
      <c r="I14" s="93"/>
      <c r="J14" s="93"/>
      <c r="K14" s="93"/>
      <c r="L14" s="93"/>
      <c r="M14" s="93"/>
      <c r="N14" s="93"/>
      <c r="O14" s="93"/>
      <c r="P14" s="149"/>
      <c r="Q14" s="21"/>
    </row>
    <row r="15" spans="2:17" s="16" customFormat="1" hidden="1" x14ac:dyDescent="0.25">
      <c r="B15" s="6"/>
      <c r="C15" s="148"/>
      <c r="D15" s="90" t="s">
        <v>39</v>
      </c>
      <c r="E15" s="91"/>
      <c r="F15" s="92"/>
      <c r="G15" s="93"/>
      <c r="H15" s="93"/>
      <c r="I15" s="93"/>
      <c r="J15" s="93"/>
      <c r="K15" s="93"/>
      <c r="L15" s="93"/>
      <c r="M15" s="93"/>
      <c r="N15" s="93"/>
      <c r="O15" s="93"/>
      <c r="P15" s="149"/>
      <c r="Q15" s="21"/>
    </row>
    <row r="16" spans="2:17" s="16" customFormat="1" x14ac:dyDescent="0.25">
      <c r="B16" s="6"/>
      <c r="C16" s="148"/>
      <c r="D16" s="90" t="s">
        <v>43</v>
      </c>
      <c r="E16" s="91"/>
      <c r="F16" s="92" t="e">
        <f>RIGHT(F85,LEN(F85)-1)&amp;" "&amp;F86</f>
        <v>#VALUE!</v>
      </c>
      <c r="G16" s="93" t="e">
        <f>RIGHT(G85,LEN(G85)-1)&amp;" "&amp;G86</f>
        <v>#VALUE!</v>
      </c>
      <c r="H16" s="93" t="e">
        <f t="shared" ref="H16:O16" si="1">RIGHT(H85,LEN(H85)-1)&amp;" "&amp;H86</f>
        <v>#VALUE!</v>
      </c>
      <c r="I16" s="93" t="e">
        <f t="shared" si="1"/>
        <v>#VALUE!</v>
      </c>
      <c r="J16" s="93" t="e">
        <f t="shared" si="1"/>
        <v>#VALUE!</v>
      </c>
      <c r="K16" s="93" t="e">
        <f t="shared" si="1"/>
        <v>#VALUE!</v>
      </c>
      <c r="L16" s="93" t="e">
        <f t="shared" si="1"/>
        <v>#VALUE!</v>
      </c>
      <c r="M16" s="93" t="e">
        <f t="shared" si="1"/>
        <v>#VALUE!</v>
      </c>
      <c r="N16" s="93" t="e">
        <f t="shared" si="1"/>
        <v>#VALUE!</v>
      </c>
      <c r="O16" s="93" t="e">
        <f t="shared" si="1"/>
        <v>#VALUE!</v>
      </c>
      <c r="P16" s="149"/>
      <c r="Q16" s="21"/>
    </row>
    <row r="17" spans="2:17" s="16" customFormat="1" hidden="1" x14ac:dyDescent="0.25">
      <c r="B17" s="6"/>
      <c r="C17" s="148"/>
      <c r="D17" s="90" t="s">
        <v>40</v>
      </c>
      <c r="E17" s="91"/>
      <c r="F17" s="94"/>
      <c r="G17" s="95"/>
      <c r="H17" s="95"/>
      <c r="I17" s="95"/>
      <c r="J17" s="95"/>
      <c r="K17" s="95"/>
      <c r="L17" s="95"/>
      <c r="M17" s="95"/>
      <c r="N17" s="95"/>
      <c r="O17" s="95"/>
      <c r="P17" s="149"/>
      <c r="Q17" s="21"/>
    </row>
    <row r="18" spans="2:17" s="16" customFormat="1" x14ac:dyDescent="0.25">
      <c r="B18" s="6"/>
      <c r="C18" s="148"/>
      <c r="D18" s="90" t="s">
        <v>60</v>
      </c>
      <c r="E18" s="91"/>
      <c r="F18" s="94"/>
      <c r="G18" s="95"/>
      <c r="H18" s="95"/>
      <c r="I18" s="95"/>
      <c r="J18" s="95"/>
      <c r="K18" s="95"/>
      <c r="L18" s="95"/>
      <c r="M18" s="95"/>
      <c r="N18" s="95"/>
      <c r="O18" s="95"/>
      <c r="P18" s="149"/>
      <c r="Q18" s="21"/>
    </row>
    <row r="19" spans="2:17" s="16" customFormat="1" hidden="1" x14ac:dyDescent="0.25">
      <c r="B19" s="6"/>
      <c r="C19" s="148"/>
      <c r="D19" s="90" t="s">
        <v>13</v>
      </c>
      <c r="E19" s="91"/>
      <c r="F19" s="94"/>
      <c r="G19" s="95"/>
      <c r="H19" s="95"/>
      <c r="I19" s="95"/>
      <c r="J19" s="95"/>
      <c r="K19" s="95"/>
      <c r="L19" s="95"/>
      <c r="M19" s="95"/>
      <c r="N19" s="95"/>
      <c r="O19" s="95"/>
      <c r="P19" s="149"/>
      <c r="Q19" s="21"/>
    </row>
    <row r="20" spans="2:17" s="16" customFormat="1" hidden="1" x14ac:dyDescent="0.25">
      <c r="B20" s="6"/>
      <c r="C20" s="148"/>
      <c r="D20" s="90" t="s">
        <v>14</v>
      </c>
      <c r="E20" s="91"/>
      <c r="F20" s="96"/>
      <c r="G20" s="97"/>
      <c r="H20" s="97"/>
      <c r="I20" s="97"/>
      <c r="J20" s="97"/>
      <c r="K20" s="97"/>
      <c r="L20" s="97"/>
      <c r="M20" s="97"/>
      <c r="N20" s="97"/>
      <c r="O20" s="97"/>
      <c r="P20" s="149"/>
      <c r="Q20" s="21"/>
    </row>
    <row r="21" spans="2:17" s="16" customFormat="1" x14ac:dyDescent="0.25">
      <c r="B21" s="6"/>
      <c r="C21" s="148"/>
      <c r="D21" s="90" t="s">
        <v>7</v>
      </c>
      <c r="E21" s="91"/>
      <c r="F21" s="219"/>
      <c r="G21" s="220"/>
      <c r="H21" s="220"/>
      <c r="I21" s="220"/>
      <c r="J21" s="220"/>
      <c r="K21" s="220"/>
      <c r="L21" s="220"/>
      <c r="M21" s="220"/>
      <c r="N21" s="220"/>
      <c r="O21" s="220"/>
      <c r="P21" s="149"/>
      <c r="Q21" s="21"/>
    </row>
    <row r="22" spans="2:17" s="16" customFormat="1" hidden="1" x14ac:dyDescent="0.25">
      <c r="B22" s="6"/>
      <c r="C22" s="148"/>
      <c r="D22" s="90" t="s">
        <v>8</v>
      </c>
      <c r="E22" s="91"/>
      <c r="F22" s="94"/>
      <c r="G22" s="95"/>
      <c r="H22" s="95"/>
      <c r="I22" s="95"/>
      <c r="J22" s="95"/>
      <c r="K22" s="95"/>
      <c r="L22" s="95"/>
      <c r="M22" s="95"/>
      <c r="N22" s="95"/>
      <c r="O22" s="95"/>
      <c r="P22" s="149"/>
      <c r="Q22" s="21"/>
    </row>
    <row r="23" spans="2:17" s="16" customFormat="1" hidden="1" x14ac:dyDescent="0.25">
      <c r="B23" s="6"/>
      <c r="C23" s="148"/>
      <c r="D23" s="90" t="s">
        <v>9</v>
      </c>
      <c r="E23" s="91"/>
      <c r="F23" s="96"/>
      <c r="G23" s="97"/>
      <c r="H23" s="97"/>
      <c r="I23" s="97"/>
      <c r="J23" s="97"/>
      <c r="K23" s="97"/>
      <c r="L23" s="97"/>
      <c r="M23" s="97"/>
      <c r="N23" s="97"/>
      <c r="O23" s="97"/>
      <c r="P23" s="149"/>
      <c r="Q23" s="21"/>
    </row>
    <row r="24" spans="2:17" s="16" customFormat="1" hidden="1" x14ac:dyDescent="0.25">
      <c r="B24" s="6"/>
      <c r="C24" s="148"/>
      <c r="D24" s="98" t="s">
        <v>41</v>
      </c>
      <c r="E24" s="99"/>
      <c r="F24" s="92"/>
      <c r="G24" s="93"/>
      <c r="H24" s="93"/>
      <c r="I24" s="93"/>
      <c r="J24" s="93"/>
      <c r="K24" s="93"/>
      <c r="L24" s="93"/>
      <c r="M24" s="93"/>
      <c r="N24" s="93"/>
      <c r="O24" s="93"/>
      <c r="P24" s="149"/>
      <c r="Q24" s="21"/>
    </row>
    <row r="25" spans="2:17" s="16" customFormat="1" x14ac:dyDescent="0.25">
      <c r="B25" s="6"/>
      <c r="C25" s="148"/>
      <c r="D25" s="98" t="s">
        <v>5</v>
      </c>
      <c r="E25" s="99"/>
      <c r="F25" s="92"/>
      <c r="G25" s="93"/>
      <c r="H25" s="93"/>
      <c r="I25" s="93"/>
      <c r="J25" s="93"/>
      <c r="K25" s="93"/>
      <c r="L25" s="93"/>
      <c r="M25" s="93"/>
      <c r="N25" s="93"/>
      <c r="O25" s="93"/>
      <c r="P25" s="149"/>
      <c r="Q25" s="21"/>
    </row>
    <row r="26" spans="2:17" s="16" customFormat="1" x14ac:dyDescent="0.25">
      <c r="B26" s="6"/>
      <c r="C26" s="148"/>
      <c r="D26" s="98" t="s">
        <v>6</v>
      </c>
      <c r="E26" s="99"/>
      <c r="F26" s="92"/>
      <c r="G26" s="93"/>
      <c r="H26" s="93"/>
      <c r="I26" s="93"/>
      <c r="J26" s="93"/>
      <c r="K26" s="93"/>
      <c r="L26" s="93"/>
      <c r="M26" s="93"/>
      <c r="N26" s="93"/>
      <c r="O26" s="93"/>
      <c r="P26" s="149"/>
      <c r="Q26" s="21"/>
    </row>
    <row r="27" spans="2:17" s="16" customFormat="1" x14ac:dyDescent="0.25">
      <c r="B27" s="6"/>
      <c r="C27" s="148"/>
      <c r="D27" s="98" t="s">
        <v>4</v>
      </c>
      <c r="E27" s="99"/>
      <c r="F27" s="92"/>
      <c r="G27" s="93"/>
      <c r="H27" s="93"/>
      <c r="I27" s="93"/>
      <c r="J27" s="93"/>
      <c r="K27" s="93"/>
      <c r="L27" s="93"/>
      <c r="M27" s="93"/>
      <c r="N27" s="93"/>
      <c r="O27" s="93"/>
      <c r="P27" s="149"/>
      <c r="Q27" s="21"/>
    </row>
    <row r="28" spans="2:17" s="16" customFormat="1" ht="14.25" hidden="1" customHeight="1" x14ac:dyDescent="0.25">
      <c r="B28" s="6"/>
      <c r="C28" s="148"/>
      <c r="D28" s="90" t="s">
        <v>44</v>
      </c>
      <c r="E28" s="91"/>
      <c r="F28" s="92"/>
      <c r="G28" s="93"/>
      <c r="H28" s="93"/>
      <c r="I28" s="93"/>
      <c r="J28" s="93"/>
      <c r="K28" s="93"/>
      <c r="L28" s="93"/>
      <c r="M28" s="93"/>
      <c r="N28" s="93"/>
      <c r="O28" s="93"/>
      <c r="P28" s="149"/>
      <c r="Q28" s="21"/>
    </row>
    <row r="29" spans="2:17" s="16" customFormat="1" x14ac:dyDescent="0.25">
      <c r="B29" s="6"/>
      <c r="C29" s="148"/>
      <c r="D29" s="90" t="s">
        <v>12</v>
      </c>
      <c r="E29" s="91"/>
      <c r="F29" s="92"/>
      <c r="G29" s="93"/>
      <c r="H29" s="93"/>
      <c r="I29" s="93"/>
      <c r="J29" s="93"/>
      <c r="K29" s="93"/>
      <c r="L29" s="93"/>
      <c r="M29" s="93"/>
      <c r="N29" s="93"/>
      <c r="O29" s="93"/>
      <c r="P29" s="149"/>
      <c r="Q29" s="21"/>
    </row>
    <row r="30" spans="2:17" s="16" customFormat="1" x14ac:dyDescent="0.25">
      <c r="B30" s="6"/>
      <c r="C30" s="148"/>
      <c r="D30" s="90" t="s">
        <v>37</v>
      </c>
      <c r="E30" s="91"/>
      <c r="F30" s="100"/>
      <c r="G30" s="101"/>
      <c r="H30" s="101"/>
      <c r="I30" s="101"/>
      <c r="J30" s="101"/>
      <c r="K30" s="101"/>
      <c r="L30" s="101"/>
      <c r="M30" s="101"/>
      <c r="N30" s="101"/>
      <c r="O30" s="101"/>
      <c r="P30" s="149"/>
      <c r="Q30" s="21"/>
    </row>
    <row r="31" spans="2:17" s="16" customFormat="1" hidden="1" x14ac:dyDescent="0.25">
      <c r="B31" s="6"/>
      <c r="C31" s="148"/>
      <c r="D31" s="160" t="s">
        <v>10</v>
      </c>
      <c r="E31" s="161"/>
      <c r="F31" s="62"/>
      <c r="G31" s="63"/>
      <c r="H31" s="63"/>
      <c r="I31" s="63"/>
      <c r="J31" s="63"/>
      <c r="K31" s="63"/>
      <c r="L31" s="63"/>
      <c r="M31" s="63"/>
      <c r="N31" s="63"/>
      <c r="O31" s="63"/>
      <c r="P31" s="149"/>
      <c r="Q31" s="21"/>
    </row>
    <row r="32" spans="2:17" s="16" customFormat="1" hidden="1" x14ac:dyDescent="0.25">
      <c r="B32" s="6"/>
      <c r="C32" s="148"/>
      <c r="D32" s="160" t="s">
        <v>11</v>
      </c>
      <c r="E32" s="161"/>
      <c r="F32" s="62"/>
      <c r="G32" s="63"/>
      <c r="H32" s="63"/>
      <c r="I32" s="63"/>
      <c r="J32" s="63"/>
      <c r="K32" s="63"/>
      <c r="L32" s="63"/>
      <c r="M32" s="63"/>
      <c r="N32" s="63"/>
      <c r="O32" s="63"/>
      <c r="P32" s="149"/>
      <c r="Q32" s="21"/>
    </row>
    <row r="33" spans="2:17" s="16" customFormat="1" hidden="1" x14ac:dyDescent="0.25">
      <c r="B33" s="6"/>
      <c r="C33" s="148"/>
      <c r="D33" s="160" t="s">
        <v>62</v>
      </c>
      <c r="E33" s="161"/>
      <c r="F33" s="62"/>
      <c r="G33" s="63"/>
      <c r="H33" s="63"/>
      <c r="I33" s="63"/>
      <c r="J33" s="63"/>
      <c r="K33" s="63"/>
      <c r="L33" s="63"/>
      <c r="M33" s="63"/>
      <c r="N33" s="63"/>
      <c r="O33" s="63"/>
      <c r="P33" s="149"/>
      <c r="Q33" s="21"/>
    </row>
    <row r="34" spans="2:17" s="16" customFormat="1" hidden="1" x14ac:dyDescent="0.25">
      <c r="B34" s="6"/>
      <c r="C34" s="148"/>
      <c r="D34" s="160" t="s">
        <v>15</v>
      </c>
      <c r="E34" s="161"/>
      <c r="F34" s="162">
        <f t="shared" ref="F34:O34" si="2">F35/43560</f>
        <v>0</v>
      </c>
      <c r="G34" s="163">
        <f t="shared" si="2"/>
        <v>0</v>
      </c>
      <c r="H34" s="163">
        <f t="shared" si="2"/>
        <v>0</v>
      </c>
      <c r="I34" s="163">
        <f t="shared" si="2"/>
        <v>0</v>
      </c>
      <c r="J34" s="163">
        <f t="shared" si="2"/>
        <v>0</v>
      </c>
      <c r="K34" s="163">
        <f t="shared" si="2"/>
        <v>0</v>
      </c>
      <c r="L34" s="163">
        <f t="shared" si="2"/>
        <v>0</v>
      </c>
      <c r="M34" s="163">
        <f t="shared" si="2"/>
        <v>0</v>
      </c>
      <c r="N34" s="163">
        <f t="shared" si="2"/>
        <v>0</v>
      </c>
      <c r="O34" s="163">
        <f t="shared" si="2"/>
        <v>0</v>
      </c>
      <c r="P34" s="149"/>
      <c r="Q34" s="21"/>
    </row>
    <row r="35" spans="2:17" s="16" customFormat="1" hidden="1" x14ac:dyDescent="0.25">
      <c r="B35" s="6"/>
      <c r="C35" s="148"/>
      <c r="D35" s="160" t="s">
        <v>42</v>
      </c>
      <c r="E35" s="161"/>
      <c r="F35" s="68"/>
      <c r="G35" s="69"/>
      <c r="H35" s="69"/>
      <c r="I35" s="69"/>
      <c r="J35" s="69"/>
      <c r="K35" s="69"/>
      <c r="L35" s="69"/>
      <c r="M35" s="69"/>
      <c r="N35" s="69"/>
      <c r="O35" s="69"/>
      <c r="P35" s="149"/>
      <c r="Q35" s="21"/>
    </row>
    <row r="36" spans="2:17" s="16" customFormat="1" hidden="1" x14ac:dyDescent="0.25">
      <c r="B36" s="6"/>
      <c r="C36" s="148"/>
      <c r="D36" s="160" t="s">
        <v>38</v>
      </c>
      <c r="E36" s="161"/>
      <c r="F36" s="164"/>
      <c r="G36" s="165"/>
      <c r="H36" s="165"/>
      <c r="I36" s="165"/>
      <c r="J36" s="165"/>
      <c r="K36" s="165"/>
      <c r="L36" s="165"/>
      <c r="M36" s="165"/>
      <c r="N36" s="165"/>
      <c r="O36" s="165"/>
      <c r="P36" s="149"/>
      <c r="Q36" s="21"/>
    </row>
    <row r="37" spans="2:17" ht="5.0999999999999996" customHeight="1" x14ac:dyDescent="0.25">
      <c r="B37" s="1"/>
      <c r="C37" s="146"/>
      <c r="D37" s="150"/>
      <c r="E37" s="151"/>
      <c r="F37" s="152"/>
      <c r="G37" s="153"/>
      <c r="H37" s="153"/>
      <c r="I37" s="153"/>
      <c r="J37" s="153"/>
      <c r="K37" s="153"/>
      <c r="L37" s="153"/>
      <c r="M37" s="153"/>
      <c r="N37" s="153"/>
      <c r="O37" s="153"/>
      <c r="P37" s="147"/>
      <c r="Q37" s="20"/>
    </row>
    <row r="38" spans="2:17" x14ac:dyDescent="0.25">
      <c r="B38" s="1"/>
      <c r="C38" s="155"/>
      <c r="D38" s="17" t="s">
        <v>33</v>
      </c>
      <c r="E38" s="156"/>
      <c r="F38" s="157"/>
      <c r="G38" s="158"/>
      <c r="H38" s="158"/>
      <c r="I38" s="158"/>
      <c r="J38" s="158"/>
      <c r="K38" s="158"/>
      <c r="L38" s="158"/>
      <c r="M38" s="158"/>
      <c r="N38" s="158"/>
      <c r="O38" s="158"/>
      <c r="P38" s="159"/>
      <c r="Q38" s="20"/>
    </row>
    <row r="39" spans="2:17" ht="5.0999999999999996" customHeight="1" x14ac:dyDescent="0.25">
      <c r="B39" s="1"/>
      <c r="C39" s="146"/>
      <c r="D39" s="150"/>
      <c r="E39" s="151"/>
      <c r="F39" s="152"/>
      <c r="G39" s="153"/>
      <c r="H39" s="153"/>
      <c r="I39" s="153"/>
      <c r="J39" s="153"/>
      <c r="K39" s="153"/>
      <c r="L39" s="153"/>
      <c r="M39" s="153"/>
      <c r="N39" s="153"/>
      <c r="O39" s="153"/>
      <c r="P39" s="147"/>
      <c r="Q39" s="20"/>
    </row>
    <row r="40" spans="2:17" s="16" customFormat="1" x14ac:dyDescent="0.25">
      <c r="B40" s="6"/>
      <c r="C40" s="148"/>
      <c r="D40" s="86" t="s">
        <v>56</v>
      </c>
      <c r="E40" s="87"/>
      <c r="F40" s="88"/>
      <c r="G40" s="89"/>
      <c r="H40" s="89"/>
      <c r="I40" s="89"/>
      <c r="J40" s="89"/>
      <c r="K40" s="89"/>
      <c r="L40" s="89"/>
      <c r="M40" s="89"/>
      <c r="N40" s="89"/>
      <c r="O40" s="89"/>
      <c r="P40" s="149"/>
      <c r="Q40" s="21"/>
    </row>
    <row r="41" spans="2:17" s="16" customFormat="1" x14ac:dyDescent="0.25">
      <c r="B41" s="6"/>
      <c r="C41" s="148"/>
      <c r="D41" s="90" t="s">
        <v>61</v>
      </c>
      <c r="E41" s="91"/>
      <c r="F41" s="94"/>
      <c r="G41" s="95"/>
      <c r="H41" s="95"/>
      <c r="I41" s="95"/>
      <c r="J41" s="95"/>
      <c r="K41" s="95"/>
      <c r="L41" s="95"/>
      <c r="M41" s="95"/>
      <c r="N41" s="95"/>
      <c r="O41" s="95"/>
      <c r="P41" s="149"/>
      <c r="Q41" s="21"/>
    </row>
    <row r="42" spans="2:17" s="16" customFormat="1" x14ac:dyDescent="0.25">
      <c r="B42" s="6"/>
      <c r="C42" s="148"/>
      <c r="D42" s="90" t="s">
        <v>21</v>
      </c>
      <c r="E42" s="91"/>
      <c r="F42" s="219"/>
      <c r="G42" s="220"/>
      <c r="H42" s="220"/>
      <c r="I42" s="220"/>
      <c r="J42" s="220"/>
      <c r="K42" s="220"/>
      <c r="L42" s="220"/>
      <c r="M42" s="220"/>
      <c r="N42" s="220"/>
      <c r="O42" s="220"/>
      <c r="P42" s="149"/>
      <c r="Q42" s="21"/>
    </row>
    <row r="43" spans="2:17" s="16" customFormat="1" hidden="1" x14ac:dyDescent="0.25">
      <c r="B43" s="6"/>
      <c r="C43" s="148"/>
      <c r="D43" s="90" t="s">
        <v>45</v>
      </c>
      <c r="E43" s="91"/>
      <c r="F43" s="96"/>
      <c r="G43" s="97"/>
      <c r="H43" s="97"/>
      <c r="I43" s="97"/>
      <c r="J43" s="97"/>
      <c r="K43" s="97"/>
      <c r="L43" s="97"/>
      <c r="M43" s="97"/>
      <c r="N43" s="97"/>
      <c r="O43" s="97"/>
      <c r="P43" s="149"/>
      <c r="Q43" s="21"/>
    </row>
    <row r="44" spans="2:17" s="16" customFormat="1" x14ac:dyDescent="0.25">
      <c r="B44" s="6"/>
      <c r="C44" s="148"/>
      <c r="D44" s="90" t="s">
        <v>22</v>
      </c>
      <c r="E44" s="91"/>
      <c r="F44" s="92"/>
      <c r="G44" s="93"/>
      <c r="H44" s="93"/>
      <c r="I44" s="93"/>
      <c r="J44" s="93"/>
      <c r="K44" s="93"/>
      <c r="L44" s="93"/>
      <c r="M44" s="93"/>
      <c r="N44" s="93"/>
      <c r="O44" s="93"/>
      <c r="P44" s="149"/>
      <c r="Q44" s="21"/>
    </row>
    <row r="45" spans="2:17" s="16" customFormat="1" ht="25.5" x14ac:dyDescent="0.25">
      <c r="B45" s="6"/>
      <c r="C45" s="148"/>
      <c r="D45" s="90" t="s">
        <v>55</v>
      </c>
      <c r="E45" s="91"/>
      <c r="F45" s="92" t="str">
        <f t="shared" ref="F45:O45" si="3">F87&amp;" / "&amp;F88</f>
        <v xml:space="preserve"> / </v>
      </c>
      <c r="G45" s="93" t="str">
        <f t="shared" si="3"/>
        <v xml:space="preserve"> / </v>
      </c>
      <c r="H45" s="93" t="str">
        <f t="shared" si="3"/>
        <v xml:space="preserve"> / </v>
      </c>
      <c r="I45" s="93" t="str">
        <f t="shared" si="3"/>
        <v xml:space="preserve"> / </v>
      </c>
      <c r="J45" s="93" t="str">
        <f t="shared" si="3"/>
        <v xml:space="preserve"> / </v>
      </c>
      <c r="K45" s="93" t="str">
        <f t="shared" si="3"/>
        <v xml:space="preserve"> / </v>
      </c>
      <c r="L45" s="93" t="str">
        <f t="shared" si="3"/>
        <v xml:space="preserve"> / </v>
      </c>
      <c r="M45" s="93" t="str">
        <f t="shared" si="3"/>
        <v xml:space="preserve"> / </v>
      </c>
      <c r="N45" s="93" t="str">
        <f t="shared" si="3"/>
        <v xml:space="preserve"> / </v>
      </c>
      <c r="O45" s="93" t="str">
        <f t="shared" si="3"/>
        <v xml:space="preserve"> / </v>
      </c>
      <c r="P45" s="149"/>
      <c r="Q45" s="21"/>
    </row>
    <row r="46" spans="2:17" s="16" customFormat="1" ht="5.0999999999999996" customHeight="1" x14ac:dyDescent="0.25">
      <c r="B46" s="6"/>
      <c r="C46" s="166"/>
      <c r="D46" s="102"/>
      <c r="E46" s="103"/>
      <c r="F46" s="104"/>
      <c r="G46" s="105"/>
      <c r="H46" s="105"/>
      <c r="I46" s="105"/>
      <c r="J46" s="105"/>
      <c r="K46" s="105"/>
      <c r="L46" s="105"/>
      <c r="M46" s="105"/>
      <c r="N46" s="105"/>
      <c r="O46" s="105"/>
      <c r="P46" s="167"/>
      <c r="Q46" s="21"/>
    </row>
    <row r="47" spans="2:17" s="16" customFormat="1" ht="5.0999999999999996" customHeight="1" x14ac:dyDescent="0.25">
      <c r="B47" s="6"/>
      <c r="C47" s="148"/>
      <c r="D47" s="90"/>
      <c r="E47" s="91"/>
      <c r="F47" s="92"/>
      <c r="G47" s="93"/>
      <c r="H47" s="93"/>
      <c r="I47" s="93"/>
      <c r="J47" s="93"/>
      <c r="K47" s="93"/>
      <c r="L47" s="93"/>
      <c r="M47" s="93"/>
      <c r="N47" s="93"/>
      <c r="O47" s="93"/>
      <c r="P47" s="149"/>
      <c r="Q47" s="21"/>
    </row>
    <row r="48" spans="2:17" s="16" customFormat="1" x14ac:dyDescent="0.25">
      <c r="B48" s="6"/>
      <c r="C48" s="148"/>
      <c r="D48" s="90" t="s">
        <v>16</v>
      </c>
      <c r="E48" s="91"/>
      <c r="F48" s="106"/>
      <c r="G48" s="107"/>
      <c r="H48" s="107"/>
      <c r="I48" s="107"/>
      <c r="J48" s="107"/>
      <c r="K48" s="107"/>
      <c r="L48" s="107"/>
      <c r="M48" s="107"/>
      <c r="N48" s="107"/>
      <c r="O48" s="107"/>
      <c r="P48" s="149"/>
      <c r="Q48" s="21"/>
    </row>
    <row r="49" spans="2:17" s="16" customFormat="1" x14ac:dyDescent="0.25">
      <c r="B49" s="6"/>
      <c r="C49" s="148"/>
      <c r="D49" s="90" t="s">
        <v>66</v>
      </c>
      <c r="E49" s="91"/>
      <c r="F49" s="92"/>
      <c r="G49" s="93"/>
      <c r="H49" s="93"/>
      <c r="I49" s="93"/>
      <c r="J49" s="93"/>
      <c r="K49" s="93"/>
      <c r="L49" s="93"/>
      <c r="M49" s="93"/>
      <c r="N49" s="93"/>
      <c r="O49" s="93"/>
      <c r="P49" s="149"/>
      <c r="Q49" s="21"/>
    </row>
    <row r="50" spans="2:17" s="16" customFormat="1" x14ac:dyDescent="0.25">
      <c r="B50" s="6"/>
      <c r="C50" s="148"/>
      <c r="D50" s="90" t="s">
        <v>53</v>
      </c>
      <c r="E50" s="91"/>
      <c r="F50" s="92"/>
      <c r="G50" s="93"/>
      <c r="H50" s="93"/>
      <c r="I50" s="93"/>
      <c r="J50" s="93"/>
      <c r="K50" s="93"/>
      <c r="L50" s="93"/>
      <c r="M50" s="93"/>
      <c r="N50" s="93"/>
      <c r="O50" s="93"/>
      <c r="P50" s="149"/>
      <c r="Q50" s="21"/>
    </row>
    <row r="51" spans="2:17" s="16" customFormat="1" x14ac:dyDescent="0.25">
      <c r="B51" s="6"/>
      <c r="C51" s="148"/>
      <c r="D51" s="90" t="s">
        <v>17</v>
      </c>
      <c r="E51" s="91"/>
      <c r="F51" s="92"/>
      <c r="G51" s="93"/>
      <c r="H51" s="93"/>
      <c r="I51" s="93"/>
      <c r="J51" s="93"/>
      <c r="K51" s="93"/>
      <c r="L51" s="93"/>
      <c r="M51" s="93"/>
      <c r="N51" s="93"/>
      <c r="O51" s="93"/>
      <c r="P51" s="149"/>
      <c r="Q51" s="21"/>
    </row>
    <row r="52" spans="2:17" s="16" customFormat="1" x14ac:dyDescent="0.25">
      <c r="B52" s="6"/>
      <c r="C52" s="148"/>
      <c r="D52" s="90" t="s">
        <v>49</v>
      </c>
      <c r="E52" s="91"/>
      <c r="F52" s="92"/>
      <c r="G52" s="93"/>
      <c r="H52" s="93"/>
      <c r="I52" s="93"/>
      <c r="J52" s="93"/>
      <c r="K52" s="93"/>
      <c r="L52" s="93"/>
      <c r="M52" s="93"/>
      <c r="N52" s="93"/>
      <c r="O52" s="93"/>
      <c r="P52" s="149"/>
      <c r="Q52" s="21"/>
    </row>
    <row r="53" spans="2:17" s="16" customFormat="1" hidden="1" x14ac:dyDescent="0.25">
      <c r="B53" s="6"/>
      <c r="C53" s="148"/>
      <c r="D53" s="90" t="s">
        <v>54</v>
      </c>
      <c r="E53" s="91"/>
      <c r="F53" s="100"/>
      <c r="G53" s="101"/>
      <c r="H53" s="101"/>
      <c r="I53" s="101"/>
      <c r="J53" s="101"/>
      <c r="K53" s="101"/>
      <c r="L53" s="101"/>
      <c r="M53" s="101"/>
      <c r="N53" s="101"/>
      <c r="O53" s="101"/>
      <c r="P53" s="149"/>
      <c r="Q53" s="21"/>
    </row>
    <row r="54" spans="2:17" s="16" customFormat="1" hidden="1" x14ac:dyDescent="0.25">
      <c r="B54" s="6"/>
      <c r="C54" s="148"/>
      <c r="D54" s="90" t="s">
        <v>20</v>
      </c>
      <c r="E54" s="91"/>
      <c r="F54" s="92"/>
      <c r="G54" s="93"/>
      <c r="H54" s="93"/>
      <c r="I54" s="93"/>
      <c r="J54" s="93"/>
      <c r="K54" s="93"/>
      <c r="L54" s="93"/>
      <c r="M54" s="93"/>
      <c r="N54" s="93"/>
      <c r="O54" s="93"/>
      <c r="P54" s="149"/>
      <c r="Q54" s="21"/>
    </row>
    <row r="55" spans="2:17" s="16" customFormat="1" x14ac:dyDescent="0.25">
      <c r="B55" s="6"/>
      <c r="C55" s="148"/>
      <c r="D55" s="90" t="s">
        <v>52</v>
      </c>
      <c r="E55" s="91"/>
      <c r="F55" s="92"/>
      <c r="G55" s="93"/>
      <c r="H55" s="93"/>
      <c r="I55" s="93"/>
      <c r="J55" s="93"/>
      <c r="K55" s="93"/>
      <c r="L55" s="93"/>
      <c r="M55" s="93"/>
      <c r="N55" s="93"/>
      <c r="O55" s="93"/>
      <c r="P55" s="149"/>
      <c r="Q55" s="21"/>
    </row>
    <row r="56" spans="2:17" s="16" customFormat="1" x14ac:dyDescent="0.25">
      <c r="B56" s="6"/>
      <c r="C56" s="148"/>
      <c r="D56" s="90" t="s">
        <v>18</v>
      </c>
      <c r="E56" s="91"/>
      <c r="F56" s="92"/>
      <c r="G56" s="93"/>
      <c r="H56" s="93"/>
      <c r="I56" s="93"/>
      <c r="J56" s="93"/>
      <c r="K56" s="93"/>
      <c r="L56" s="93"/>
      <c r="M56" s="93"/>
      <c r="N56" s="93"/>
      <c r="O56" s="93"/>
      <c r="P56" s="149"/>
      <c r="Q56" s="21"/>
    </row>
    <row r="57" spans="2:17" s="16" customFormat="1" ht="5.0999999999999996" customHeight="1" x14ac:dyDescent="0.25">
      <c r="B57" s="6"/>
      <c r="C57" s="166"/>
      <c r="D57" s="102"/>
      <c r="E57" s="103"/>
      <c r="F57" s="104"/>
      <c r="G57" s="105"/>
      <c r="H57" s="105"/>
      <c r="I57" s="105"/>
      <c r="J57" s="105"/>
      <c r="K57" s="105"/>
      <c r="L57" s="105"/>
      <c r="M57" s="105"/>
      <c r="N57" s="105"/>
      <c r="O57" s="105"/>
      <c r="P57" s="167"/>
      <c r="Q57" s="21"/>
    </row>
    <row r="58" spans="2:17" s="16" customFormat="1" ht="5.0999999999999996" customHeight="1" x14ac:dyDescent="0.25">
      <c r="B58" s="6"/>
      <c r="C58" s="148"/>
      <c r="D58" s="90"/>
      <c r="E58" s="91"/>
      <c r="F58" s="92"/>
      <c r="G58" s="93"/>
      <c r="H58" s="93"/>
      <c r="I58" s="93"/>
      <c r="J58" s="93"/>
      <c r="K58" s="93"/>
      <c r="L58" s="93"/>
      <c r="M58" s="93"/>
      <c r="N58" s="93"/>
      <c r="O58" s="93"/>
      <c r="P58" s="149"/>
      <c r="Q58" s="21"/>
    </row>
    <row r="59" spans="2:17" s="16" customFormat="1" hidden="1" x14ac:dyDescent="0.25">
      <c r="B59" s="6"/>
      <c r="C59" s="148"/>
      <c r="D59" s="90" t="s">
        <v>19</v>
      </c>
      <c r="E59" s="91"/>
      <c r="F59" s="108"/>
      <c r="G59" s="109"/>
      <c r="H59" s="109"/>
      <c r="I59" s="109"/>
      <c r="J59" s="109"/>
      <c r="K59" s="109"/>
      <c r="L59" s="109"/>
      <c r="M59" s="109"/>
      <c r="N59" s="109"/>
      <c r="O59" s="109"/>
      <c r="P59" s="149"/>
      <c r="Q59" s="21"/>
    </row>
    <row r="60" spans="2:17" s="16" customFormat="1" hidden="1" x14ac:dyDescent="0.25">
      <c r="B60" s="6"/>
      <c r="C60" s="148"/>
      <c r="D60" s="90"/>
      <c r="E60" s="91"/>
      <c r="F60" s="110" t="str">
        <f>IF(F91="---",F92,F91)</f>
        <v>---</v>
      </c>
      <c r="G60" s="111" t="str">
        <f>IF(G91="---",G92,G91)</f>
        <v>---</v>
      </c>
      <c r="H60" s="111" t="str">
        <f t="shared" ref="H60:O60" si="4">IF(H91="---",H92,H91)</f>
        <v>---</v>
      </c>
      <c r="I60" s="111" t="str">
        <f t="shared" si="4"/>
        <v>---</v>
      </c>
      <c r="J60" s="111" t="str">
        <f t="shared" si="4"/>
        <v>---</v>
      </c>
      <c r="K60" s="111" t="str">
        <f t="shared" si="4"/>
        <v>---</v>
      </c>
      <c r="L60" s="111" t="str">
        <f t="shared" si="4"/>
        <v>---</v>
      </c>
      <c r="M60" s="111" t="str">
        <f t="shared" si="4"/>
        <v>---</v>
      </c>
      <c r="N60" s="111" t="str">
        <f t="shared" si="4"/>
        <v>---</v>
      </c>
      <c r="O60" s="111" t="str">
        <f t="shared" si="4"/>
        <v>---</v>
      </c>
      <c r="P60" s="149"/>
      <c r="Q60" s="21"/>
    </row>
    <row r="61" spans="2:17" s="16" customFormat="1" ht="25.5" hidden="1" x14ac:dyDescent="0.25">
      <c r="B61" s="6"/>
      <c r="C61" s="148"/>
      <c r="D61" s="90" t="s">
        <v>63</v>
      </c>
      <c r="E61" s="91"/>
      <c r="F61" s="112"/>
      <c r="G61" s="113"/>
      <c r="H61" s="113"/>
      <c r="I61" s="113"/>
      <c r="J61" s="113"/>
      <c r="K61" s="113"/>
      <c r="L61" s="113"/>
      <c r="M61" s="113"/>
      <c r="N61" s="113"/>
      <c r="O61" s="113"/>
      <c r="P61" s="149"/>
      <c r="Q61" s="21"/>
    </row>
    <row r="62" spans="2:17" s="16" customFormat="1" hidden="1" x14ac:dyDescent="0.25">
      <c r="B62" s="6"/>
      <c r="C62" s="148"/>
      <c r="D62" s="90" t="s">
        <v>57</v>
      </c>
      <c r="E62" s="91"/>
      <c r="F62" s="108"/>
      <c r="G62" s="109"/>
      <c r="H62" s="109"/>
      <c r="I62" s="109"/>
      <c r="J62" s="109"/>
      <c r="K62" s="109"/>
      <c r="L62" s="109"/>
      <c r="M62" s="109"/>
      <c r="N62" s="109"/>
      <c r="O62" s="109"/>
      <c r="P62" s="149"/>
      <c r="Q62" s="21"/>
    </row>
    <row r="63" spans="2:17" s="16" customFormat="1" x14ac:dyDescent="0.25">
      <c r="B63" s="6"/>
      <c r="C63" s="148"/>
      <c r="D63" s="90" t="s">
        <v>46</v>
      </c>
      <c r="E63" s="91"/>
      <c r="F63" s="114"/>
      <c r="G63" s="115"/>
      <c r="H63" s="115"/>
      <c r="I63" s="115"/>
      <c r="J63" s="115"/>
      <c r="K63" s="115"/>
      <c r="L63" s="115"/>
      <c r="M63" s="115"/>
      <c r="N63" s="115"/>
      <c r="O63" s="115"/>
      <c r="P63" s="149"/>
      <c r="Q63" s="21"/>
    </row>
    <row r="64" spans="2:17" s="16" customFormat="1" hidden="1" x14ac:dyDescent="0.25">
      <c r="B64" s="6"/>
      <c r="C64" s="148"/>
      <c r="D64" s="90" t="s">
        <v>47</v>
      </c>
      <c r="E64" s="91"/>
      <c r="F64" s="114"/>
      <c r="G64" s="115"/>
      <c r="H64" s="115"/>
      <c r="I64" s="115"/>
      <c r="J64" s="115"/>
      <c r="K64" s="115"/>
      <c r="L64" s="115"/>
      <c r="M64" s="115"/>
      <c r="N64" s="115"/>
      <c r="O64" s="115"/>
      <c r="P64" s="149"/>
      <c r="Q64" s="21"/>
    </row>
    <row r="65" spans="2:17" s="16" customFormat="1" hidden="1" x14ac:dyDescent="0.25">
      <c r="B65" s="6"/>
      <c r="C65" s="148"/>
      <c r="D65" s="90" t="s">
        <v>48</v>
      </c>
      <c r="E65" s="91"/>
      <c r="F65" s="114"/>
      <c r="G65" s="115"/>
      <c r="H65" s="115"/>
      <c r="I65" s="115"/>
      <c r="J65" s="115"/>
      <c r="K65" s="115"/>
      <c r="L65" s="115"/>
      <c r="M65" s="115"/>
      <c r="N65" s="115"/>
      <c r="O65" s="115"/>
      <c r="P65" s="149"/>
      <c r="Q65" s="21"/>
    </row>
    <row r="66" spans="2:17" s="16" customFormat="1" x14ac:dyDescent="0.25">
      <c r="B66" s="6"/>
      <c r="C66" s="148"/>
      <c r="D66" s="90"/>
      <c r="E66" s="91"/>
      <c r="F66" s="110" t="str">
        <f>IF(F92="---",F91,F92)</f>
        <v>---</v>
      </c>
      <c r="G66" s="111" t="str">
        <f>IF(G92="---",G91,G92)</f>
        <v>---</v>
      </c>
      <c r="H66" s="111" t="str">
        <f t="shared" ref="H66:O66" si="5">IF(H92="---",H91,H92)</f>
        <v>---</v>
      </c>
      <c r="I66" s="111" t="str">
        <f t="shared" si="5"/>
        <v>---</v>
      </c>
      <c r="J66" s="111" t="str">
        <f t="shared" si="5"/>
        <v>---</v>
      </c>
      <c r="K66" s="111" t="str">
        <f t="shared" si="5"/>
        <v>---</v>
      </c>
      <c r="L66" s="111" t="str">
        <f t="shared" si="5"/>
        <v>---</v>
      </c>
      <c r="M66" s="111" t="str">
        <f t="shared" si="5"/>
        <v>---</v>
      </c>
      <c r="N66" s="111" t="str">
        <f t="shared" si="5"/>
        <v>---</v>
      </c>
      <c r="O66" s="111" t="str">
        <f t="shared" si="5"/>
        <v>---</v>
      </c>
      <c r="P66" s="149"/>
      <c r="Q66" s="21"/>
    </row>
    <row r="67" spans="2:17" ht="5.0999999999999996" hidden="1" customHeight="1" x14ac:dyDescent="0.25">
      <c r="B67" s="1"/>
      <c r="C67" s="146"/>
      <c r="D67" s="116"/>
      <c r="E67" s="117"/>
      <c r="F67" s="118"/>
      <c r="G67" s="119"/>
      <c r="H67" s="119"/>
      <c r="I67" s="119"/>
      <c r="J67" s="119"/>
      <c r="K67" s="119"/>
      <c r="L67" s="119"/>
      <c r="M67" s="119"/>
      <c r="N67" s="119"/>
      <c r="O67" s="119"/>
      <c r="P67" s="147"/>
      <c r="Q67" s="20"/>
    </row>
    <row r="68" spans="2:17" hidden="1" x14ac:dyDescent="0.25">
      <c r="B68" s="1"/>
      <c r="C68" s="155"/>
      <c r="D68" s="120" t="s">
        <v>34</v>
      </c>
      <c r="E68" s="121"/>
      <c r="F68" s="122"/>
      <c r="G68" s="123"/>
      <c r="H68" s="123"/>
      <c r="I68" s="123"/>
      <c r="J68" s="123"/>
      <c r="K68" s="123"/>
      <c r="L68" s="123"/>
      <c r="M68" s="123"/>
      <c r="N68" s="123"/>
      <c r="O68" s="123"/>
      <c r="P68" s="159"/>
      <c r="Q68" s="20"/>
    </row>
    <row r="69" spans="2:17" ht="5.0999999999999996" hidden="1" customHeight="1" x14ac:dyDescent="0.25">
      <c r="B69" s="1"/>
      <c r="C69" s="146"/>
      <c r="D69" s="116"/>
      <c r="E69" s="117"/>
      <c r="F69" s="118"/>
      <c r="G69" s="119"/>
      <c r="H69" s="119"/>
      <c r="I69" s="119"/>
      <c r="J69" s="119"/>
      <c r="K69" s="119"/>
      <c r="L69" s="119"/>
      <c r="M69" s="119"/>
      <c r="N69" s="119"/>
      <c r="O69" s="119"/>
      <c r="P69" s="147"/>
      <c r="Q69" s="20"/>
    </row>
    <row r="70" spans="2:17" s="16" customFormat="1" hidden="1" x14ac:dyDescent="0.25">
      <c r="B70" s="6"/>
      <c r="C70" s="148"/>
      <c r="D70" s="90" t="s">
        <v>23</v>
      </c>
      <c r="E70" s="91"/>
      <c r="F70" s="94"/>
      <c r="G70" s="95"/>
      <c r="H70" s="95"/>
      <c r="I70" s="95"/>
      <c r="J70" s="95"/>
      <c r="K70" s="95"/>
      <c r="L70" s="95"/>
      <c r="M70" s="95"/>
      <c r="N70" s="95"/>
      <c r="O70" s="95"/>
      <c r="P70" s="149"/>
      <c r="Q70" s="21"/>
    </row>
    <row r="71" spans="2:17" s="16" customFormat="1" hidden="1" x14ac:dyDescent="0.25">
      <c r="B71" s="6"/>
      <c r="C71" s="7"/>
      <c r="D71" s="90" t="s">
        <v>25</v>
      </c>
      <c r="E71" s="91"/>
      <c r="F71" s="96"/>
      <c r="G71" s="97"/>
      <c r="H71" s="97"/>
      <c r="I71" s="97"/>
      <c r="J71" s="97"/>
      <c r="K71" s="97"/>
      <c r="L71" s="97"/>
      <c r="M71" s="97"/>
      <c r="N71" s="97"/>
      <c r="O71" s="97"/>
      <c r="P71" s="149"/>
      <c r="Q71" s="21"/>
    </row>
    <row r="72" spans="2:17" s="16" customFormat="1" hidden="1" x14ac:dyDescent="0.25">
      <c r="B72" s="6"/>
      <c r="C72" s="148"/>
      <c r="D72" s="90" t="s">
        <v>24</v>
      </c>
      <c r="E72" s="91"/>
      <c r="F72" s="96"/>
      <c r="G72" s="97"/>
      <c r="H72" s="97"/>
      <c r="I72" s="97"/>
      <c r="J72" s="97"/>
      <c r="K72" s="97"/>
      <c r="L72" s="97"/>
      <c r="M72" s="97"/>
      <c r="N72" s="97"/>
      <c r="O72" s="97"/>
      <c r="P72" s="149"/>
      <c r="Q72" s="21"/>
    </row>
    <row r="73" spans="2:17" s="16" customFormat="1" hidden="1" x14ac:dyDescent="0.25">
      <c r="B73" s="6"/>
      <c r="C73" s="148"/>
      <c r="D73" s="90" t="s">
        <v>26</v>
      </c>
      <c r="E73" s="91"/>
      <c r="F73" s="94"/>
      <c r="G73" s="95"/>
      <c r="H73" s="95"/>
      <c r="I73" s="95"/>
      <c r="J73" s="95"/>
      <c r="K73" s="95"/>
      <c r="L73" s="95"/>
      <c r="M73" s="95"/>
      <c r="N73" s="95"/>
      <c r="O73" s="95"/>
      <c r="P73" s="149"/>
      <c r="Q73" s="21"/>
    </row>
    <row r="74" spans="2:17" s="16" customFormat="1" hidden="1" x14ac:dyDescent="0.25">
      <c r="B74" s="6"/>
      <c r="C74" s="148"/>
      <c r="D74" s="90" t="s">
        <v>28</v>
      </c>
      <c r="E74" s="91"/>
      <c r="F74" s="96"/>
      <c r="G74" s="97"/>
      <c r="H74" s="97"/>
      <c r="I74" s="97"/>
      <c r="J74" s="97"/>
      <c r="K74" s="97"/>
      <c r="L74" s="97"/>
      <c r="M74" s="97"/>
      <c r="N74" s="97"/>
      <c r="O74" s="97"/>
      <c r="P74" s="149"/>
      <c r="Q74" s="21"/>
    </row>
    <row r="75" spans="2:17" s="16" customFormat="1" hidden="1" x14ac:dyDescent="0.25">
      <c r="B75" s="6"/>
      <c r="C75" s="7"/>
      <c r="D75" s="90" t="s">
        <v>27</v>
      </c>
      <c r="E75" s="91"/>
      <c r="F75" s="96"/>
      <c r="G75" s="97"/>
      <c r="H75" s="97"/>
      <c r="I75" s="97"/>
      <c r="J75" s="97"/>
      <c r="K75" s="97"/>
      <c r="L75" s="97"/>
      <c r="M75" s="97"/>
      <c r="N75" s="97"/>
      <c r="O75" s="97"/>
      <c r="P75" s="149"/>
      <c r="Q75" s="21"/>
    </row>
    <row r="76" spans="2:17" s="16" customFormat="1" hidden="1" x14ac:dyDescent="0.25">
      <c r="B76" s="6"/>
      <c r="C76" s="148"/>
      <c r="D76" s="90" t="s">
        <v>51</v>
      </c>
      <c r="E76" s="91"/>
      <c r="F76" s="106"/>
      <c r="G76" s="107"/>
      <c r="H76" s="107"/>
      <c r="I76" s="107"/>
      <c r="J76" s="107"/>
      <c r="K76" s="107"/>
      <c r="L76" s="107"/>
      <c r="M76" s="107"/>
      <c r="N76" s="107"/>
      <c r="O76" s="107"/>
      <c r="P76" s="149"/>
      <c r="Q76" s="21"/>
    </row>
    <row r="77" spans="2:17" s="16" customFormat="1" hidden="1" x14ac:dyDescent="0.25">
      <c r="B77" s="6"/>
      <c r="C77" s="148"/>
      <c r="D77" s="90" t="s">
        <v>50</v>
      </c>
      <c r="E77" s="91"/>
      <c r="F77" s="106"/>
      <c r="G77" s="107"/>
      <c r="H77" s="107"/>
      <c r="I77" s="107"/>
      <c r="J77" s="107"/>
      <c r="K77" s="107"/>
      <c r="L77" s="107"/>
      <c r="M77" s="107"/>
      <c r="N77" s="107"/>
      <c r="O77" s="107"/>
      <c r="P77" s="149"/>
      <c r="Q77" s="21"/>
    </row>
    <row r="78" spans="2:17" s="16" customFormat="1" hidden="1" x14ac:dyDescent="0.25">
      <c r="B78" s="6"/>
      <c r="C78" s="148"/>
      <c r="D78" s="90" t="s">
        <v>29</v>
      </c>
      <c r="E78" s="91"/>
      <c r="F78" s="92"/>
      <c r="G78" s="93"/>
      <c r="H78" s="93"/>
      <c r="I78" s="93"/>
      <c r="J78" s="93"/>
      <c r="K78" s="93"/>
      <c r="L78" s="93"/>
      <c r="M78" s="93"/>
      <c r="N78" s="93"/>
      <c r="O78" s="93"/>
      <c r="P78" s="149"/>
      <c r="Q78" s="21"/>
    </row>
    <row r="79" spans="2:17" s="16" customFormat="1" hidden="1" x14ac:dyDescent="0.25">
      <c r="B79" s="6"/>
      <c r="C79" s="148"/>
      <c r="D79" s="90" t="s">
        <v>36</v>
      </c>
      <c r="E79" s="91"/>
      <c r="F79" s="92"/>
      <c r="G79" s="93"/>
      <c r="H79" s="93"/>
      <c r="I79" s="93"/>
      <c r="J79" s="93"/>
      <c r="K79" s="93"/>
      <c r="L79" s="93"/>
      <c r="M79" s="93"/>
      <c r="N79" s="93"/>
      <c r="O79" s="93"/>
      <c r="P79" s="149"/>
      <c r="Q79" s="21"/>
    </row>
    <row r="80" spans="2:17" s="16" customFormat="1" hidden="1" x14ac:dyDescent="0.25">
      <c r="B80" s="6"/>
      <c r="C80" s="148"/>
      <c r="D80" s="90" t="s">
        <v>30</v>
      </c>
      <c r="E80" s="91"/>
      <c r="F80" s="94"/>
      <c r="G80" s="95"/>
      <c r="H80" s="95"/>
      <c r="I80" s="95"/>
      <c r="J80" s="95"/>
      <c r="K80" s="95"/>
      <c r="L80" s="95"/>
      <c r="M80" s="95"/>
      <c r="N80" s="95"/>
      <c r="O80" s="95"/>
      <c r="P80" s="149"/>
      <c r="Q80" s="21"/>
    </row>
    <row r="81" spans="2:17" ht="5.0999999999999996" customHeight="1" thickBot="1" x14ac:dyDescent="0.3">
      <c r="B81" s="1"/>
      <c r="C81" s="168"/>
      <c r="D81" s="124"/>
      <c r="E81" s="125"/>
      <c r="F81" s="126"/>
      <c r="G81" s="127"/>
      <c r="H81" s="127"/>
      <c r="I81" s="127"/>
      <c r="J81" s="127"/>
      <c r="K81" s="127"/>
      <c r="L81" s="127"/>
      <c r="M81" s="127"/>
      <c r="N81" s="127"/>
      <c r="O81" s="127"/>
      <c r="P81" s="169"/>
      <c r="Q81" s="20"/>
    </row>
    <row r="82" spans="2:17" ht="6.75" customHeight="1" thickTop="1" x14ac:dyDescent="0.25">
      <c r="B82" s="1"/>
      <c r="C82" s="170"/>
      <c r="D82" s="170"/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20"/>
    </row>
    <row r="83" spans="2:17" hidden="1" x14ac:dyDescent="0.25">
      <c r="B83" s="1"/>
      <c r="C83" s="150"/>
      <c r="D83" s="150"/>
      <c r="E83" s="150"/>
      <c r="F83" s="171"/>
      <c r="G83" s="171"/>
      <c r="H83" s="171"/>
      <c r="I83" s="171"/>
      <c r="J83" s="171"/>
      <c r="K83" s="171"/>
      <c r="L83" s="171"/>
      <c r="M83" s="171"/>
      <c r="N83" s="171"/>
      <c r="O83" s="171"/>
      <c r="P83" s="150"/>
      <c r="Q83" s="20"/>
    </row>
    <row r="84" spans="2:17" hidden="1" x14ac:dyDescent="0.25">
      <c r="B84" s="1"/>
      <c r="C84" s="150"/>
      <c r="D84" s="150"/>
      <c r="E84" s="150"/>
      <c r="F84" s="171"/>
      <c r="G84" s="171"/>
      <c r="H84" s="171"/>
      <c r="I84" s="171"/>
      <c r="J84" s="171"/>
      <c r="K84" s="171"/>
      <c r="L84" s="171"/>
      <c r="M84" s="171"/>
      <c r="N84" s="171"/>
      <c r="O84" s="171"/>
      <c r="P84" s="150"/>
      <c r="Q84" s="20"/>
    </row>
    <row r="85" spans="2:17" s="16" customFormat="1" hidden="1" x14ac:dyDescent="0.25">
      <c r="B85" s="8"/>
      <c r="C85" s="172"/>
      <c r="D85" s="173"/>
      <c r="E85" s="172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2"/>
      <c r="Q85" s="21"/>
    </row>
    <row r="86" spans="2:17" s="16" customFormat="1" hidden="1" x14ac:dyDescent="0.25">
      <c r="B86" s="8"/>
      <c r="C86" s="172"/>
      <c r="D86" s="175"/>
      <c r="E86" s="176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2"/>
      <c r="Q86" s="21"/>
    </row>
    <row r="87" spans="2:17" s="16" customFormat="1" hidden="1" x14ac:dyDescent="0.25">
      <c r="B87" s="8"/>
      <c r="C87" s="172"/>
      <c r="D87" s="173"/>
      <c r="E87" s="172"/>
      <c r="F87" s="174"/>
      <c r="G87" s="174"/>
      <c r="H87" s="174"/>
      <c r="I87" s="174"/>
      <c r="J87" s="174"/>
      <c r="K87" s="174"/>
      <c r="L87" s="174"/>
      <c r="M87" s="174"/>
      <c r="N87" s="174"/>
      <c r="O87" s="174"/>
      <c r="P87" s="172"/>
      <c r="Q87" s="21"/>
    </row>
    <row r="88" spans="2:17" s="16" customFormat="1" hidden="1" x14ac:dyDescent="0.25">
      <c r="B88" s="8"/>
      <c r="C88" s="172"/>
      <c r="D88" s="173"/>
      <c r="E88" s="172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172"/>
      <c r="Q88" s="21"/>
    </row>
    <row r="89" spans="2:17" s="16" customFormat="1" hidden="1" x14ac:dyDescent="0.25">
      <c r="B89" s="6"/>
      <c r="C89" s="148"/>
      <c r="D89" s="160" t="s">
        <v>58</v>
      </c>
      <c r="E89" s="161"/>
      <c r="F89" s="178"/>
      <c r="G89" s="179"/>
      <c r="H89" s="179"/>
      <c r="I89" s="179"/>
      <c r="J89" s="179"/>
      <c r="K89" s="179"/>
      <c r="L89" s="179"/>
      <c r="M89" s="179"/>
      <c r="N89" s="179"/>
      <c r="O89" s="179"/>
      <c r="P89" s="149"/>
      <c r="Q89" s="21"/>
    </row>
    <row r="90" spans="2:17" s="16" customFormat="1" hidden="1" x14ac:dyDescent="0.25">
      <c r="B90" s="6"/>
      <c r="C90" s="148"/>
      <c r="D90" s="160" t="s">
        <v>59</v>
      </c>
      <c r="E90" s="161"/>
      <c r="F90" s="178"/>
      <c r="G90" s="179"/>
      <c r="H90" s="179"/>
      <c r="I90" s="179"/>
      <c r="J90" s="179"/>
      <c r="K90" s="179"/>
      <c r="L90" s="179"/>
      <c r="M90" s="179"/>
      <c r="N90" s="179"/>
      <c r="O90" s="179"/>
      <c r="P90" s="149"/>
      <c r="Q90" s="21"/>
    </row>
    <row r="91" spans="2:17" s="16" customFormat="1" hidden="1" x14ac:dyDescent="0.25">
      <c r="B91" s="6"/>
      <c r="C91" s="180"/>
      <c r="D91" s="160" t="s">
        <v>97</v>
      </c>
      <c r="E91" s="180"/>
      <c r="F91" s="181" t="str">
        <f>IF(F89="","---",F89)</f>
        <v>---</v>
      </c>
      <c r="G91" s="181" t="str">
        <f t="shared" ref="G91:O91" si="6">IF(G89="","---",G89)</f>
        <v>---</v>
      </c>
      <c r="H91" s="181" t="str">
        <f t="shared" si="6"/>
        <v>---</v>
      </c>
      <c r="I91" s="181" t="str">
        <f t="shared" si="6"/>
        <v>---</v>
      </c>
      <c r="J91" s="181" t="str">
        <f t="shared" si="6"/>
        <v>---</v>
      </c>
      <c r="K91" s="181" t="str">
        <f t="shared" si="6"/>
        <v>---</v>
      </c>
      <c r="L91" s="181" t="str">
        <f t="shared" si="6"/>
        <v>---</v>
      </c>
      <c r="M91" s="181" t="str">
        <f t="shared" si="6"/>
        <v>---</v>
      </c>
      <c r="N91" s="181" t="str">
        <f t="shared" si="6"/>
        <v>---</v>
      </c>
      <c r="O91" s="181" t="str">
        <f t="shared" si="6"/>
        <v>---</v>
      </c>
      <c r="P91" s="180"/>
      <c r="Q91" s="21"/>
    </row>
    <row r="92" spans="2:17" s="16" customFormat="1" hidden="1" x14ac:dyDescent="0.25">
      <c r="B92" s="6"/>
      <c r="C92" s="180"/>
      <c r="D92" s="160" t="s">
        <v>98</v>
      </c>
      <c r="E92" s="180"/>
      <c r="F92" s="181" t="str">
        <f>IF(F90="","---",F90)</f>
        <v>---</v>
      </c>
      <c r="G92" s="181" t="str">
        <f t="shared" ref="G92:O92" si="7">IF(G90="","---",G90)</f>
        <v>---</v>
      </c>
      <c r="H92" s="181" t="str">
        <f t="shared" si="7"/>
        <v>---</v>
      </c>
      <c r="I92" s="181" t="str">
        <f t="shared" si="7"/>
        <v>---</v>
      </c>
      <c r="J92" s="181" t="str">
        <f t="shared" si="7"/>
        <v>---</v>
      </c>
      <c r="K92" s="181" t="str">
        <f t="shared" si="7"/>
        <v>---</v>
      </c>
      <c r="L92" s="181" t="str">
        <f t="shared" si="7"/>
        <v>---</v>
      </c>
      <c r="M92" s="181" t="str">
        <f t="shared" si="7"/>
        <v>---</v>
      </c>
      <c r="N92" s="181" t="str">
        <f t="shared" si="7"/>
        <v>---</v>
      </c>
      <c r="O92" s="181" t="str">
        <f t="shared" si="7"/>
        <v>---</v>
      </c>
      <c r="P92" s="180"/>
      <c r="Q92" s="21"/>
    </row>
    <row r="93" spans="2:17" x14ac:dyDescent="0.25">
      <c r="B93" s="1"/>
      <c r="C93" s="9" t="s">
        <v>65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  <c r="Q93" s="20"/>
    </row>
    <row r="95" spans="2:17" s="183" customFormat="1" ht="12.75" x14ac:dyDescent="0.2">
      <c r="B95" s="182"/>
      <c r="F95" s="184"/>
      <c r="G95" s="184"/>
      <c r="H95" s="184"/>
      <c r="I95" s="184"/>
      <c r="J95" s="184"/>
      <c r="K95" s="184"/>
      <c r="L95" s="184"/>
      <c r="M95" s="184"/>
      <c r="N95" s="184"/>
      <c r="O95" s="184"/>
    </row>
    <row r="96" spans="2:17" s="183" customFormat="1" ht="12.75" x14ac:dyDescent="0.2">
      <c r="B96" s="182"/>
      <c r="F96" s="185"/>
      <c r="G96" s="185"/>
      <c r="H96" s="185"/>
      <c r="I96" s="185"/>
      <c r="J96" s="185"/>
      <c r="K96" s="185"/>
      <c r="L96" s="185"/>
      <c r="M96" s="185"/>
      <c r="N96" s="185"/>
      <c r="O96" s="185"/>
    </row>
    <row r="97" spans="1:28" s="183" customFormat="1" ht="12.75" x14ac:dyDescent="0.2">
      <c r="B97" s="182"/>
      <c r="F97" s="186"/>
      <c r="G97" s="186"/>
      <c r="H97" s="186"/>
      <c r="I97" s="186"/>
      <c r="J97" s="186"/>
      <c r="K97" s="186"/>
      <c r="L97" s="186"/>
      <c r="M97" s="186"/>
      <c r="N97" s="186"/>
      <c r="O97" s="186"/>
    </row>
    <row r="98" spans="1:28" s="183" customFormat="1" ht="12.75" x14ac:dyDescent="0.2">
      <c r="B98" s="182"/>
      <c r="F98" s="187"/>
      <c r="G98" s="187"/>
      <c r="H98" s="187"/>
      <c r="I98" s="187"/>
      <c r="J98" s="187"/>
      <c r="K98" s="187"/>
      <c r="L98" s="187"/>
      <c r="M98" s="187"/>
      <c r="N98" s="187"/>
      <c r="O98" s="187"/>
    </row>
    <row r="99" spans="1:28" s="183" customFormat="1" ht="12.75" x14ac:dyDescent="0.2">
      <c r="B99" s="182"/>
      <c r="F99" s="187" t="e">
        <f>RIGHT(F165,LEN(F165)-1)</f>
        <v>#VALUE!</v>
      </c>
      <c r="G99" s="187" t="e">
        <f t="shared" ref="G99:O99" si="8">RIGHT(G165,LEN(G165)-1)</f>
        <v>#VALUE!</v>
      </c>
      <c r="H99" s="187" t="e">
        <f t="shared" si="8"/>
        <v>#VALUE!</v>
      </c>
      <c r="I99" s="187" t="e">
        <f t="shared" si="8"/>
        <v>#VALUE!</v>
      </c>
      <c r="J99" s="187" t="e">
        <f t="shared" si="8"/>
        <v>#VALUE!</v>
      </c>
      <c r="K99" s="187" t="e">
        <f t="shared" si="8"/>
        <v>#VALUE!</v>
      </c>
      <c r="L99" s="187" t="e">
        <f t="shared" si="8"/>
        <v>#VALUE!</v>
      </c>
      <c r="M99" s="187" t="e">
        <f t="shared" si="8"/>
        <v>#VALUE!</v>
      </c>
      <c r="N99" s="187" t="e">
        <f t="shared" si="8"/>
        <v>#VALUE!</v>
      </c>
      <c r="O99" s="187" t="e">
        <f t="shared" si="8"/>
        <v>#VALUE!</v>
      </c>
    </row>
    <row r="101" spans="1:28" x14ac:dyDescent="0.25">
      <c r="F101" s="19"/>
      <c r="G101" s="19"/>
      <c r="H101" s="19"/>
      <c r="I101" s="19"/>
      <c r="J101" s="19"/>
      <c r="K101" s="19"/>
      <c r="L101" s="19"/>
      <c r="M101" s="19"/>
      <c r="N101" s="19"/>
      <c r="O101" s="19"/>
    </row>
    <row r="104" spans="1:28" s="27" customFormat="1" ht="16.5" customHeight="1" x14ac:dyDescent="0.25">
      <c r="A104" s="11"/>
      <c r="B104" s="23"/>
      <c r="C104" s="22"/>
      <c r="D104" s="22"/>
      <c r="E104" s="24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5"/>
      <c r="R104" s="26"/>
      <c r="S104" s="26"/>
      <c r="T104" s="26"/>
      <c r="U104" s="26"/>
      <c r="V104" s="26"/>
      <c r="X104" s="26"/>
      <c r="Y104" s="26"/>
      <c r="Z104" s="26"/>
      <c r="AA104" s="26"/>
      <c r="AB104" s="26"/>
    </row>
    <row r="105" spans="1:28" s="27" customFormat="1" ht="16.5" customHeight="1" x14ac:dyDescent="0.25">
      <c r="A105" s="11"/>
      <c r="B105" s="23"/>
      <c r="C105" s="242" t="s">
        <v>85</v>
      </c>
      <c r="D105" s="243"/>
      <c r="E105" s="243"/>
      <c r="F105" s="243"/>
      <c r="G105" s="243"/>
      <c r="H105" s="243"/>
      <c r="I105" s="243"/>
      <c r="J105" s="243"/>
      <c r="K105" s="243"/>
      <c r="L105" s="243"/>
      <c r="M105" s="243"/>
      <c r="N105" s="243"/>
      <c r="O105" s="243"/>
      <c r="P105" s="243"/>
      <c r="Q105" s="25"/>
      <c r="R105" s="26"/>
      <c r="S105" s="26"/>
      <c r="T105" s="26"/>
      <c r="U105" s="26"/>
      <c r="V105" s="26"/>
      <c r="X105" s="26"/>
      <c r="Y105" s="26"/>
      <c r="Z105" s="26"/>
      <c r="AA105" s="26"/>
      <c r="AB105" s="26"/>
    </row>
    <row r="106" spans="1:28" s="27" customFormat="1" ht="16.5" customHeight="1" x14ac:dyDescent="0.25">
      <c r="A106" s="11"/>
      <c r="B106" s="23"/>
      <c r="C106" s="242"/>
      <c r="D106" s="243"/>
      <c r="E106" s="243"/>
      <c r="F106" s="243"/>
      <c r="G106" s="243"/>
      <c r="H106" s="243"/>
      <c r="I106" s="243"/>
      <c r="J106" s="243"/>
      <c r="K106" s="243"/>
      <c r="L106" s="243"/>
      <c r="M106" s="243"/>
      <c r="N106" s="243"/>
      <c r="O106" s="243"/>
      <c r="P106" s="243"/>
      <c r="Q106" s="25"/>
      <c r="R106" s="26"/>
      <c r="S106" s="26"/>
      <c r="T106" s="26"/>
      <c r="U106" s="26"/>
      <c r="V106" s="26"/>
      <c r="X106" s="26"/>
      <c r="Y106" s="26"/>
      <c r="Z106" s="26"/>
      <c r="AA106" s="26"/>
      <c r="AB106" s="26"/>
    </row>
    <row r="107" spans="1:28" s="27" customFormat="1" x14ac:dyDescent="0.25">
      <c r="A107" s="11"/>
      <c r="B107" s="23"/>
      <c r="C107" s="28"/>
      <c r="D107" s="49"/>
      <c r="E107" s="49"/>
      <c r="F107" s="29"/>
      <c r="G107" s="30"/>
      <c r="H107" s="30"/>
      <c r="I107" s="30"/>
      <c r="J107" s="30"/>
      <c r="K107" s="30"/>
      <c r="L107" s="30"/>
      <c r="M107" s="30"/>
      <c r="N107" s="30"/>
      <c r="O107" s="30"/>
      <c r="P107" s="31"/>
      <c r="Q107" s="25"/>
      <c r="R107" s="26"/>
      <c r="S107" s="32" t="s">
        <v>67</v>
      </c>
      <c r="T107" s="33"/>
      <c r="U107" s="33"/>
      <c r="V107" s="33"/>
      <c r="X107" s="26"/>
      <c r="Y107" s="26"/>
      <c r="Z107" s="26"/>
      <c r="AA107" s="26"/>
      <c r="AB107" s="26"/>
    </row>
    <row r="108" spans="1:28" s="27" customFormat="1" ht="15.75" thickBot="1" x14ac:dyDescent="0.3">
      <c r="B108" s="23"/>
      <c r="C108" s="34"/>
      <c r="D108" s="50" t="s">
        <v>68</v>
      </c>
      <c r="E108" s="50"/>
      <c r="F108" s="238">
        <f>F5</f>
        <v>1</v>
      </c>
      <c r="G108" s="221">
        <f>G5</f>
        <v>2</v>
      </c>
      <c r="H108" s="221">
        <f t="shared" ref="H108:O108" si="9">H5</f>
        <v>3</v>
      </c>
      <c r="I108" s="221">
        <f t="shared" si="9"/>
        <v>4</v>
      </c>
      <c r="J108" s="221">
        <f t="shared" si="9"/>
        <v>5</v>
      </c>
      <c r="K108" s="221">
        <f t="shared" si="9"/>
        <v>6</v>
      </c>
      <c r="L108" s="221">
        <f t="shared" si="9"/>
        <v>7</v>
      </c>
      <c r="M108" s="221">
        <f t="shared" si="9"/>
        <v>8</v>
      </c>
      <c r="N108" s="221">
        <f t="shared" si="9"/>
        <v>9</v>
      </c>
      <c r="O108" s="221">
        <f t="shared" si="9"/>
        <v>10</v>
      </c>
      <c r="P108" s="35"/>
      <c r="Q108" s="25"/>
      <c r="R108" s="26"/>
      <c r="S108" s="36" t="s">
        <v>69</v>
      </c>
      <c r="T108" s="25"/>
      <c r="U108" s="37"/>
      <c r="V108" s="38">
        <v>42736</v>
      </c>
      <c r="X108" s="26"/>
      <c r="Y108" s="26"/>
      <c r="Z108" s="26"/>
      <c r="AA108" s="26"/>
      <c r="AB108" s="26"/>
    </row>
    <row r="109" spans="1:28" s="27" customFormat="1" ht="3.6" customHeight="1" x14ac:dyDescent="0.25">
      <c r="B109" s="23"/>
      <c r="C109" s="39"/>
      <c r="D109" s="51"/>
      <c r="E109" s="51"/>
      <c r="F109" s="40"/>
      <c r="G109" s="41"/>
      <c r="H109" s="41"/>
      <c r="I109" s="41"/>
      <c r="J109" s="41"/>
      <c r="K109" s="41"/>
      <c r="L109" s="41"/>
      <c r="M109" s="41"/>
      <c r="N109" s="41"/>
      <c r="O109" s="41"/>
      <c r="P109" s="42"/>
      <c r="Q109" s="25"/>
      <c r="R109" s="26"/>
      <c r="S109" s="36"/>
      <c r="T109" s="25"/>
      <c r="U109" s="25"/>
      <c r="V109" s="43"/>
      <c r="X109" s="26"/>
      <c r="Y109" s="26"/>
      <c r="Z109" s="26"/>
      <c r="AA109" s="26"/>
      <c r="AB109" s="26"/>
    </row>
    <row r="110" spans="1:28" s="27" customFormat="1" x14ac:dyDescent="0.25">
      <c r="B110" s="23"/>
      <c r="C110" s="188"/>
      <c r="D110" s="78" t="s">
        <v>0</v>
      </c>
      <c r="E110" s="78"/>
      <c r="F110" s="62">
        <f t="shared" ref="F110" si="10">F7</f>
        <v>0</v>
      </c>
      <c r="G110" s="63">
        <f t="shared" ref="G110:O110" si="11">G7</f>
        <v>0</v>
      </c>
      <c r="H110" s="63">
        <f t="shared" si="11"/>
        <v>0</v>
      </c>
      <c r="I110" s="63">
        <f t="shared" si="11"/>
        <v>0</v>
      </c>
      <c r="J110" s="63">
        <f t="shared" si="11"/>
        <v>0</v>
      </c>
      <c r="K110" s="63">
        <f t="shared" si="11"/>
        <v>0</v>
      </c>
      <c r="L110" s="63">
        <f t="shared" si="11"/>
        <v>0</v>
      </c>
      <c r="M110" s="63">
        <f t="shared" si="11"/>
        <v>0</v>
      </c>
      <c r="N110" s="63">
        <f t="shared" si="11"/>
        <v>0</v>
      </c>
      <c r="O110" s="63">
        <f t="shared" si="11"/>
        <v>0</v>
      </c>
      <c r="P110" s="189"/>
      <c r="Q110" s="25"/>
      <c r="R110" s="26"/>
      <c r="S110" s="36" t="s">
        <v>70</v>
      </c>
      <c r="T110" s="25"/>
      <c r="U110" s="25"/>
      <c r="V110" s="44">
        <v>0.03</v>
      </c>
      <c r="X110" s="26"/>
      <c r="Y110" s="26"/>
      <c r="Z110" s="26"/>
      <c r="AA110" s="26"/>
      <c r="AB110" s="26"/>
    </row>
    <row r="111" spans="1:28" s="27" customFormat="1" x14ac:dyDescent="0.25">
      <c r="B111" s="23"/>
      <c r="C111" s="188"/>
      <c r="D111" s="78" t="s">
        <v>1</v>
      </c>
      <c r="E111" s="78"/>
      <c r="F111" s="62">
        <f t="shared" ref="F111" si="12">F8</f>
        <v>0</v>
      </c>
      <c r="G111" s="63">
        <f t="shared" ref="G111:O111" si="13">G8</f>
        <v>0</v>
      </c>
      <c r="H111" s="63">
        <f t="shared" si="13"/>
        <v>0</v>
      </c>
      <c r="I111" s="63">
        <f t="shared" si="13"/>
        <v>0</v>
      </c>
      <c r="J111" s="63">
        <f t="shared" si="13"/>
        <v>0</v>
      </c>
      <c r="K111" s="63">
        <f t="shared" si="13"/>
        <v>0</v>
      </c>
      <c r="L111" s="63">
        <f t="shared" si="13"/>
        <v>0</v>
      </c>
      <c r="M111" s="63">
        <f t="shared" si="13"/>
        <v>0</v>
      </c>
      <c r="N111" s="63">
        <f t="shared" si="13"/>
        <v>0</v>
      </c>
      <c r="O111" s="63">
        <f t="shared" si="13"/>
        <v>0</v>
      </c>
      <c r="P111" s="189"/>
      <c r="Q111" s="25"/>
      <c r="R111" s="26"/>
      <c r="S111" s="36"/>
      <c r="T111" s="25"/>
      <c r="U111" s="25"/>
      <c r="V111" s="45"/>
      <c r="X111" s="26"/>
      <c r="Y111" s="26"/>
      <c r="Z111" s="26"/>
      <c r="AA111" s="26"/>
      <c r="AB111" s="26"/>
    </row>
    <row r="112" spans="1:28" s="27" customFormat="1" x14ac:dyDescent="0.25">
      <c r="B112" s="23"/>
      <c r="C112" s="188"/>
      <c r="D112" s="78" t="s">
        <v>71</v>
      </c>
      <c r="E112" s="78"/>
      <c r="F112" s="62" t="str">
        <f t="shared" ref="F112" si="14">F9</f>
        <v xml:space="preserve">, </v>
      </c>
      <c r="G112" s="63" t="str">
        <f t="shared" ref="G112:O112" si="15">G9</f>
        <v xml:space="preserve">, </v>
      </c>
      <c r="H112" s="63" t="str">
        <f t="shared" si="15"/>
        <v xml:space="preserve">, </v>
      </c>
      <c r="I112" s="63" t="str">
        <f t="shared" si="15"/>
        <v xml:space="preserve">, </v>
      </c>
      <c r="J112" s="63" t="str">
        <f t="shared" si="15"/>
        <v xml:space="preserve">, </v>
      </c>
      <c r="K112" s="63" t="str">
        <f t="shared" si="15"/>
        <v xml:space="preserve">, </v>
      </c>
      <c r="L112" s="63" t="str">
        <f t="shared" si="15"/>
        <v xml:space="preserve">, </v>
      </c>
      <c r="M112" s="63" t="str">
        <f t="shared" si="15"/>
        <v xml:space="preserve">, </v>
      </c>
      <c r="N112" s="63" t="str">
        <f t="shared" si="15"/>
        <v xml:space="preserve">, </v>
      </c>
      <c r="O112" s="63" t="str">
        <f t="shared" si="15"/>
        <v xml:space="preserve">, </v>
      </c>
      <c r="P112" s="189"/>
      <c r="Q112" s="25"/>
      <c r="R112" s="26"/>
      <c r="S112" s="26"/>
      <c r="T112" s="26"/>
      <c r="U112" s="26"/>
      <c r="V112" s="26"/>
      <c r="X112" s="26"/>
      <c r="Y112" s="26"/>
      <c r="Z112" s="26"/>
      <c r="AA112" s="26"/>
      <c r="AB112" s="26"/>
    </row>
    <row r="113" spans="2:28" s="27" customFormat="1" ht="3.6" customHeight="1" x14ac:dyDescent="0.25">
      <c r="B113" s="23"/>
      <c r="C113" s="190"/>
      <c r="D113" s="191"/>
      <c r="E113" s="191"/>
      <c r="F113" s="62"/>
      <c r="G113" s="63"/>
      <c r="H113" s="63"/>
      <c r="I113" s="63"/>
      <c r="J113" s="63"/>
      <c r="K113" s="63"/>
      <c r="L113" s="63"/>
      <c r="M113" s="63"/>
      <c r="N113" s="63"/>
      <c r="O113" s="63"/>
      <c r="P113" s="189"/>
      <c r="Q113" s="25"/>
      <c r="R113" s="26"/>
      <c r="S113" s="26"/>
      <c r="T113" s="26"/>
      <c r="U113" s="26"/>
      <c r="V113" s="26"/>
      <c r="X113" s="26"/>
      <c r="Y113" s="26"/>
      <c r="Z113" s="26"/>
      <c r="AA113" s="26"/>
      <c r="AB113" s="26"/>
    </row>
    <row r="114" spans="2:28" s="27" customFormat="1" x14ac:dyDescent="0.25">
      <c r="B114" s="23"/>
      <c r="C114" s="46"/>
      <c r="D114" s="52" t="s">
        <v>31</v>
      </c>
      <c r="E114" s="52"/>
      <c r="F114" s="64"/>
      <c r="G114" s="65"/>
      <c r="H114" s="65"/>
      <c r="I114" s="65"/>
      <c r="J114" s="65"/>
      <c r="K114" s="65"/>
      <c r="L114" s="65"/>
      <c r="M114" s="65"/>
      <c r="N114" s="65"/>
      <c r="O114" s="65"/>
      <c r="P114" s="192"/>
      <c r="Q114" s="25"/>
      <c r="R114" s="26"/>
      <c r="S114" s="26"/>
      <c r="T114" s="26"/>
      <c r="U114" s="26"/>
      <c r="V114" s="26"/>
      <c r="X114" s="26"/>
      <c r="Y114" s="26"/>
      <c r="Z114" s="26"/>
      <c r="AA114" s="26"/>
      <c r="AB114" s="26"/>
    </row>
    <row r="115" spans="2:28" s="27" customFormat="1" ht="3.6" customHeight="1" x14ac:dyDescent="0.25">
      <c r="B115" s="23"/>
      <c r="C115" s="190"/>
      <c r="D115" s="191"/>
      <c r="E115" s="191"/>
      <c r="F115" s="62"/>
      <c r="G115" s="63"/>
      <c r="H115" s="63"/>
      <c r="I115" s="63"/>
      <c r="J115" s="63"/>
      <c r="K115" s="63"/>
      <c r="L115" s="63"/>
      <c r="M115" s="63"/>
      <c r="N115" s="63"/>
      <c r="O115" s="63"/>
      <c r="P115" s="189"/>
      <c r="Q115" s="25"/>
      <c r="R115" s="26"/>
      <c r="S115" s="26"/>
      <c r="T115" s="26"/>
      <c r="U115" s="26"/>
      <c r="V115" s="26"/>
      <c r="X115" s="26"/>
      <c r="Y115" s="26"/>
      <c r="Z115" s="26"/>
      <c r="AA115" s="26"/>
      <c r="AB115" s="26"/>
    </row>
    <row r="116" spans="2:28" s="27" customFormat="1" x14ac:dyDescent="0.25">
      <c r="B116" s="23"/>
      <c r="C116" s="188"/>
      <c r="D116" s="78" t="s">
        <v>56</v>
      </c>
      <c r="E116" s="78"/>
      <c r="F116" s="66">
        <f t="shared" ref="F116" si="16">F40</f>
        <v>0</v>
      </c>
      <c r="G116" s="67">
        <f t="shared" ref="G116:O116" si="17">G40</f>
        <v>0</v>
      </c>
      <c r="H116" s="67">
        <f t="shared" si="17"/>
        <v>0</v>
      </c>
      <c r="I116" s="67">
        <f t="shared" si="17"/>
        <v>0</v>
      </c>
      <c r="J116" s="67">
        <f t="shared" si="17"/>
        <v>0</v>
      </c>
      <c r="K116" s="67">
        <f t="shared" si="17"/>
        <v>0</v>
      </c>
      <c r="L116" s="67">
        <f t="shared" si="17"/>
        <v>0</v>
      </c>
      <c r="M116" s="67">
        <f t="shared" si="17"/>
        <v>0</v>
      </c>
      <c r="N116" s="67">
        <f t="shared" si="17"/>
        <v>0</v>
      </c>
      <c r="O116" s="67">
        <f t="shared" si="17"/>
        <v>0</v>
      </c>
      <c r="P116" s="193"/>
      <c r="Q116" s="25"/>
      <c r="R116" s="26"/>
      <c r="S116" s="26"/>
      <c r="T116" s="26"/>
      <c r="U116" s="26"/>
      <c r="V116" s="26"/>
      <c r="X116" s="26"/>
      <c r="Y116" s="26"/>
      <c r="Z116" s="26"/>
      <c r="AA116" s="26"/>
      <c r="AB116" s="26"/>
    </row>
    <row r="117" spans="2:28" s="27" customFormat="1" x14ac:dyDescent="0.25">
      <c r="B117" s="23"/>
      <c r="C117" s="188"/>
      <c r="D117" s="78" t="s">
        <v>61</v>
      </c>
      <c r="E117" s="78"/>
      <c r="F117" s="68">
        <f t="shared" ref="F117" si="18">F41</f>
        <v>0</v>
      </c>
      <c r="G117" s="69">
        <f t="shared" ref="G117:O117" si="19">G41</f>
        <v>0</v>
      </c>
      <c r="H117" s="69">
        <f t="shared" si="19"/>
        <v>0</v>
      </c>
      <c r="I117" s="69">
        <f t="shared" si="19"/>
        <v>0</v>
      </c>
      <c r="J117" s="69">
        <f t="shared" si="19"/>
        <v>0</v>
      </c>
      <c r="K117" s="69">
        <f t="shared" si="19"/>
        <v>0</v>
      </c>
      <c r="L117" s="69">
        <f t="shared" si="19"/>
        <v>0</v>
      </c>
      <c r="M117" s="69">
        <f t="shared" si="19"/>
        <v>0</v>
      </c>
      <c r="N117" s="69">
        <f t="shared" si="19"/>
        <v>0</v>
      </c>
      <c r="O117" s="69">
        <f t="shared" si="19"/>
        <v>0</v>
      </c>
      <c r="P117" s="193"/>
      <c r="Q117" s="25"/>
      <c r="R117" s="26"/>
      <c r="S117" s="26"/>
      <c r="T117" s="26"/>
      <c r="U117" s="26"/>
      <c r="V117" s="26"/>
      <c r="X117" s="26"/>
      <c r="Y117" s="26"/>
      <c r="Z117" s="26"/>
      <c r="AA117" s="26"/>
      <c r="AB117" s="26"/>
    </row>
    <row r="118" spans="2:28" s="27" customFormat="1" x14ac:dyDescent="0.25">
      <c r="B118" s="23"/>
      <c r="C118" s="188"/>
      <c r="D118" s="78" t="s">
        <v>16</v>
      </c>
      <c r="E118" s="78"/>
      <c r="F118" s="66">
        <f t="shared" ref="F118" si="20">F48</f>
        <v>0</v>
      </c>
      <c r="G118" s="67">
        <f t="shared" ref="G118:O118" si="21">G48</f>
        <v>0</v>
      </c>
      <c r="H118" s="67">
        <f t="shared" si="21"/>
        <v>0</v>
      </c>
      <c r="I118" s="67">
        <f t="shared" si="21"/>
        <v>0</v>
      </c>
      <c r="J118" s="67">
        <f t="shared" si="21"/>
        <v>0</v>
      </c>
      <c r="K118" s="67">
        <f t="shared" si="21"/>
        <v>0</v>
      </c>
      <c r="L118" s="67">
        <f t="shared" si="21"/>
        <v>0</v>
      </c>
      <c r="M118" s="67">
        <f t="shared" si="21"/>
        <v>0</v>
      </c>
      <c r="N118" s="67">
        <f t="shared" si="21"/>
        <v>0</v>
      </c>
      <c r="O118" s="67">
        <f t="shared" si="21"/>
        <v>0</v>
      </c>
      <c r="P118" s="193"/>
      <c r="Q118" s="25"/>
      <c r="R118" s="26"/>
      <c r="S118" s="26"/>
      <c r="T118" s="26"/>
      <c r="U118" s="26"/>
      <c r="V118" s="26"/>
      <c r="X118" s="26"/>
      <c r="Y118" s="26"/>
      <c r="Z118" s="26"/>
      <c r="AA118" s="26"/>
      <c r="AB118" s="26"/>
    </row>
    <row r="119" spans="2:28" s="27" customFormat="1" ht="16.5" customHeight="1" x14ac:dyDescent="0.25">
      <c r="B119" s="23"/>
      <c r="C119" s="188"/>
      <c r="D119" s="78" t="s">
        <v>46</v>
      </c>
      <c r="E119" s="78"/>
      <c r="F119" s="136">
        <f>F63</f>
        <v>0</v>
      </c>
      <c r="G119" s="137">
        <f>G63</f>
        <v>0</v>
      </c>
      <c r="H119" s="137">
        <f t="shared" ref="H119:O119" si="22">H63</f>
        <v>0</v>
      </c>
      <c r="I119" s="137">
        <f t="shared" si="22"/>
        <v>0</v>
      </c>
      <c r="J119" s="137">
        <f t="shared" si="22"/>
        <v>0</v>
      </c>
      <c r="K119" s="137">
        <f t="shared" si="22"/>
        <v>0</v>
      </c>
      <c r="L119" s="137">
        <f t="shared" si="22"/>
        <v>0</v>
      </c>
      <c r="M119" s="137">
        <f t="shared" si="22"/>
        <v>0</v>
      </c>
      <c r="N119" s="137">
        <f t="shared" si="22"/>
        <v>0</v>
      </c>
      <c r="O119" s="137">
        <f t="shared" si="22"/>
        <v>0</v>
      </c>
      <c r="P119" s="194"/>
      <c r="Q119" s="25"/>
      <c r="R119" s="26"/>
      <c r="S119" s="26"/>
      <c r="T119" s="26"/>
      <c r="U119" s="26"/>
      <c r="V119" s="26"/>
      <c r="X119" s="26"/>
      <c r="Y119" s="26"/>
      <c r="Z119" s="26"/>
      <c r="AA119" s="26"/>
      <c r="AB119" s="26"/>
    </row>
    <row r="120" spans="2:28" s="27" customFormat="1" ht="16.5" customHeight="1" x14ac:dyDescent="0.25">
      <c r="B120" s="23"/>
      <c r="C120" s="46"/>
      <c r="D120" s="52" t="s">
        <v>72</v>
      </c>
      <c r="E120" s="52"/>
      <c r="F120" s="66"/>
      <c r="G120" s="67"/>
      <c r="H120" s="67"/>
      <c r="I120" s="67"/>
      <c r="J120" s="67"/>
      <c r="K120" s="67"/>
      <c r="L120" s="67"/>
      <c r="M120" s="67"/>
      <c r="N120" s="67"/>
      <c r="O120" s="67"/>
      <c r="P120" s="193"/>
      <c r="Q120" s="25"/>
      <c r="R120" s="26"/>
      <c r="S120" s="26"/>
      <c r="T120" s="26"/>
      <c r="U120" s="26"/>
      <c r="V120" s="26"/>
      <c r="X120" s="26"/>
      <c r="Y120" s="26"/>
      <c r="Z120" s="26"/>
      <c r="AA120" s="26"/>
      <c r="AB120" s="26"/>
    </row>
    <row r="121" spans="2:28" s="27" customFormat="1" ht="3.75" customHeight="1" x14ac:dyDescent="0.25">
      <c r="B121" s="23"/>
      <c r="C121" s="195"/>
      <c r="D121" s="196"/>
      <c r="E121" s="196"/>
      <c r="F121" s="66"/>
      <c r="G121" s="67"/>
      <c r="H121" s="67"/>
      <c r="I121" s="67"/>
      <c r="J121" s="67"/>
      <c r="K121" s="67"/>
      <c r="L121" s="67"/>
      <c r="M121" s="67"/>
      <c r="N121" s="67"/>
      <c r="O121" s="67"/>
      <c r="P121" s="193"/>
      <c r="Q121" s="25"/>
      <c r="R121" s="26"/>
      <c r="S121" s="26"/>
      <c r="T121" s="26"/>
      <c r="U121" s="26"/>
      <c r="V121" s="26"/>
      <c r="X121" s="26"/>
      <c r="Y121" s="26"/>
      <c r="Z121" s="26"/>
      <c r="AA121" s="26"/>
      <c r="AB121" s="26"/>
    </row>
    <row r="122" spans="2:28" s="27" customFormat="1" x14ac:dyDescent="0.25">
      <c r="B122" s="23"/>
      <c r="C122" s="195"/>
      <c r="D122" s="80" t="s">
        <v>89</v>
      </c>
      <c r="E122" s="80"/>
      <c r="F122" s="178" t="s">
        <v>99</v>
      </c>
      <c r="G122" s="179" t="s">
        <v>99</v>
      </c>
      <c r="H122" s="179" t="s">
        <v>99</v>
      </c>
      <c r="I122" s="179" t="s">
        <v>99</v>
      </c>
      <c r="J122" s="179" t="s">
        <v>99</v>
      </c>
      <c r="K122" s="179" t="s">
        <v>99</v>
      </c>
      <c r="L122" s="179" t="s">
        <v>99</v>
      </c>
      <c r="M122" s="179" t="s">
        <v>99</v>
      </c>
      <c r="N122" s="179" t="s">
        <v>99</v>
      </c>
      <c r="O122" s="179" t="s">
        <v>99</v>
      </c>
      <c r="P122" s="193"/>
      <c r="Q122" s="25"/>
      <c r="R122" s="26"/>
      <c r="S122" s="26"/>
      <c r="T122" s="26"/>
      <c r="U122" s="26"/>
      <c r="V122" s="26"/>
      <c r="X122" s="26"/>
      <c r="Y122" s="26"/>
      <c r="Z122" s="26"/>
      <c r="AA122" s="26"/>
      <c r="AB122" s="26"/>
    </row>
    <row r="123" spans="2:28" s="27" customFormat="1" ht="16.5" customHeight="1" x14ac:dyDescent="0.25">
      <c r="B123" s="23"/>
      <c r="C123" s="188"/>
      <c r="D123" s="80" t="s">
        <v>73</v>
      </c>
      <c r="E123" s="80"/>
      <c r="F123" s="72">
        <f>($V$108-F118)/30.4735*($V$110/12)</f>
        <v>3.5059970137988747</v>
      </c>
      <c r="G123" s="73">
        <f>($V$108-G118)/30.4735*($V$110/12)</f>
        <v>3.5059970137988747</v>
      </c>
      <c r="H123" s="73">
        <f t="shared" ref="H123:O123" si="23">($V$108-H118)/30.4735*($V$110/12)</f>
        <v>3.5059970137988747</v>
      </c>
      <c r="I123" s="73">
        <f t="shared" si="23"/>
        <v>3.5059970137988747</v>
      </c>
      <c r="J123" s="73">
        <f t="shared" si="23"/>
        <v>3.5059970137988747</v>
      </c>
      <c r="K123" s="73">
        <f t="shared" si="23"/>
        <v>3.5059970137988747</v>
      </c>
      <c r="L123" s="73">
        <f t="shared" si="23"/>
        <v>3.5059970137988747</v>
      </c>
      <c r="M123" s="73">
        <f t="shared" si="23"/>
        <v>3.5059970137988747</v>
      </c>
      <c r="N123" s="73">
        <f t="shared" si="23"/>
        <v>3.5059970137988747</v>
      </c>
      <c r="O123" s="73">
        <f t="shared" si="23"/>
        <v>3.5059970137988747</v>
      </c>
      <c r="P123" s="193"/>
      <c r="Q123" s="25"/>
      <c r="R123" s="26"/>
      <c r="S123" s="26"/>
      <c r="T123" s="26"/>
      <c r="U123" s="26"/>
      <c r="V123" s="26"/>
      <c r="X123" s="26"/>
      <c r="Y123" s="26"/>
      <c r="Z123" s="26"/>
      <c r="AA123" s="26"/>
      <c r="AB123" s="26"/>
    </row>
    <row r="124" spans="2:28" s="27" customFormat="1" ht="16.5" customHeight="1" x14ac:dyDescent="0.25">
      <c r="B124" s="23"/>
      <c r="C124" s="199"/>
      <c r="D124" s="79" t="s">
        <v>86</v>
      </c>
      <c r="E124" s="79"/>
      <c r="F124" s="70">
        <f>F145</f>
        <v>0</v>
      </c>
      <c r="G124" s="71">
        <f>G145</f>
        <v>0</v>
      </c>
      <c r="H124" s="71">
        <f t="shared" ref="H124:O124" si="24">H145</f>
        <v>0</v>
      </c>
      <c r="I124" s="71">
        <f t="shared" si="24"/>
        <v>0</v>
      </c>
      <c r="J124" s="71">
        <f t="shared" si="24"/>
        <v>0</v>
      </c>
      <c r="K124" s="71">
        <f t="shared" si="24"/>
        <v>0</v>
      </c>
      <c r="L124" s="71">
        <f t="shared" si="24"/>
        <v>0</v>
      </c>
      <c r="M124" s="71">
        <f t="shared" si="24"/>
        <v>0</v>
      </c>
      <c r="N124" s="71">
        <f t="shared" si="24"/>
        <v>0</v>
      </c>
      <c r="O124" s="71">
        <f t="shared" si="24"/>
        <v>0</v>
      </c>
      <c r="P124" s="193"/>
      <c r="Q124" s="25"/>
      <c r="R124" s="26"/>
      <c r="S124" s="26"/>
      <c r="T124" s="26"/>
      <c r="U124" s="26"/>
      <c r="V124" s="26"/>
      <c r="X124" s="26"/>
      <c r="Y124" s="26"/>
      <c r="Z124" s="26"/>
      <c r="AA124" s="26"/>
      <c r="AB124" s="26"/>
    </row>
    <row r="125" spans="2:28" s="27" customFormat="1" x14ac:dyDescent="0.25">
      <c r="B125" s="23"/>
      <c r="C125" s="46"/>
      <c r="D125" s="52" t="s">
        <v>74</v>
      </c>
      <c r="E125" s="52"/>
      <c r="F125" s="66"/>
      <c r="G125" s="67"/>
      <c r="H125" s="67"/>
      <c r="I125" s="67"/>
      <c r="J125" s="67"/>
      <c r="K125" s="67"/>
      <c r="L125" s="67"/>
      <c r="M125" s="67"/>
      <c r="N125" s="67"/>
      <c r="O125" s="67"/>
      <c r="P125" s="193"/>
      <c r="Q125" s="25"/>
      <c r="R125" s="26"/>
      <c r="S125" s="26"/>
      <c r="T125" s="26"/>
      <c r="U125" s="26"/>
      <c r="V125" s="26"/>
      <c r="X125" s="26"/>
      <c r="Y125" s="26"/>
      <c r="Z125" s="26"/>
      <c r="AA125" s="26"/>
      <c r="AB125" s="26"/>
    </row>
    <row r="126" spans="2:28" s="27" customFormat="1" ht="3" customHeight="1" x14ac:dyDescent="0.25">
      <c r="B126" s="23"/>
      <c r="C126" s="195"/>
      <c r="D126" s="200"/>
      <c r="E126" s="200"/>
      <c r="F126" s="66"/>
      <c r="G126" s="67"/>
      <c r="H126" s="67"/>
      <c r="I126" s="67"/>
      <c r="J126" s="67"/>
      <c r="K126" s="67"/>
      <c r="L126" s="67"/>
      <c r="M126" s="67"/>
      <c r="N126" s="67"/>
      <c r="O126" s="67"/>
      <c r="P126" s="193"/>
      <c r="Q126" s="25"/>
      <c r="R126" s="26"/>
      <c r="S126" s="26"/>
      <c r="T126" s="26"/>
      <c r="U126" s="26"/>
      <c r="V126" s="26"/>
      <c r="X126" s="26"/>
      <c r="Y126" s="26"/>
      <c r="Z126" s="26"/>
      <c r="AA126" s="26"/>
      <c r="AB126" s="26"/>
    </row>
    <row r="127" spans="2:28" s="27" customFormat="1" ht="16.5" customHeight="1" x14ac:dyDescent="0.25">
      <c r="B127" s="23"/>
      <c r="C127" s="188"/>
      <c r="D127" s="80" t="s">
        <v>75</v>
      </c>
      <c r="E127" s="80"/>
      <c r="F127" s="178" t="s">
        <v>100</v>
      </c>
      <c r="G127" s="179" t="s">
        <v>100</v>
      </c>
      <c r="H127" s="179" t="s">
        <v>100</v>
      </c>
      <c r="I127" s="179" t="s">
        <v>100</v>
      </c>
      <c r="J127" s="179" t="s">
        <v>100</v>
      </c>
      <c r="K127" s="179" t="s">
        <v>100</v>
      </c>
      <c r="L127" s="179" t="s">
        <v>100</v>
      </c>
      <c r="M127" s="179" t="s">
        <v>100</v>
      </c>
      <c r="N127" s="179" t="s">
        <v>100</v>
      </c>
      <c r="O127" s="179" t="s">
        <v>100</v>
      </c>
      <c r="P127" s="193"/>
      <c r="Q127" s="25"/>
      <c r="R127" s="26"/>
      <c r="S127" s="26"/>
      <c r="T127" s="26"/>
      <c r="U127" s="26"/>
      <c r="V127" s="26"/>
      <c r="X127" s="26"/>
      <c r="Y127" s="26"/>
      <c r="Z127" s="26"/>
      <c r="AA127" s="26"/>
      <c r="AB127" s="26"/>
    </row>
    <row r="128" spans="2:28" s="27" customFormat="1" x14ac:dyDescent="0.25">
      <c r="B128" s="23"/>
      <c r="C128" s="201"/>
      <c r="D128" s="81" t="s">
        <v>76</v>
      </c>
      <c r="E128" s="81"/>
      <c r="F128" s="222" t="s">
        <v>100</v>
      </c>
      <c r="G128" s="223" t="s">
        <v>100</v>
      </c>
      <c r="H128" s="223" t="s">
        <v>100</v>
      </c>
      <c r="I128" s="223" t="s">
        <v>100</v>
      </c>
      <c r="J128" s="223" t="s">
        <v>100</v>
      </c>
      <c r="K128" s="223" t="s">
        <v>100</v>
      </c>
      <c r="L128" s="223" t="s">
        <v>100</v>
      </c>
      <c r="M128" s="223" t="s">
        <v>100</v>
      </c>
      <c r="N128" s="223" t="s">
        <v>100</v>
      </c>
      <c r="O128" s="223" t="s">
        <v>100</v>
      </c>
      <c r="P128" s="194"/>
      <c r="Q128" s="25"/>
      <c r="R128" s="26"/>
      <c r="S128" s="26"/>
      <c r="T128" s="26"/>
      <c r="U128" s="26"/>
      <c r="V128" s="26"/>
      <c r="X128" s="26"/>
      <c r="Y128" s="26"/>
      <c r="Z128" s="26"/>
      <c r="AA128" s="26"/>
      <c r="AB128" s="26"/>
    </row>
    <row r="129" spans="2:28" s="27" customFormat="1" x14ac:dyDescent="0.25">
      <c r="B129" s="23"/>
      <c r="C129" s="188"/>
      <c r="D129" s="80" t="s">
        <v>96</v>
      </c>
      <c r="E129" s="80"/>
      <c r="F129" s="178" t="s">
        <v>100</v>
      </c>
      <c r="G129" s="179" t="s">
        <v>100</v>
      </c>
      <c r="H129" s="179" t="s">
        <v>100</v>
      </c>
      <c r="I129" s="179" t="s">
        <v>100</v>
      </c>
      <c r="J129" s="179" t="s">
        <v>100</v>
      </c>
      <c r="K129" s="179" t="s">
        <v>100</v>
      </c>
      <c r="L129" s="179" t="s">
        <v>100</v>
      </c>
      <c r="M129" s="179" t="s">
        <v>100</v>
      </c>
      <c r="N129" s="179" t="s">
        <v>100</v>
      </c>
      <c r="O129" s="179" t="s">
        <v>100</v>
      </c>
      <c r="P129" s="193"/>
      <c r="Q129" s="25"/>
      <c r="R129" s="26"/>
      <c r="S129" s="26"/>
      <c r="T129" s="26"/>
      <c r="U129" s="26"/>
      <c r="V129" s="26"/>
      <c r="X129" s="26"/>
      <c r="Y129" s="26"/>
      <c r="Z129" s="26"/>
      <c r="AA129" s="26"/>
      <c r="AB129" s="26"/>
    </row>
    <row r="130" spans="2:28" s="27" customFormat="1" x14ac:dyDescent="0.25">
      <c r="B130" s="23"/>
      <c r="C130" s="188"/>
      <c r="D130" s="80" t="s">
        <v>93</v>
      </c>
      <c r="E130" s="80"/>
      <c r="F130" s="178" t="s">
        <v>100</v>
      </c>
      <c r="G130" s="179" t="s">
        <v>100</v>
      </c>
      <c r="H130" s="179" t="s">
        <v>100</v>
      </c>
      <c r="I130" s="179" t="s">
        <v>100</v>
      </c>
      <c r="J130" s="179" t="s">
        <v>100</v>
      </c>
      <c r="K130" s="179" t="s">
        <v>100</v>
      </c>
      <c r="L130" s="179" t="s">
        <v>100</v>
      </c>
      <c r="M130" s="179" t="s">
        <v>100</v>
      </c>
      <c r="N130" s="179" t="s">
        <v>100</v>
      </c>
      <c r="O130" s="179" t="s">
        <v>100</v>
      </c>
      <c r="P130" s="193"/>
      <c r="Q130" s="25"/>
      <c r="R130" s="26"/>
      <c r="S130" s="26"/>
      <c r="T130" s="26"/>
      <c r="U130" s="26"/>
      <c r="V130" s="26"/>
      <c r="X130" s="26"/>
      <c r="Y130" s="26"/>
      <c r="Z130" s="26"/>
      <c r="AA130" s="26"/>
      <c r="AB130" s="26"/>
    </row>
    <row r="131" spans="2:28" s="27" customFormat="1" x14ac:dyDescent="0.25">
      <c r="B131" s="23"/>
      <c r="C131" s="201"/>
      <c r="D131" s="81" t="s">
        <v>77</v>
      </c>
      <c r="E131" s="81"/>
      <c r="F131" s="222" t="s">
        <v>100</v>
      </c>
      <c r="G131" s="223" t="s">
        <v>100</v>
      </c>
      <c r="H131" s="223" t="s">
        <v>100</v>
      </c>
      <c r="I131" s="223" t="s">
        <v>100</v>
      </c>
      <c r="J131" s="223" t="s">
        <v>100</v>
      </c>
      <c r="K131" s="223" t="s">
        <v>100</v>
      </c>
      <c r="L131" s="223" t="s">
        <v>100</v>
      </c>
      <c r="M131" s="223" t="s">
        <v>100</v>
      </c>
      <c r="N131" s="223" t="s">
        <v>100</v>
      </c>
      <c r="O131" s="223" t="s">
        <v>100</v>
      </c>
      <c r="P131" s="194"/>
      <c r="Q131" s="25"/>
      <c r="R131" s="26"/>
      <c r="S131" s="26"/>
      <c r="T131" s="26"/>
      <c r="U131" s="26"/>
      <c r="V131" s="26"/>
      <c r="X131" s="26"/>
      <c r="Y131" s="26"/>
      <c r="Z131" s="26"/>
      <c r="AA131" s="26"/>
      <c r="AB131" s="26"/>
    </row>
    <row r="132" spans="2:28" s="27" customFormat="1" ht="16.5" customHeight="1" x14ac:dyDescent="0.25">
      <c r="B132" s="23"/>
      <c r="C132" s="188"/>
      <c r="D132" s="80" t="s">
        <v>91</v>
      </c>
      <c r="E132" s="80"/>
      <c r="F132" s="178" t="s">
        <v>100</v>
      </c>
      <c r="G132" s="179" t="s">
        <v>100</v>
      </c>
      <c r="H132" s="179" t="s">
        <v>100</v>
      </c>
      <c r="I132" s="179" t="s">
        <v>100</v>
      </c>
      <c r="J132" s="179" t="s">
        <v>100</v>
      </c>
      <c r="K132" s="179" t="s">
        <v>100</v>
      </c>
      <c r="L132" s="179" t="s">
        <v>100</v>
      </c>
      <c r="M132" s="179" t="s">
        <v>100</v>
      </c>
      <c r="N132" s="179" t="s">
        <v>100</v>
      </c>
      <c r="O132" s="179" t="s">
        <v>100</v>
      </c>
      <c r="P132" s="193"/>
      <c r="Q132" s="25"/>
      <c r="R132" s="26"/>
      <c r="S132" s="26"/>
      <c r="T132" s="26"/>
      <c r="U132" s="26"/>
      <c r="V132" s="26"/>
      <c r="X132" s="26"/>
      <c r="Y132" s="26"/>
      <c r="Z132" s="26"/>
      <c r="AA132" s="26"/>
      <c r="AB132" s="26"/>
    </row>
    <row r="133" spans="2:28" s="27" customFormat="1" ht="16.5" customHeight="1" x14ac:dyDescent="0.25">
      <c r="B133" s="23"/>
      <c r="C133" s="188"/>
      <c r="D133" s="80" t="s">
        <v>94</v>
      </c>
      <c r="E133" s="80"/>
      <c r="F133" s="178" t="s">
        <v>100</v>
      </c>
      <c r="G133" s="179" t="s">
        <v>100</v>
      </c>
      <c r="H133" s="179" t="s">
        <v>100</v>
      </c>
      <c r="I133" s="179" t="s">
        <v>100</v>
      </c>
      <c r="J133" s="179" t="s">
        <v>100</v>
      </c>
      <c r="K133" s="179" t="s">
        <v>100</v>
      </c>
      <c r="L133" s="179" t="s">
        <v>100</v>
      </c>
      <c r="M133" s="179" t="s">
        <v>100</v>
      </c>
      <c r="N133" s="179" t="s">
        <v>100</v>
      </c>
      <c r="O133" s="179" t="s">
        <v>100</v>
      </c>
      <c r="P133" s="193"/>
      <c r="Q133" s="25"/>
      <c r="R133" s="26"/>
      <c r="S133" s="26"/>
      <c r="T133" s="26"/>
      <c r="U133" s="26"/>
      <c r="V133" s="26"/>
      <c r="X133" s="26"/>
      <c r="Y133" s="26"/>
      <c r="Z133" s="26"/>
      <c r="AA133" s="26"/>
      <c r="AB133" s="26"/>
    </row>
    <row r="134" spans="2:28" s="27" customFormat="1" ht="23.25" customHeight="1" thickBot="1" x14ac:dyDescent="0.3">
      <c r="B134" s="23"/>
      <c r="C134" s="204"/>
      <c r="D134" s="85" t="s">
        <v>92</v>
      </c>
      <c r="E134" s="85"/>
      <c r="F134" s="237" t="str">
        <f>IF(AND(F154&lt;$V$148,F154&gt;$V$146),$S$147,IF(AND(F154&lt;=$V$146,F154&gt;$V$145),$S$146,IF(F154&lt;=$V$145,$S$145,IF(AND(F154&gt;$V$148,F154&lt;$V$150),$S$149,IF(AND(F154&gt;=$V$150,F154&lt;$V$151),$S$150,IF(F154&gt;=$V$151,$S$151,$S$148))))))</f>
        <v>Much Inferior</v>
      </c>
      <c r="G134" s="239" t="str">
        <f>IF(AND(G154&lt;$V$148,G154&gt;$V$146),$S$147,IF(AND(G154&lt;=$V$146,G154&gt;$V$145),$S$146,IF(G154&lt;=$V$145,$S$145,IF(AND(G154&gt;$V$148,G154&lt;$V$150),$S$149,IF(AND(G154&gt;=$V$150,G154&lt;$V$151),$S$150,IF(G154&gt;=$V$151,$S$151,$S$148))))))</f>
        <v>Much Inferior</v>
      </c>
      <c r="H134" s="239" t="str">
        <f t="shared" ref="H134:O134" si="25">IF(AND(H154&lt;$V$148,H154&gt;$V$146),$S$147,IF(AND(H154&lt;=$V$146,H154&gt;$V$145),$S$146,IF(H154&lt;=$V$145,$S$145,IF(AND(H154&gt;$V$148,H154&lt;$V$150),$S$149,IF(AND(H154&gt;=$V$150,H154&lt;$V$151),$S$150,IF(H154&gt;=$V$151,$S$151,$S$148))))))</f>
        <v>Much Inferior</v>
      </c>
      <c r="I134" s="239" t="str">
        <f t="shared" si="25"/>
        <v>Much Inferior</v>
      </c>
      <c r="J134" s="239" t="str">
        <f t="shared" si="25"/>
        <v>Much Inferior</v>
      </c>
      <c r="K134" s="239" t="str">
        <f t="shared" si="25"/>
        <v>Much Inferior</v>
      </c>
      <c r="L134" s="239" t="str">
        <f t="shared" si="25"/>
        <v>Much Inferior</v>
      </c>
      <c r="M134" s="239" t="str">
        <f t="shared" si="25"/>
        <v>Much Inferior</v>
      </c>
      <c r="N134" s="239" t="str">
        <f t="shared" si="25"/>
        <v>Much Inferior</v>
      </c>
      <c r="O134" s="239" t="str">
        <f t="shared" si="25"/>
        <v>Much Inferior</v>
      </c>
      <c r="P134" s="206"/>
      <c r="Q134" s="25"/>
      <c r="R134" s="26"/>
      <c r="S134" s="224" t="s">
        <v>101</v>
      </c>
      <c r="T134" s="225"/>
      <c r="U134" s="225"/>
      <c r="V134" s="225"/>
      <c r="W134" s="225"/>
      <c r="X134" s="26"/>
      <c r="Y134" s="26"/>
      <c r="Z134" s="26"/>
      <c r="AA134" s="26"/>
      <c r="AB134" s="26"/>
    </row>
    <row r="135" spans="2:28" s="27" customFormat="1" ht="16.5" customHeight="1" thickTop="1" x14ac:dyDescent="0.25">
      <c r="B135" s="23"/>
      <c r="C135" s="22"/>
      <c r="D135" s="22"/>
      <c r="E135" s="24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5"/>
      <c r="R135" s="26"/>
      <c r="S135" s="226" t="s">
        <v>102</v>
      </c>
      <c r="T135" s="225"/>
      <c r="U135" s="240">
        <v>0.1</v>
      </c>
      <c r="V135" s="225"/>
      <c r="W135" s="225"/>
      <c r="X135" s="26"/>
      <c r="Y135" s="26"/>
      <c r="Z135" s="26"/>
      <c r="AA135" s="26"/>
      <c r="AB135" s="26"/>
    </row>
    <row r="136" spans="2:28" s="27" customFormat="1" x14ac:dyDescent="0.25">
      <c r="B136" s="23"/>
      <c r="C136" s="46"/>
      <c r="D136" s="52" t="s">
        <v>31</v>
      </c>
      <c r="E136" s="52"/>
      <c r="F136" s="64"/>
      <c r="G136" s="65"/>
      <c r="H136" s="65"/>
      <c r="I136" s="65"/>
      <c r="J136" s="65"/>
      <c r="K136" s="65"/>
      <c r="L136" s="65"/>
      <c r="M136" s="65"/>
      <c r="N136" s="65"/>
      <c r="O136" s="65"/>
      <c r="P136" s="192"/>
      <c r="Q136" s="25"/>
      <c r="R136" s="26"/>
      <c r="S136" s="226" t="s">
        <v>103</v>
      </c>
      <c r="T136" s="225"/>
      <c r="U136" s="240">
        <v>0.05</v>
      </c>
      <c r="V136" s="225"/>
      <c r="W136" s="225"/>
      <c r="X136" s="26"/>
      <c r="Y136" s="26"/>
      <c r="Z136" s="26"/>
      <c r="AA136" s="26"/>
      <c r="AB136" s="26"/>
    </row>
    <row r="137" spans="2:28" s="27" customFormat="1" x14ac:dyDescent="0.25">
      <c r="B137" s="23"/>
      <c r="C137" s="188"/>
      <c r="D137" s="78" t="s">
        <v>56</v>
      </c>
      <c r="E137" s="78"/>
      <c r="F137" s="66">
        <f t="shared" ref="F137:G140" si="26">F116</f>
        <v>0</v>
      </c>
      <c r="G137" s="67">
        <f t="shared" si="26"/>
        <v>0</v>
      </c>
      <c r="H137" s="67">
        <f t="shared" ref="H137:O137" si="27">H116</f>
        <v>0</v>
      </c>
      <c r="I137" s="67">
        <f t="shared" si="27"/>
        <v>0</v>
      </c>
      <c r="J137" s="67">
        <f t="shared" si="27"/>
        <v>0</v>
      </c>
      <c r="K137" s="67">
        <f t="shared" si="27"/>
        <v>0</v>
      </c>
      <c r="L137" s="67">
        <f t="shared" si="27"/>
        <v>0</v>
      </c>
      <c r="M137" s="67">
        <f t="shared" si="27"/>
        <v>0</v>
      </c>
      <c r="N137" s="67">
        <f t="shared" si="27"/>
        <v>0</v>
      </c>
      <c r="O137" s="67">
        <f t="shared" si="27"/>
        <v>0</v>
      </c>
      <c r="P137" s="193"/>
      <c r="Q137" s="25"/>
      <c r="R137" s="26"/>
      <c r="S137" s="226" t="s">
        <v>104</v>
      </c>
      <c r="T137" s="225"/>
      <c r="U137" s="240">
        <v>2.5000000000000001E-2</v>
      </c>
      <c r="V137" s="225"/>
      <c r="W137" s="225"/>
      <c r="X137" s="26"/>
      <c r="Y137" s="26"/>
      <c r="Z137" s="26"/>
      <c r="AA137" s="26"/>
      <c r="AB137" s="26"/>
    </row>
    <row r="138" spans="2:28" s="27" customFormat="1" x14ac:dyDescent="0.25">
      <c r="B138" s="23"/>
      <c r="C138" s="188"/>
      <c r="D138" s="78" t="s">
        <v>61</v>
      </c>
      <c r="E138" s="78"/>
      <c r="F138" s="68">
        <f t="shared" si="26"/>
        <v>0</v>
      </c>
      <c r="G138" s="69">
        <f t="shared" si="26"/>
        <v>0</v>
      </c>
      <c r="H138" s="69">
        <f t="shared" ref="H138:O138" si="28">H117</f>
        <v>0</v>
      </c>
      <c r="I138" s="69">
        <f t="shared" si="28"/>
        <v>0</v>
      </c>
      <c r="J138" s="69">
        <f t="shared" si="28"/>
        <v>0</v>
      </c>
      <c r="K138" s="69">
        <f t="shared" si="28"/>
        <v>0</v>
      </c>
      <c r="L138" s="69">
        <f t="shared" si="28"/>
        <v>0</v>
      </c>
      <c r="M138" s="69">
        <f t="shared" si="28"/>
        <v>0</v>
      </c>
      <c r="N138" s="69">
        <f t="shared" si="28"/>
        <v>0</v>
      </c>
      <c r="O138" s="69">
        <f t="shared" si="28"/>
        <v>0</v>
      </c>
      <c r="P138" s="193"/>
      <c r="Q138" s="25"/>
      <c r="R138" s="26"/>
      <c r="S138" s="228" t="s">
        <v>99</v>
      </c>
      <c r="T138" s="225"/>
      <c r="U138" s="229">
        <v>0</v>
      </c>
      <c r="V138" s="225"/>
      <c r="W138" s="225"/>
      <c r="X138" s="26"/>
      <c r="Y138" s="26"/>
      <c r="Z138" s="26"/>
      <c r="AA138" s="26"/>
      <c r="AB138" s="26"/>
    </row>
    <row r="139" spans="2:28" s="27" customFormat="1" x14ac:dyDescent="0.25">
      <c r="B139" s="23"/>
      <c r="C139" s="188"/>
      <c r="D139" s="78" t="s">
        <v>16</v>
      </c>
      <c r="E139" s="78"/>
      <c r="F139" s="66">
        <f t="shared" si="26"/>
        <v>0</v>
      </c>
      <c r="G139" s="67">
        <f t="shared" si="26"/>
        <v>0</v>
      </c>
      <c r="H139" s="67">
        <f t="shared" ref="H139:O139" si="29">H118</f>
        <v>0</v>
      </c>
      <c r="I139" s="67">
        <f t="shared" si="29"/>
        <v>0</v>
      </c>
      <c r="J139" s="67">
        <f t="shared" si="29"/>
        <v>0</v>
      </c>
      <c r="K139" s="67">
        <f t="shared" si="29"/>
        <v>0</v>
      </c>
      <c r="L139" s="67">
        <f t="shared" si="29"/>
        <v>0</v>
      </c>
      <c r="M139" s="67">
        <f t="shared" si="29"/>
        <v>0</v>
      </c>
      <c r="N139" s="67">
        <f t="shared" si="29"/>
        <v>0</v>
      </c>
      <c r="O139" s="67">
        <f t="shared" si="29"/>
        <v>0</v>
      </c>
      <c r="P139" s="193"/>
      <c r="Q139" s="25"/>
      <c r="R139" s="26"/>
      <c r="S139" s="226" t="s">
        <v>105</v>
      </c>
      <c r="T139" s="225"/>
      <c r="U139" s="227">
        <v>-2.5000000000000001E-2</v>
      </c>
      <c r="V139" s="225"/>
      <c r="W139" s="225"/>
      <c r="X139" s="26"/>
      <c r="Y139" s="26"/>
      <c r="Z139" s="26"/>
      <c r="AA139" s="26"/>
      <c r="AB139" s="26"/>
    </row>
    <row r="140" spans="2:28" s="27" customFormat="1" ht="16.5" customHeight="1" x14ac:dyDescent="0.25">
      <c r="B140" s="23"/>
      <c r="C140" s="188"/>
      <c r="D140" s="78" t="s">
        <v>46</v>
      </c>
      <c r="E140" s="78"/>
      <c r="F140" s="136">
        <f t="shared" si="26"/>
        <v>0</v>
      </c>
      <c r="G140" s="137">
        <f t="shared" si="26"/>
        <v>0</v>
      </c>
      <c r="H140" s="137">
        <f t="shared" ref="H140:O140" si="30">H119</f>
        <v>0</v>
      </c>
      <c r="I140" s="137">
        <f t="shared" si="30"/>
        <v>0</v>
      </c>
      <c r="J140" s="137">
        <f t="shared" si="30"/>
        <v>0</v>
      </c>
      <c r="K140" s="137">
        <f t="shared" si="30"/>
        <v>0</v>
      </c>
      <c r="L140" s="137">
        <f t="shared" si="30"/>
        <v>0</v>
      </c>
      <c r="M140" s="137">
        <f t="shared" si="30"/>
        <v>0</v>
      </c>
      <c r="N140" s="137">
        <f t="shared" si="30"/>
        <v>0</v>
      </c>
      <c r="O140" s="137">
        <f t="shared" si="30"/>
        <v>0</v>
      </c>
      <c r="P140" s="194"/>
      <c r="Q140" s="25"/>
      <c r="R140" s="26"/>
      <c r="S140" s="226" t="s">
        <v>106</v>
      </c>
      <c r="T140" s="225"/>
      <c r="U140" s="227">
        <v>-0.05</v>
      </c>
      <c r="V140" s="225"/>
      <c r="W140" s="225"/>
      <c r="X140" s="26"/>
      <c r="Y140" s="26"/>
      <c r="Z140" s="26"/>
      <c r="AA140" s="26"/>
      <c r="AB140" s="26"/>
    </row>
    <row r="141" spans="2:28" s="27" customFormat="1" ht="16.5" customHeight="1" x14ac:dyDescent="0.25">
      <c r="B141" s="23"/>
      <c r="C141" s="46"/>
      <c r="D141" s="52" t="s">
        <v>72</v>
      </c>
      <c r="E141" s="52"/>
      <c r="F141" s="66"/>
      <c r="G141" s="67"/>
      <c r="H141" s="67"/>
      <c r="I141" s="67"/>
      <c r="J141" s="67"/>
      <c r="K141" s="67"/>
      <c r="L141" s="67"/>
      <c r="M141" s="67"/>
      <c r="N141" s="67"/>
      <c r="O141" s="67"/>
      <c r="P141" s="193"/>
      <c r="Q141" s="25"/>
      <c r="R141" s="26"/>
      <c r="S141" s="226" t="s">
        <v>107</v>
      </c>
      <c r="T141" s="225"/>
      <c r="U141" s="227">
        <v>-0.1</v>
      </c>
      <c r="V141" s="225"/>
      <c r="W141" s="225"/>
      <c r="X141" s="26"/>
      <c r="Y141" s="26"/>
      <c r="Z141" s="26"/>
      <c r="AA141" s="26"/>
      <c r="AB141" s="26"/>
    </row>
    <row r="142" spans="2:28" s="27" customFormat="1" x14ac:dyDescent="0.25">
      <c r="B142" s="23"/>
      <c r="C142" s="195"/>
      <c r="D142" s="80" t="s">
        <v>89</v>
      </c>
      <c r="E142" s="80"/>
      <c r="F142" s="72">
        <f>IF(F122=$S$135,$U$135,IF(F122=$S$136,$U$136,IF(F122=$S$137,$U$137,IF(F122=$S$139,$U$139,IF(F122=$S$140,$U$140,IF(F122=$S$141,$U$141,$U$138))))))</f>
        <v>0</v>
      </c>
      <c r="G142" s="73">
        <f>IF(G122=$S$135,$U$135,IF(G122=$S$136,$U$136,IF(G122=$S$137,$U$137,IF(G122=$S$139,$U$139,IF(G122=$S$140,$U$140,IF(G122=$S$141,$U$141,$U$138))))))</f>
        <v>0</v>
      </c>
      <c r="H142" s="73">
        <f t="shared" ref="H142:O142" si="31">IF(H122=$S$135,$U$135,IF(H122=$S$136,$U$136,IF(H122=$S$137,$U$137,IF(H122=$S$139,$U$139,IF(H122=$S$140,$U$140,IF(H122=$S$141,$U$141,$U$138))))))</f>
        <v>0</v>
      </c>
      <c r="I142" s="73">
        <f t="shared" si="31"/>
        <v>0</v>
      </c>
      <c r="J142" s="73">
        <f t="shared" si="31"/>
        <v>0</v>
      </c>
      <c r="K142" s="73">
        <f t="shared" si="31"/>
        <v>0</v>
      </c>
      <c r="L142" s="73">
        <f t="shared" si="31"/>
        <v>0</v>
      </c>
      <c r="M142" s="73">
        <f t="shared" si="31"/>
        <v>0</v>
      </c>
      <c r="N142" s="73">
        <f t="shared" si="31"/>
        <v>0</v>
      </c>
      <c r="O142" s="73">
        <f t="shared" si="31"/>
        <v>0</v>
      </c>
      <c r="P142" s="193"/>
      <c r="Q142" s="25"/>
      <c r="R142" s="26"/>
      <c r="S142" s="226"/>
      <c r="T142" s="225"/>
      <c r="U142" s="229"/>
      <c r="V142" s="225"/>
      <c r="W142" s="225"/>
      <c r="X142" s="26"/>
      <c r="Y142" s="26"/>
      <c r="Z142" s="26"/>
      <c r="AA142" s="26"/>
      <c r="AB142" s="26"/>
    </row>
    <row r="143" spans="2:28" s="27" customFormat="1" x14ac:dyDescent="0.25">
      <c r="B143" s="23"/>
      <c r="C143" s="197"/>
      <c r="D143" s="128" t="s">
        <v>90</v>
      </c>
      <c r="E143" s="198"/>
      <c r="F143" s="129">
        <f>F140*(1+F142)</f>
        <v>0</v>
      </c>
      <c r="G143" s="130">
        <f>G140*(1+G142)</f>
        <v>0</v>
      </c>
      <c r="H143" s="130">
        <f t="shared" ref="H143:O143" si="32">H140*(1+H142)</f>
        <v>0</v>
      </c>
      <c r="I143" s="130">
        <f t="shared" si="32"/>
        <v>0</v>
      </c>
      <c r="J143" s="130">
        <f t="shared" si="32"/>
        <v>0</v>
      </c>
      <c r="K143" s="130">
        <f t="shared" si="32"/>
        <v>0</v>
      </c>
      <c r="L143" s="130">
        <f t="shared" si="32"/>
        <v>0</v>
      </c>
      <c r="M143" s="130">
        <f t="shared" si="32"/>
        <v>0</v>
      </c>
      <c r="N143" s="130">
        <f t="shared" si="32"/>
        <v>0</v>
      </c>
      <c r="O143" s="130">
        <f t="shared" si="32"/>
        <v>0</v>
      </c>
      <c r="P143" s="194"/>
      <c r="Q143" s="25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 spans="2:28" s="27" customFormat="1" ht="16.5" customHeight="1" x14ac:dyDescent="0.25">
      <c r="B144" s="23"/>
      <c r="C144" s="188"/>
      <c r="D144" s="80" t="s">
        <v>73</v>
      </c>
      <c r="E144" s="80"/>
      <c r="F144" s="72">
        <f>($V$108-F139)/30.4735*($V$110/12)</f>
        <v>3.5059970137988747</v>
      </c>
      <c r="G144" s="73">
        <f>($V$108-G139)/30.4735*($V$110/12)</f>
        <v>3.5059970137988747</v>
      </c>
      <c r="H144" s="73">
        <f t="shared" ref="H144:O144" si="33">($V$108-H139)/30.4735*($V$110/12)</f>
        <v>3.5059970137988747</v>
      </c>
      <c r="I144" s="73">
        <f t="shared" si="33"/>
        <v>3.5059970137988747</v>
      </c>
      <c r="J144" s="73">
        <f t="shared" si="33"/>
        <v>3.5059970137988747</v>
      </c>
      <c r="K144" s="73">
        <f t="shared" si="33"/>
        <v>3.5059970137988747</v>
      </c>
      <c r="L144" s="73">
        <f t="shared" si="33"/>
        <v>3.5059970137988747</v>
      </c>
      <c r="M144" s="73">
        <f t="shared" si="33"/>
        <v>3.5059970137988747</v>
      </c>
      <c r="N144" s="73">
        <f t="shared" si="33"/>
        <v>3.5059970137988747</v>
      </c>
      <c r="O144" s="73">
        <f t="shared" si="33"/>
        <v>3.5059970137988747</v>
      </c>
      <c r="P144" s="193"/>
      <c r="Q144" s="25"/>
      <c r="R144" s="26"/>
      <c r="S144" s="230" t="s">
        <v>108</v>
      </c>
      <c r="T144" s="22"/>
      <c r="U144" s="231" t="s">
        <v>109</v>
      </c>
      <c r="V144" s="231" t="s">
        <v>110</v>
      </c>
      <c r="W144" s="225"/>
      <c r="X144" s="26"/>
      <c r="Y144" s="26"/>
      <c r="Z144" s="26"/>
      <c r="AA144" s="26"/>
      <c r="AB144" s="26"/>
    </row>
    <row r="145" spans="2:28" s="27" customFormat="1" ht="16.5" customHeight="1" x14ac:dyDescent="0.25">
      <c r="B145" s="23"/>
      <c r="C145" s="199"/>
      <c r="D145" s="79" t="s">
        <v>86</v>
      </c>
      <c r="E145" s="79"/>
      <c r="F145" s="70">
        <f t="shared" ref="F145" si="34">F143*(1+F144)</f>
        <v>0</v>
      </c>
      <c r="G145" s="71">
        <f t="shared" ref="G145:O145" si="35">G143*(1+G144)</f>
        <v>0</v>
      </c>
      <c r="H145" s="71">
        <f t="shared" si="35"/>
        <v>0</v>
      </c>
      <c r="I145" s="71">
        <f t="shared" si="35"/>
        <v>0</v>
      </c>
      <c r="J145" s="71">
        <f t="shared" si="35"/>
        <v>0</v>
      </c>
      <c r="K145" s="71">
        <f t="shared" si="35"/>
        <v>0</v>
      </c>
      <c r="L145" s="71">
        <f t="shared" si="35"/>
        <v>0</v>
      </c>
      <c r="M145" s="71">
        <f t="shared" si="35"/>
        <v>0</v>
      </c>
      <c r="N145" s="71">
        <f t="shared" si="35"/>
        <v>0</v>
      </c>
      <c r="O145" s="71">
        <f t="shared" si="35"/>
        <v>0</v>
      </c>
      <c r="P145" s="193"/>
      <c r="Q145" s="25"/>
      <c r="R145" s="26"/>
      <c r="S145" s="226" t="s">
        <v>111</v>
      </c>
      <c r="T145" s="225"/>
      <c r="U145" s="227">
        <v>-0.1</v>
      </c>
      <c r="V145" s="232">
        <f t="shared" ref="V145:V151" si="36">U145*$V$152</f>
        <v>-0.2</v>
      </c>
      <c r="W145" s="225"/>
      <c r="X145" s="26"/>
      <c r="Y145" s="26"/>
      <c r="Z145" s="26"/>
      <c r="AA145" s="26"/>
      <c r="AB145" s="26"/>
    </row>
    <row r="146" spans="2:28" s="27" customFormat="1" x14ac:dyDescent="0.25">
      <c r="B146" s="23"/>
      <c r="C146" s="46"/>
      <c r="D146" s="52" t="s">
        <v>74</v>
      </c>
      <c r="E146" s="52"/>
      <c r="F146" s="66"/>
      <c r="G146" s="67"/>
      <c r="H146" s="67"/>
      <c r="I146" s="67"/>
      <c r="J146" s="67"/>
      <c r="K146" s="67"/>
      <c r="L146" s="67"/>
      <c r="M146" s="67"/>
      <c r="N146" s="67"/>
      <c r="O146" s="67"/>
      <c r="P146" s="193"/>
      <c r="Q146" s="25"/>
      <c r="R146" s="26"/>
      <c r="S146" s="226" t="s">
        <v>112</v>
      </c>
      <c r="T146" s="225"/>
      <c r="U146" s="227">
        <v>-0.05</v>
      </c>
      <c r="V146" s="232">
        <f t="shared" si="36"/>
        <v>-0.1</v>
      </c>
      <c r="W146" s="225"/>
      <c r="X146" s="26"/>
      <c r="Y146" s="26"/>
      <c r="Z146" s="26"/>
      <c r="AA146" s="26"/>
      <c r="AB146" s="26"/>
    </row>
    <row r="147" spans="2:28" s="27" customFormat="1" ht="16.5" customHeight="1" x14ac:dyDescent="0.25">
      <c r="B147" s="23"/>
      <c r="C147" s="188"/>
      <c r="D147" s="80" t="s">
        <v>75</v>
      </c>
      <c r="E147" s="80"/>
      <c r="F147" s="72">
        <f>IF(F127=$S$145,$U$145,IF(F127=$S$146,$U$146,IF(F127=$S$147,$U$147,IF(F127=$S$149,$U$149,IF(F127=$S$150,$U$150,IF(F127=$S$151,$U$151,$U$148))))))</f>
        <v>0</v>
      </c>
      <c r="G147" s="73">
        <f>IF(G127=$S$145,$U$145,IF(G127=$S$146,$U$146,IF(G127=$S$147,$U$147,IF(G127=$S$149,$U$149,IF(G127=$S$150,$U$150,IF(G127=$S$151,$U$151,$U$148))))))</f>
        <v>0</v>
      </c>
      <c r="H147" s="73">
        <f t="shared" ref="H147:O147" si="37">IF(H127=$S$145,$U$145,IF(H127=$S$146,$U$146,IF(H127=$S$147,$U$147,IF(H127=$S$149,$U$149,IF(H127=$S$150,$U$150,IF(H127=$S$151,$U$151,$U$148))))))</f>
        <v>0</v>
      </c>
      <c r="I147" s="73">
        <f t="shared" si="37"/>
        <v>0</v>
      </c>
      <c r="J147" s="73">
        <f t="shared" si="37"/>
        <v>0</v>
      </c>
      <c r="K147" s="73">
        <f t="shared" si="37"/>
        <v>0</v>
      </c>
      <c r="L147" s="73">
        <f t="shared" si="37"/>
        <v>0</v>
      </c>
      <c r="M147" s="73">
        <f t="shared" si="37"/>
        <v>0</v>
      </c>
      <c r="N147" s="73">
        <f t="shared" si="37"/>
        <v>0</v>
      </c>
      <c r="O147" s="73">
        <f t="shared" si="37"/>
        <v>0</v>
      </c>
      <c r="P147" s="193"/>
      <c r="Q147" s="25"/>
      <c r="R147" s="26"/>
      <c r="S147" s="226" t="s">
        <v>113</v>
      </c>
      <c r="T147" s="225"/>
      <c r="U147" s="227">
        <v>-2.5000000000000001E-2</v>
      </c>
      <c r="V147" s="232">
        <f t="shared" si="36"/>
        <v>-0.05</v>
      </c>
      <c r="W147" s="225"/>
      <c r="X147" s="26"/>
      <c r="Y147" s="26"/>
      <c r="Z147" s="26"/>
      <c r="AA147" s="26"/>
      <c r="AB147" s="26"/>
    </row>
    <row r="148" spans="2:28" s="27" customFormat="1" x14ac:dyDescent="0.25">
      <c r="B148" s="23"/>
      <c r="C148" s="201"/>
      <c r="D148" s="81" t="s">
        <v>76</v>
      </c>
      <c r="E148" s="81"/>
      <c r="F148" s="74">
        <f t="shared" ref="F148:G153" si="38">IF(F128=$S$145,$U$145,IF(F128=$S$146,$U$146,IF(F128=$S$147,$U$147,IF(F128=$S$149,$U$149,IF(F128=$S$150,$U$150,IF(F128=$S$151,$U$151,$U$148))))))</f>
        <v>0</v>
      </c>
      <c r="G148" s="75">
        <f t="shared" si="38"/>
        <v>0</v>
      </c>
      <c r="H148" s="75">
        <f t="shared" ref="H148:O148" si="39">IF(H128=$S$145,$U$145,IF(H128=$S$146,$U$146,IF(H128=$S$147,$U$147,IF(H128=$S$149,$U$149,IF(H128=$S$150,$U$150,IF(H128=$S$151,$U$151,$U$148))))))</f>
        <v>0</v>
      </c>
      <c r="I148" s="75">
        <f t="shared" si="39"/>
        <v>0</v>
      </c>
      <c r="J148" s="75">
        <f t="shared" si="39"/>
        <v>0</v>
      </c>
      <c r="K148" s="75">
        <f t="shared" si="39"/>
        <v>0</v>
      </c>
      <c r="L148" s="75">
        <f t="shared" si="39"/>
        <v>0</v>
      </c>
      <c r="M148" s="75">
        <f t="shared" si="39"/>
        <v>0</v>
      </c>
      <c r="N148" s="75">
        <f t="shared" si="39"/>
        <v>0</v>
      </c>
      <c r="O148" s="75">
        <f t="shared" si="39"/>
        <v>0</v>
      </c>
      <c r="P148" s="194"/>
      <c r="Q148" s="25"/>
      <c r="R148" s="26"/>
      <c r="S148" s="226" t="s">
        <v>100</v>
      </c>
      <c r="T148" s="225"/>
      <c r="U148" s="229">
        <v>0</v>
      </c>
      <c r="V148" s="232">
        <f t="shared" si="36"/>
        <v>0</v>
      </c>
      <c r="W148" s="225"/>
      <c r="X148" s="26"/>
      <c r="Y148" s="26"/>
      <c r="Z148" s="26"/>
      <c r="AA148" s="26"/>
      <c r="AB148" s="26"/>
    </row>
    <row r="149" spans="2:28" s="27" customFormat="1" x14ac:dyDescent="0.25">
      <c r="B149" s="23"/>
      <c r="C149" s="188"/>
      <c r="D149" s="80" t="s">
        <v>96</v>
      </c>
      <c r="E149" s="80"/>
      <c r="F149" s="72">
        <f t="shared" si="38"/>
        <v>0</v>
      </c>
      <c r="G149" s="73">
        <f t="shared" si="38"/>
        <v>0</v>
      </c>
      <c r="H149" s="73">
        <f t="shared" ref="H149:O149" si="40">IF(H129=$S$145,$U$145,IF(H129=$S$146,$U$146,IF(H129=$S$147,$U$147,IF(H129=$S$149,$U$149,IF(H129=$S$150,$U$150,IF(H129=$S$151,$U$151,$U$148))))))</f>
        <v>0</v>
      </c>
      <c r="I149" s="73">
        <f t="shared" si="40"/>
        <v>0</v>
      </c>
      <c r="J149" s="73">
        <f t="shared" si="40"/>
        <v>0</v>
      </c>
      <c r="K149" s="73">
        <f t="shared" si="40"/>
        <v>0</v>
      </c>
      <c r="L149" s="73">
        <f t="shared" si="40"/>
        <v>0</v>
      </c>
      <c r="M149" s="73">
        <f t="shared" si="40"/>
        <v>0</v>
      </c>
      <c r="N149" s="73">
        <f t="shared" si="40"/>
        <v>0</v>
      </c>
      <c r="O149" s="73">
        <f t="shared" si="40"/>
        <v>0</v>
      </c>
      <c r="P149" s="193"/>
      <c r="Q149" s="25"/>
      <c r="R149" s="26"/>
      <c r="S149" s="226" t="s">
        <v>114</v>
      </c>
      <c r="T149" s="225"/>
      <c r="U149" s="229">
        <v>2.5000000000000001E-2</v>
      </c>
      <c r="V149" s="232">
        <f t="shared" si="36"/>
        <v>0.05</v>
      </c>
      <c r="W149" s="225"/>
      <c r="X149" s="26"/>
      <c r="Y149" s="26"/>
      <c r="Z149" s="26"/>
      <c r="AA149" s="26"/>
      <c r="AB149" s="26"/>
    </row>
    <row r="150" spans="2:28" s="27" customFormat="1" x14ac:dyDescent="0.25">
      <c r="B150" s="23"/>
      <c r="C150" s="188"/>
      <c r="D150" s="80" t="s">
        <v>93</v>
      </c>
      <c r="E150" s="80"/>
      <c r="F150" s="72">
        <f t="shared" si="38"/>
        <v>0</v>
      </c>
      <c r="G150" s="73">
        <f t="shared" si="38"/>
        <v>0</v>
      </c>
      <c r="H150" s="73">
        <f t="shared" ref="H150:O150" si="41">IF(H130=$S$145,$U$145,IF(H130=$S$146,$U$146,IF(H130=$S$147,$U$147,IF(H130=$S$149,$U$149,IF(H130=$S$150,$U$150,IF(H130=$S$151,$U$151,$U$148))))))</f>
        <v>0</v>
      </c>
      <c r="I150" s="73">
        <f t="shared" si="41"/>
        <v>0</v>
      </c>
      <c r="J150" s="73">
        <f t="shared" si="41"/>
        <v>0</v>
      </c>
      <c r="K150" s="73">
        <f t="shared" si="41"/>
        <v>0</v>
      </c>
      <c r="L150" s="73">
        <f t="shared" si="41"/>
        <v>0</v>
      </c>
      <c r="M150" s="73">
        <f t="shared" si="41"/>
        <v>0</v>
      </c>
      <c r="N150" s="73">
        <f t="shared" si="41"/>
        <v>0</v>
      </c>
      <c r="O150" s="73">
        <f t="shared" si="41"/>
        <v>0</v>
      </c>
      <c r="P150" s="193"/>
      <c r="Q150" s="25"/>
      <c r="R150" s="26"/>
      <c r="S150" s="226" t="s">
        <v>115</v>
      </c>
      <c r="T150" s="225"/>
      <c r="U150" s="229">
        <v>0.05</v>
      </c>
      <c r="V150" s="232">
        <f t="shared" si="36"/>
        <v>0.1</v>
      </c>
      <c r="W150" s="225"/>
      <c r="X150" s="26"/>
      <c r="Y150" s="26"/>
      <c r="Z150" s="26"/>
      <c r="AA150" s="26"/>
      <c r="AB150" s="26"/>
    </row>
    <row r="151" spans="2:28" s="27" customFormat="1" x14ac:dyDescent="0.25">
      <c r="B151" s="23"/>
      <c r="C151" s="201"/>
      <c r="D151" s="81" t="s">
        <v>77</v>
      </c>
      <c r="E151" s="81"/>
      <c r="F151" s="74">
        <f t="shared" si="38"/>
        <v>0</v>
      </c>
      <c r="G151" s="75">
        <f t="shared" si="38"/>
        <v>0</v>
      </c>
      <c r="H151" s="75">
        <f t="shared" ref="H151:O151" si="42">IF(H131=$S$145,$U$145,IF(H131=$S$146,$U$146,IF(H131=$S$147,$U$147,IF(H131=$S$149,$U$149,IF(H131=$S$150,$U$150,IF(H131=$S$151,$U$151,$U$148))))))</f>
        <v>0</v>
      </c>
      <c r="I151" s="75">
        <f t="shared" si="42"/>
        <v>0</v>
      </c>
      <c r="J151" s="75">
        <f t="shared" si="42"/>
        <v>0</v>
      </c>
      <c r="K151" s="75">
        <f t="shared" si="42"/>
        <v>0</v>
      </c>
      <c r="L151" s="75">
        <f t="shared" si="42"/>
        <v>0</v>
      </c>
      <c r="M151" s="75">
        <f t="shared" si="42"/>
        <v>0</v>
      </c>
      <c r="N151" s="75">
        <f t="shared" si="42"/>
        <v>0</v>
      </c>
      <c r="O151" s="75">
        <f t="shared" si="42"/>
        <v>0</v>
      </c>
      <c r="P151" s="194"/>
      <c r="Q151" s="25"/>
      <c r="R151" s="26"/>
      <c r="S151" s="226" t="s">
        <v>116</v>
      </c>
      <c r="T151" s="225"/>
      <c r="U151" s="229">
        <v>0.1</v>
      </c>
      <c r="V151" s="232">
        <f t="shared" si="36"/>
        <v>0.2</v>
      </c>
      <c r="W151" s="225"/>
      <c r="X151" s="26"/>
      <c r="Y151" s="26"/>
      <c r="Z151" s="26"/>
      <c r="AA151" s="26"/>
      <c r="AB151" s="26"/>
    </row>
    <row r="152" spans="2:28" s="27" customFormat="1" ht="16.5" customHeight="1" x14ac:dyDescent="0.25">
      <c r="B152" s="23"/>
      <c r="C152" s="188"/>
      <c r="D152" s="80" t="s">
        <v>91</v>
      </c>
      <c r="E152" s="80"/>
      <c r="F152" s="72">
        <f t="shared" si="38"/>
        <v>0</v>
      </c>
      <c r="G152" s="73">
        <f t="shared" si="38"/>
        <v>0</v>
      </c>
      <c r="H152" s="73">
        <f t="shared" ref="H152:O152" si="43">IF(H132=$S$145,$U$145,IF(H132=$S$146,$U$146,IF(H132=$S$147,$U$147,IF(H132=$S$149,$U$149,IF(H132=$S$150,$U$150,IF(H132=$S$151,$U$151,$U$148))))))</f>
        <v>0</v>
      </c>
      <c r="I152" s="73">
        <f t="shared" si="43"/>
        <v>0</v>
      </c>
      <c r="J152" s="73">
        <f t="shared" si="43"/>
        <v>0</v>
      </c>
      <c r="K152" s="73">
        <f t="shared" si="43"/>
        <v>0</v>
      </c>
      <c r="L152" s="73">
        <f t="shared" si="43"/>
        <v>0</v>
      </c>
      <c r="M152" s="73">
        <f t="shared" si="43"/>
        <v>0</v>
      </c>
      <c r="N152" s="73">
        <f t="shared" si="43"/>
        <v>0</v>
      </c>
      <c r="O152" s="73">
        <f t="shared" si="43"/>
        <v>0</v>
      </c>
      <c r="P152" s="193"/>
      <c r="Q152" s="25"/>
      <c r="R152" s="26"/>
      <c r="S152" s="233" t="s">
        <v>117</v>
      </c>
      <c r="T152" s="234"/>
      <c r="U152" s="235"/>
      <c r="V152" s="236">
        <v>2</v>
      </c>
      <c r="W152" s="225"/>
      <c r="X152" s="26"/>
      <c r="Y152" s="26"/>
      <c r="Z152" s="26"/>
      <c r="AA152" s="26"/>
      <c r="AB152" s="26"/>
    </row>
    <row r="153" spans="2:28" s="27" customFormat="1" ht="16.5" customHeight="1" x14ac:dyDescent="0.25">
      <c r="B153" s="23"/>
      <c r="C153" s="188"/>
      <c r="D153" s="80" t="s">
        <v>94</v>
      </c>
      <c r="E153" s="80"/>
      <c r="F153" s="72">
        <f t="shared" si="38"/>
        <v>0</v>
      </c>
      <c r="G153" s="73">
        <f t="shared" si="38"/>
        <v>0</v>
      </c>
      <c r="H153" s="73">
        <f t="shared" ref="H153:O153" si="44">IF(H133=$S$145,$U$145,IF(H133=$S$146,$U$146,IF(H133=$S$147,$U$147,IF(H133=$S$149,$U$149,IF(H133=$S$150,$U$150,IF(H133=$S$151,$U$151,$U$148))))))</f>
        <v>0</v>
      </c>
      <c r="I153" s="73">
        <f t="shared" si="44"/>
        <v>0</v>
      </c>
      <c r="J153" s="73">
        <f t="shared" si="44"/>
        <v>0</v>
      </c>
      <c r="K153" s="73">
        <f t="shared" si="44"/>
        <v>0</v>
      </c>
      <c r="L153" s="73">
        <f t="shared" si="44"/>
        <v>0</v>
      </c>
      <c r="M153" s="73">
        <f t="shared" si="44"/>
        <v>0</v>
      </c>
      <c r="N153" s="73">
        <f t="shared" si="44"/>
        <v>0</v>
      </c>
      <c r="O153" s="73">
        <f t="shared" si="44"/>
        <v>0</v>
      </c>
      <c r="P153" s="193"/>
      <c r="Q153" s="25"/>
      <c r="R153" s="26"/>
      <c r="S153" s="26"/>
      <c r="T153" s="26"/>
      <c r="U153" s="26"/>
      <c r="V153" s="26"/>
      <c r="X153" s="26"/>
      <c r="Y153" s="26"/>
      <c r="Z153" s="26"/>
      <c r="AA153" s="26"/>
      <c r="AB153" s="26"/>
    </row>
    <row r="154" spans="2:28" s="27" customFormat="1" ht="23.25" customHeight="1" x14ac:dyDescent="0.25">
      <c r="B154" s="23"/>
      <c r="C154" s="202"/>
      <c r="D154" s="82" t="s">
        <v>92</v>
      </c>
      <c r="E154" s="82"/>
      <c r="F154" s="76">
        <f>(F147+F148+F149+F150+F151+F152+F153+F144)</f>
        <v>3.5059970137988747</v>
      </c>
      <c r="G154" s="77">
        <f>(G147+G148+G149+G150+G151+G152+G153+G144)</f>
        <v>3.5059970137988747</v>
      </c>
      <c r="H154" s="77">
        <f t="shared" ref="H154:O154" si="45">(H147+H148+H149+H150+H151+H152+H153+H144)</f>
        <v>3.5059970137988747</v>
      </c>
      <c r="I154" s="77">
        <f t="shared" si="45"/>
        <v>3.5059970137988747</v>
      </c>
      <c r="J154" s="77">
        <f t="shared" si="45"/>
        <v>3.5059970137988747</v>
      </c>
      <c r="K154" s="77">
        <f t="shared" si="45"/>
        <v>3.5059970137988747</v>
      </c>
      <c r="L154" s="77">
        <f t="shared" si="45"/>
        <v>3.5059970137988747</v>
      </c>
      <c r="M154" s="77">
        <f t="shared" si="45"/>
        <v>3.5059970137988747</v>
      </c>
      <c r="N154" s="77">
        <f t="shared" si="45"/>
        <v>3.5059970137988747</v>
      </c>
      <c r="O154" s="77">
        <f t="shared" si="45"/>
        <v>3.5059970137988747</v>
      </c>
      <c r="P154" s="203"/>
      <c r="Q154" s="25"/>
      <c r="R154" s="26"/>
      <c r="S154" s="26"/>
      <c r="T154" s="26"/>
      <c r="U154" s="26"/>
      <c r="V154" s="26"/>
      <c r="X154" s="26"/>
      <c r="Y154" s="26"/>
      <c r="Z154" s="26"/>
      <c r="AA154" s="26"/>
      <c r="AB154" s="26"/>
    </row>
    <row r="155" spans="2:28" s="27" customFormat="1" ht="24" customHeight="1" thickBot="1" x14ac:dyDescent="0.3">
      <c r="B155" s="23"/>
      <c r="C155" s="204"/>
      <c r="D155" s="85" t="s">
        <v>95</v>
      </c>
      <c r="E155" s="205"/>
      <c r="F155" s="131">
        <f>(SUM(F147:F153)+1)*F145</f>
        <v>0</v>
      </c>
      <c r="G155" s="132">
        <f>(SUM(G147:G153)+1)*G145</f>
        <v>0</v>
      </c>
      <c r="H155" s="132">
        <f t="shared" ref="H155:O155" si="46">(SUM(H147:H153)+1)*H145</f>
        <v>0</v>
      </c>
      <c r="I155" s="132">
        <f t="shared" si="46"/>
        <v>0</v>
      </c>
      <c r="J155" s="132">
        <f t="shared" si="46"/>
        <v>0</v>
      </c>
      <c r="K155" s="132">
        <f t="shared" si="46"/>
        <v>0</v>
      </c>
      <c r="L155" s="132">
        <f t="shared" si="46"/>
        <v>0</v>
      </c>
      <c r="M155" s="132">
        <f t="shared" si="46"/>
        <v>0</v>
      </c>
      <c r="N155" s="132">
        <f t="shared" si="46"/>
        <v>0</v>
      </c>
      <c r="O155" s="132">
        <f t="shared" si="46"/>
        <v>0</v>
      </c>
      <c r="P155" s="206"/>
      <c r="Q155" s="25"/>
      <c r="R155" s="26"/>
      <c r="S155" s="26"/>
      <c r="T155" s="26"/>
      <c r="U155" s="26"/>
      <c r="V155" s="26"/>
      <c r="X155" s="26"/>
      <c r="Y155" s="26"/>
      <c r="Z155" s="26"/>
      <c r="AA155" s="26"/>
      <c r="AB155" s="26"/>
    </row>
    <row r="156" spans="2:28" s="27" customFormat="1" ht="15.75" thickTop="1" x14ac:dyDescent="0.25">
      <c r="B156" s="23"/>
      <c r="C156" s="83"/>
      <c r="D156" s="84" t="s">
        <v>84</v>
      </c>
      <c r="E156" s="84"/>
      <c r="F156" s="53" t="s">
        <v>78</v>
      </c>
      <c r="G156" s="54" t="s">
        <v>87</v>
      </c>
      <c r="H156" s="54" t="s">
        <v>88</v>
      </c>
      <c r="I156" s="47" t="s">
        <v>79</v>
      </c>
      <c r="J156" s="133"/>
      <c r="K156" s="207"/>
      <c r="L156" s="207"/>
      <c r="M156" s="207"/>
      <c r="N156" s="207"/>
      <c r="O156" s="181"/>
      <c r="P156" s="193"/>
      <c r="Q156" s="25"/>
      <c r="R156" s="26"/>
      <c r="S156" s="26"/>
      <c r="T156" s="26"/>
      <c r="U156" s="26"/>
      <c r="V156" s="26"/>
      <c r="X156" s="26"/>
      <c r="Y156" s="26"/>
      <c r="Z156" s="26"/>
      <c r="AA156" s="26"/>
      <c r="AB156" s="26"/>
    </row>
    <row r="157" spans="2:28" s="27" customFormat="1" ht="7.5" customHeight="1" x14ac:dyDescent="0.25">
      <c r="B157" s="23"/>
      <c r="C157" s="208"/>
      <c r="D157" s="209"/>
      <c r="E157" s="209"/>
      <c r="F157" s="210"/>
      <c r="G157" s="211"/>
      <c r="H157" s="211"/>
      <c r="I157" s="211"/>
      <c r="J157" s="212"/>
      <c r="K157" s="181"/>
      <c r="L157" s="181"/>
      <c r="M157" s="181"/>
      <c r="N157" s="181"/>
      <c r="O157" s="181"/>
      <c r="P157" s="193"/>
      <c r="Q157" s="25"/>
      <c r="R157" s="26"/>
      <c r="S157" s="26"/>
      <c r="T157" s="26"/>
      <c r="U157" s="26"/>
      <c r="V157" s="26"/>
      <c r="X157" s="26"/>
      <c r="Y157" s="26"/>
      <c r="Z157" s="26"/>
      <c r="AA157" s="26"/>
      <c r="AB157" s="26"/>
    </row>
    <row r="158" spans="2:28" s="27" customFormat="1" x14ac:dyDescent="0.25">
      <c r="B158" s="23"/>
      <c r="C158" s="213"/>
      <c r="D158" s="214"/>
      <c r="E158" s="214"/>
      <c r="F158" s="55" t="s">
        <v>80</v>
      </c>
      <c r="G158" s="56">
        <f>MIN(F140:O140)</f>
        <v>0</v>
      </c>
      <c r="H158" s="56">
        <f>MIN(F155:O155)</f>
        <v>0</v>
      </c>
      <c r="I158" s="57" t="e">
        <f>(H158-G158)/G158</f>
        <v>#DIV/0!</v>
      </c>
      <c r="J158" s="134"/>
      <c r="K158" s="181"/>
      <c r="L158" s="181"/>
      <c r="M158" s="181"/>
      <c r="N158" s="181"/>
      <c r="O158" s="181"/>
      <c r="P158" s="193"/>
      <c r="Q158" s="25"/>
      <c r="R158" s="26"/>
      <c r="S158" s="26"/>
      <c r="T158" s="26"/>
      <c r="U158" s="26"/>
      <c r="V158" s="26"/>
      <c r="X158" s="26"/>
      <c r="Y158" s="26"/>
      <c r="Z158" s="26"/>
      <c r="AA158" s="26"/>
      <c r="AB158" s="26"/>
    </row>
    <row r="159" spans="2:28" s="27" customFormat="1" ht="16.5" customHeight="1" x14ac:dyDescent="0.25">
      <c r="B159" s="23"/>
      <c r="C159" s="213"/>
      <c r="D159" s="214"/>
      <c r="E159" s="214"/>
      <c r="F159" s="55" t="s">
        <v>81</v>
      </c>
      <c r="G159" s="56">
        <f>MAX(F140:O140)</f>
        <v>0</v>
      </c>
      <c r="H159" s="56">
        <f>MAX(F155:O155)</f>
        <v>0</v>
      </c>
      <c r="I159" s="57" t="e">
        <f>(H159-G159)/G159</f>
        <v>#DIV/0!</v>
      </c>
      <c r="J159" s="134"/>
      <c r="K159" s="215"/>
      <c r="L159" s="215"/>
      <c r="M159" s="215"/>
      <c r="N159" s="215"/>
      <c r="O159" s="215"/>
      <c r="P159" s="193"/>
      <c r="Q159" s="25"/>
      <c r="R159" s="26"/>
      <c r="S159" s="26"/>
      <c r="T159" s="26"/>
      <c r="U159" s="26"/>
      <c r="V159" s="26"/>
      <c r="X159" s="26"/>
      <c r="Y159" s="26"/>
      <c r="Z159" s="26"/>
      <c r="AA159" s="26"/>
      <c r="AB159" s="26"/>
    </row>
    <row r="160" spans="2:28" s="27" customFormat="1" ht="16.5" customHeight="1" x14ac:dyDescent="0.25">
      <c r="B160" s="23"/>
      <c r="C160" s="213"/>
      <c r="D160" s="214"/>
      <c r="E160" s="214"/>
      <c r="F160" s="55" t="s">
        <v>82</v>
      </c>
      <c r="G160" s="58">
        <f>AVERAGE(F140:O140)</f>
        <v>0</v>
      </c>
      <c r="H160" s="58">
        <f>AVERAGE(F155:O155)</f>
        <v>0</v>
      </c>
      <c r="I160" s="57" t="e">
        <f>(H160-G160)/G160</f>
        <v>#DIV/0!</v>
      </c>
      <c r="J160" s="134"/>
      <c r="K160" s="22"/>
      <c r="L160" s="22"/>
      <c r="M160" s="22"/>
      <c r="N160" s="22"/>
      <c r="O160" s="22"/>
      <c r="P160" s="193"/>
      <c r="Q160" s="25"/>
      <c r="R160" s="26"/>
      <c r="S160" s="26"/>
      <c r="T160" s="26"/>
      <c r="U160" s="26"/>
      <c r="V160" s="26"/>
      <c r="X160" s="26"/>
      <c r="Y160" s="26"/>
      <c r="Z160" s="26"/>
      <c r="AA160" s="26"/>
      <c r="AB160" s="26"/>
    </row>
    <row r="161" spans="2:28" s="27" customFormat="1" ht="16.5" customHeight="1" thickBot="1" x14ac:dyDescent="0.3">
      <c r="B161" s="23"/>
      <c r="C161" s="216"/>
      <c r="D161" s="217"/>
      <c r="E161" s="217"/>
      <c r="F161" s="59" t="s">
        <v>83</v>
      </c>
      <c r="G161" s="60">
        <f>MEDIAN(F140:O140)</f>
        <v>0</v>
      </c>
      <c r="H161" s="60">
        <f>MEDIAN(F155:O155)</f>
        <v>0</v>
      </c>
      <c r="I161" s="61" t="e">
        <f>(H161-G161)/G161</f>
        <v>#DIV/0!</v>
      </c>
      <c r="J161" s="135"/>
      <c r="K161" s="48"/>
      <c r="L161" s="48"/>
      <c r="M161" s="48"/>
      <c r="N161" s="48"/>
      <c r="O161" s="48"/>
      <c r="P161" s="218"/>
      <c r="Q161" s="25"/>
      <c r="R161" s="26"/>
      <c r="S161" s="26"/>
      <c r="T161" s="26"/>
      <c r="U161" s="26"/>
      <c r="V161" s="26"/>
      <c r="X161" s="26"/>
      <c r="Y161" s="26"/>
      <c r="Z161" s="26"/>
      <c r="AA161" s="26"/>
      <c r="AB161" s="26"/>
    </row>
    <row r="162" spans="2:28" s="27" customFormat="1" ht="16.5" customHeight="1" thickTop="1" x14ac:dyDescent="0.25">
      <c r="B162" s="23"/>
      <c r="C162" s="22"/>
      <c r="D162" s="22"/>
      <c r="E162" s="24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5"/>
      <c r="R162" s="26"/>
      <c r="S162" s="26"/>
      <c r="T162" s="26"/>
      <c r="U162" s="26"/>
      <c r="V162" s="26"/>
      <c r="X162" s="26"/>
      <c r="Y162" s="26"/>
      <c r="Z162" s="26"/>
      <c r="AA162" s="26"/>
      <c r="AB162" s="26"/>
    </row>
    <row r="165" spans="2:28" hidden="1" x14ac:dyDescent="0.25"/>
  </sheetData>
  <customSheetViews>
    <customSheetView guid="{E7001321-31B8-441F-96BD-1D6940699592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63" orientation="landscape" horizontalDpi="300" r:id="rId1"/>
    </customSheetView>
    <customSheetView guid="{B03C2BEE-E48D-43BB-B8EC-401F5293991B}" fitToPage="1" hiddenRows="1" hiddenColumns="1" showRuler="0" topLeftCell="C1">
      <selection activeCell="G26" sqref="G26"/>
      <pageMargins left="0" right="0" top="0.5" bottom="0" header="0" footer="0"/>
      <printOptions horizontalCentered="1" verticalCentered="1"/>
      <pageSetup scale="71" orientation="landscape" horizontalDpi="300" r:id="rId2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003E2CD6-3DA4-4A97-BE1F-7B1DD4B8B798}" showPageBreaks="1" fitToPage="1" printArea="1" hiddenRows="1" hiddenColumns="1" showRuler="0" topLeftCell="C14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4"/>
      <headerFooter alignWithMargins="0"/>
    </customSheetView>
    <customSheetView guid="{07CB6E7F-B9B8-4A2F-81C4-BB1A56AA5CB4}" scale="90" showPageBreaks="1" fitToPage="1" printArea="1" hiddenRows="1" hiddenColumns="1" topLeftCell="C1">
      <selection activeCell="D16" sqref="D16"/>
      <pageMargins left="0" right="0" top="0.5" bottom="0" header="0" footer="0"/>
      <printOptions horizontalCentered="1" verticalCentered="1"/>
      <pageSetup scale="63" orientation="landscape" horizontalDpi="300" r:id="rId5"/>
    </customSheetView>
  </customSheetViews>
  <mergeCells count="5">
    <mergeCell ref="C2:P2"/>
    <mergeCell ref="C1:P1"/>
    <mergeCell ref="C105:P105"/>
    <mergeCell ref="C106:P106"/>
    <mergeCell ref="C3:P3"/>
  </mergeCells>
  <phoneticPr fontId="0" type="noConversion"/>
  <dataValidations count="2">
    <dataValidation type="list" allowBlank="1" showInputMessage="1" showErrorMessage="1" sqref="F122:O122" xr:uid="{D877DFD2-1004-4084-94CD-200854F5772B}">
      <formula1>$S$135:$S$141</formula1>
    </dataValidation>
    <dataValidation type="list" allowBlank="1" showInputMessage="1" showErrorMessage="1" sqref="F127:O133" xr:uid="{9C7CB01F-F0C0-46C2-A72F-295D37D4F84F}">
      <formula1>$S$145:$S$151</formula1>
    </dataValidation>
  </dataValidations>
  <printOptions horizontalCentered="1" verticalCentered="1"/>
  <pageMargins left="0" right="0" top="0.5" bottom="0" header="0" footer="0"/>
  <pageSetup scale="63" orientation="landscape" horizontalDpi="300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DD10E1-5BD1-42F4-9858-F17C29491D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D44F25-3E80-4FA1-883D-B5A6BF1396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C1344E-AAB9-4322-A38B-91BAC4BA97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2017-01-01T16:48:38Z</cp:lastPrinted>
  <dcterms:created xsi:type="dcterms:W3CDTF">2008-09-17T04:55:20Z</dcterms:created>
  <dcterms:modified xsi:type="dcterms:W3CDTF">2022-01-04T21:14:02Z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2fd33ec2e49f4b59a4c31b6848cd9dda">
    <vt:lpwstr>k18275913e6b644a6b94_X_k5276aad1b70a41cdb1e_A_1</vt:lpwstr>
  </property>
  <property fmtid="{D5CDD505-2E9C-101B-9397-08002B2CF9AE}" pid="741" name="g33a680e02cf14312a635f280b14fffb4">
    <vt:lpwstr>k18275913e6b644a6b94_X_k5276aad1b70a41cdb1e_A_2</vt:lpwstr>
  </property>
  <property fmtid="{D5CDD505-2E9C-101B-9397-08002B2CF9AE}" pid="742" name="ge5af68fba4a74ffdb02e9efc586d7ac0">
    <vt:lpwstr>k18275913e6b644a6b94_X_k5276aad1b70a41cdb1e_A_3</vt:lpwstr>
  </property>
  <property fmtid="{D5CDD505-2E9C-101B-9397-08002B2CF9AE}" pid="743" name="g8b15ec22d3404c0d9099638f7262b410">
    <vt:lpwstr>k18275913e6b644a6b94_X_k5276aad1b70a41cdb1e_A_4</vt:lpwstr>
  </property>
  <property fmtid="{D5CDD505-2E9C-101B-9397-08002B2CF9AE}" pid="744" name="gc29d05c9ddb5441fb7cb219bcaa9e161">
    <vt:lpwstr>k18275913e6b644a6b94_X_k5276aad1b70a41cdb1e_A_5</vt:lpwstr>
  </property>
  <property fmtid="{D5CDD505-2E9C-101B-9397-08002B2CF9AE}" pid="745" name="gb819c222a0b541e4b3b0817fdb7fc3b2">
    <vt:lpwstr>k18275913e6b644a6b94_X_k5276aad1b70a41cdb1e_A_6</vt:lpwstr>
  </property>
  <property fmtid="{D5CDD505-2E9C-101B-9397-08002B2CF9AE}" pid="746" name="g3e4cc61d21104737b9dee46789c893ef">
    <vt:lpwstr>k18275913e6b644a6b94_X_k5276aad1b70a41cdb1e_A_7</vt:lpwstr>
  </property>
  <property fmtid="{D5CDD505-2E9C-101B-9397-08002B2CF9AE}" pid="747" name="g363820fa832f4e618d06ea590b483689">
    <vt:lpwstr>k18275913e6b644a6b94_X_k5276aad1b70a41cdb1e_A_8</vt:lpwstr>
  </property>
  <property fmtid="{D5CDD505-2E9C-101B-9397-08002B2CF9AE}" pid="748" name="gf0484ed928654d72b8ad1da0591d05fd">
    <vt:lpwstr>k18275913e6b644a6b94_X_k5276aad1b70a41cdb1e_A_9</vt:lpwstr>
  </property>
  <property fmtid="{D5CDD505-2E9C-101B-9397-08002B2CF9AE}" pid="749" name="g261243e303bb481bb935058b8d9e56b0">
    <vt:lpwstr>k18275913e6b644a6b94_X_k5276aad1b70a41cdb1e_A_10</vt:lpwstr>
  </property>
  <property fmtid="{D5CDD505-2E9C-101B-9397-08002B2CF9AE}" pid="750" name="gd2b3d66da0bf4794875c88f5e384d892">
    <vt:lpwstr>k18275913e6b644a6b94_X_k21964829557a4703bd3_A_1</vt:lpwstr>
  </property>
  <property fmtid="{D5CDD505-2E9C-101B-9397-08002B2CF9AE}" pid="751" name="gd260a084991d4000a692c6e94a6b5de4">
    <vt:lpwstr>k18275913e6b644a6b94_X_k21964829557a4703bd3_A_2</vt:lpwstr>
  </property>
  <property fmtid="{D5CDD505-2E9C-101B-9397-08002B2CF9AE}" pid="752" name="g1b368b3f8bed4a95a2597b8ecf6c714f">
    <vt:lpwstr>k18275913e6b644a6b94_X_k21964829557a4703bd3_A_3</vt:lpwstr>
  </property>
  <property fmtid="{D5CDD505-2E9C-101B-9397-08002B2CF9AE}" pid="753" name="gac54b699595a4c8d9e5c69ddb539c1cf">
    <vt:lpwstr>k18275913e6b644a6b94_X_k21964829557a4703bd3_A_4</vt:lpwstr>
  </property>
  <property fmtid="{D5CDD505-2E9C-101B-9397-08002B2CF9AE}" pid="754" name="gea7072f19c3549ffae546fabbbfba1a3">
    <vt:lpwstr>k18275913e6b644a6b94_X_k21964829557a4703bd3_A_5</vt:lpwstr>
  </property>
  <property fmtid="{D5CDD505-2E9C-101B-9397-08002B2CF9AE}" pid="755" name="gdecf66767299489693e60455e74b6d1d">
    <vt:lpwstr>k18275913e6b644a6b94_X_k21964829557a4703bd3_A_6</vt:lpwstr>
  </property>
  <property fmtid="{D5CDD505-2E9C-101B-9397-08002B2CF9AE}" pid="756" name="g430b79d6bbf5485bbb8476dd2b13f84e">
    <vt:lpwstr>k18275913e6b644a6b94_X_k21964829557a4703bd3_A_7</vt:lpwstr>
  </property>
  <property fmtid="{D5CDD505-2E9C-101B-9397-08002B2CF9AE}" pid="757" name="g999053b72b834419b333c89af3a189aa">
    <vt:lpwstr>k18275913e6b644a6b94_X_k21964829557a4703bd3_A_8</vt:lpwstr>
  </property>
  <property fmtid="{D5CDD505-2E9C-101B-9397-08002B2CF9AE}" pid="758" name="ge608928a453b4d3fb3dd2b9696e4647e">
    <vt:lpwstr>k18275913e6b644a6b94_X_k21964829557a4703bd3_A_9</vt:lpwstr>
  </property>
  <property fmtid="{D5CDD505-2E9C-101B-9397-08002B2CF9AE}" pid="759" name="gc7c2a51aa5b5447f8fcae2b911c2f1eb">
    <vt:lpwstr>k18275913e6b644a6b94_X_k21964829557a4703bd3_A_10</vt:lpwstr>
  </property>
  <property fmtid="{D5CDD505-2E9C-101B-9397-08002B2CF9AE}" pid="760" name="g02f6e1ea3c9e430782773fe686175db0">
    <vt:lpwstr>k18275913e6b644a6b94_X_kd3160d68aeb445358e2_A_10_F_0</vt:lpwstr>
  </property>
  <property fmtid="{D5CDD505-2E9C-101B-9397-08002B2CF9AE}" pid="761" name="gfa4a62a7712645efa0f5239851ed3f83">
    <vt:lpwstr>k18275913e6b644a6b94_X_kd3160d68aeb445358e2_A_9_F_0</vt:lpwstr>
  </property>
  <property fmtid="{D5CDD505-2E9C-101B-9397-08002B2CF9AE}" pid="762" name="gd7441a2d082f47188ec1ec66e26d0f3e">
    <vt:lpwstr>k18275913e6b644a6b94_X_kd3160d68aeb445358e2_A_8_F_0</vt:lpwstr>
  </property>
  <property fmtid="{D5CDD505-2E9C-101B-9397-08002B2CF9AE}" pid="763" name="g42919e6593be425da6c265018724aaa8">
    <vt:lpwstr>k18275913e6b644a6b94_X_kd3160d68aeb445358e2_A_7_F_0</vt:lpwstr>
  </property>
  <property fmtid="{D5CDD505-2E9C-101B-9397-08002B2CF9AE}" pid="764" name="g5c9a54b01d38489080592d98212c548c">
    <vt:lpwstr>k18275913e6b644a6b94_X_kd3160d68aeb445358e2_A_6_F_0</vt:lpwstr>
  </property>
  <property fmtid="{D5CDD505-2E9C-101B-9397-08002B2CF9AE}" pid="765" name="g8b1701c4c59a41009eb69c52294a12c8">
    <vt:lpwstr>k18275913e6b644a6b94_X_kd3160d68aeb445358e2_A_5_F_0</vt:lpwstr>
  </property>
  <property fmtid="{D5CDD505-2E9C-101B-9397-08002B2CF9AE}" pid="766" name="g8909dcc408a949b88dd67efa87235a68">
    <vt:lpwstr>k18275913e6b644a6b94_X_kd3160d68aeb445358e2_A_4_F_0</vt:lpwstr>
  </property>
  <property fmtid="{D5CDD505-2E9C-101B-9397-08002B2CF9AE}" pid="767" name="gd4f1050adc6e4b4f8271fb7edae4b018">
    <vt:lpwstr>k18275913e6b644a6b94_X_kd3160d68aeb445358e2_A_3_F_0</vt:lpwstr>
  </property>
  <property fmtid="{D5CDD505-2E9C-101B-9397-08002B2CF9AE}" pid="768" name="g9480e69962ea4c5da5ded535a86f4d0b">
    <vt:lpwstr>k18275913e6b644a6b94_X_kd3160d68aeb445358e2_A_2_F_0</vt:lpwstr>
  </property>
  <property fmtid="{D5CDD505-2E9C-101B-9397-08002B2CF9AE}" pid="769" name="g888ea8a907a04630b185bdf887511191">
    <vt:lpwstr>k18275913e6b644a6b94_X_kd3160d68aeb445358e2_A_1_F_0</vt:lpwstr>
  </property>
  <property fmtid="{D5CDD505-2E9C-101B-9397-08002B2CF9AE}" pid="770" name="g9dd2d242186a484c97000cfacbdb38ca">
    <vt:lpwstr>k18275913e6b644a6b94_X_ka7f5f633ecc8435f9cb_A_1</vt:lpwstr>
  </property>
  <property fmtid="{D5CDD505-2E9C-101B-9397-08002B2CF9AE}" pid="771" name="gd412013d6825441b9925f83725295aa9">
    <vt:lpwstr>k18275913e6b644a6b94_X_ka7f5f633ecc8435f9cb_A_2</vt:lpwstr>
  </property>
  <property fmtid="{D5CDD505-2E9C-101B-9397-08002B2CF9AE}" pid="772" name="g81abea38f9254387bb2b5141315d2a66">
    <vt:lpwstr>k18275913e6b644a6b94_X_ka7f5f633ecc8435f9cb_A_3</vt:lpwstr>
  </property>
  <property fmtid="{D5CDD505-2E9C-101B-9397-08002B2CF9AE}" pid="773" name="ge5b5640a5ddf4bdd97684f70eeaefc1e">
    <vt:lpwstr>k18275913e6b644a6b94_X_ka7f5f633ecc8435f9cb_A_4</vt:lpwstr>
  </property>
  <property fmtid="{D5CDD505-2E9C-101B-9397-08002B2CF9AE}" pid="774" name="g4cbb2885fdee4c898b95cfe40d9dbc8d">
    <vt:lpwstr>k18275913e6b644a6b94_X_ka7f5f633ecc8435f9cb_A_5</vt:lpwstr>
  </property>
  <property fmtid="{D5CDD505-2E9C-101B-9397-08002B2CF9AE}" pid="775" name="g5eb98ff523ff461ca5666f3d76879dd8">
    <vt:lpwstr>k18275913e6b644a6b94_X_ka7f5f633ecc8435f9cb_A_6</vt:lpwstr>
  </property>
  <property fmtid="{D5CDD505-2E9C-101B-9397-08002B2CF9AE}" pid="776" name="gca24b614d02d4fb18b3c5a85fbfc071f">
    <vt:lpwstr>k18275913e6b644a6b94_X_ka7f5f633ecc8435f9cb_A_7</vt:lpwstr>
  </property>
  <property fmtid="{D5CDD505-2E9C-101B-9397-08002B2CF9AE}" pid="777" name="gaa39b240fe9f42f0bf976302c677da61">
    <vt:lpwstr>k18275913e6b644a6b94_X_ka7f5f633ecc8435f9cb_A_8</vt:lpwstr>
  </property>
  <property fmtid="{D5CDD505-2E9C-101B-9397-08002B2CF9AE}" pid="778" name="gb12b27eaec5a462d87e42ac1f2bb7c2d">
    <vt:lpwstr>k18275913e6b644a6b94_X_ka7f5f633ecc8435f9cb_A_9</vt:lpwstr>
  </property>
  <property fmtid="{D5CDD505-2E9C-101B-9397-08002B2CF9AE}" pid="779" name="g09c3c45b53704b27ba0d638af74d5776">
    <vt:lpwstr>k18275913e6b644a6b94_X_ka7f5f633ecc8435f9cb_A_10</vt:lpwstr>
  </property>
  <property fmtid="{D5CDD505-2E9C-101B-9397-08002B2CF9AE}" pid="780" name="gd1dbd223ca7b4820bd6a6f80c97299c4">
    <vt:lpwstr>k18275913e6b644a6b94_X_ke1877bdfdd814de3ade_A_1_F_20</vt:lpwstr>
  </property>
  <property fmtid="{D5CDD505-2E9C-101B-9397-08002B2CF9AE}" pid="781" name="g9444a8756bc24ac9b5bcacac527e1600">
    <vt:lpwstr>k18275913e6b644a6b94_X_ke1877bdfdd814de3ade_A_2_F_20</vt:lpwstr>
  </property>
  <property fmtid="{D5CDD505-2E9C-101B-9397-08002B2CF9AE}" pid="782" name="g59e8319754a644178daad06b882b2acf">
    <vt:lpwstr>k18275913e6b644a6b94_X_ke1877bdfdd814de3ade_A_3_F_20</vt:lpwstr>
  </property>
  <property fmtid="{D5CDD505-2E9C-101B-9397-08002B2CF9AE}" pid="783" name="g5fd53746f15b4052970080d07c1ab719">
    <vt:lpwstr>k18275913e6b644a6b94_X_ke1877bdfdd814de3ade_A_4_F_20</vt:lpwstr>
  </property>
  <property fmtid="{D5CDD505-2E9C-101B-9397-08002B2CF9AE}" pid="784" name="g54ffc86eec0142b69c6be70c63e2488a">
    <vt:lpwstr>k18275913e6b644a6b94_X_ke1877bdfdd814de3ade_A_5_F_20</vt:lpwstr>
  </property>
  <property fmtid="{D5CDD505-2E9C-101B-9397-08002B2CF9AE}" pid="785" name="g714f1e97bd2f4cb9b8f0b3427f8daa73">
    <vt:lpwstr>k18275913e6b644a6b94_X_ke1877bdfdd814de3ade_A_6_F_20</vt:lpwstr>
  </property>
  <property fmtid="{D5CDD505-2E9C-101B-9397-08002B2CF9AE}" pid="786" name="g2ba0a921b1a742f2b5e89bac7533b6ee">
    <vt:lpwstr>k18275913e6b644a6b94_X_ke1877bdfdd814de3ade_A_7_F_20</vt:lpwstr>
  </property>
  <property fmtid="{D5CDD505-2E9C-101B-9397-08002B2CF9AE}" pid="787" name="g9683a0b894a94d58a0c089031fbc35af">
    <vt:lpwstr>k18275913e6b644a6b94_X_ke1877bdfdd814de3ade_A_8_F_20</vt:lpwstr>
  </property>
  <property fmtid="{D5CDD505-2E9C-101B-9397-08002B2CF9AE}" pid="788" name="g53487aa5c15648cd85fafacb134df856">
    <vt:lpwstr>k18275913e6b644a6b94_X_ke1877bdfdd814de3ade_A_9_F_20</vt:lpwstr>
  </property>
  <property fmtid="{D5CDD505-2E9C-101B-9397-08002B2CF9AE}" pid="789" name="g8a6bf87c11714decbea095b6745c0ffb">
    <vt:lpwstr>k18275913e6b644a6b94_X_ke1877bdfdd814de3ade_A_10_F_20</vt:lpwstr>
  </property>
  <property fmtid="{D5CDD505-2E9C-101B-9397-08002B2CF9AE}" pid="790" name="ContentTypeId">
    <vt:lpwstr>0x010100CF5F8BD6FB4F524198FB3326D5055444</vt:lpwstr>
  </property>
</Properties>
</file>