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9DABD6A2-0DDB-42D3-9957-5036C06C024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bsorption" sheetId="1" r:id="rId1"/>
  </sheets>
  <definedNames>
    <definedName name="_xlnm.Print_Area" localSheetId="0">Absorption!$A$2:$T$39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18" i="1"/>
  <c r="K17" i="1"/>
  <c r="B18" i="1" l="1"/>
  <c r="B19" i="1" s="1"/>
  <c r="Q17" i="1"/>
  <c r="J7" i="1"/>
  <c r="I7" i="1" s="1"/>
  <c r="I6" i="1"/>
  <c r="J8" i="1" l="1"/>
  <c r="J9" i="1"/>
  <c r="Q19" i="1"/>
  <c r="B20" i="1"/>
  <c r="Q18" i="1"/>
  <c r="Q20" i="1" l="1"/>
  <c r="B21" i="1"/>
  <c r="Q21" i="1" l="1"/>
  <c r="B22" i="1"/>
  <c r="B23" i="1" l="1"/>
  <c r="Q22" i="1"/>
  <c r="B24" i="1" l="1"/>
  <c r="Q23" i="1"/>
  <c r="B25" i="1" l="1"/>
  <c r="Q24" i="1"/>
  <c r="B26" i="1" l="1"/>
  <c r="Q25" i="1"/>
  <c r="B27" i="1" l="1"/>
  <c r="Q26" i="1"/>
  <c r="Q27" i="1" l="1"/>
  <c r="B28" i="1"/>
  <c r="Q28" i="1" s="1"/>
  <c r="J10" i="1"/>
  <c r="E17" i="1" s="1"/>
  <c r="E18" i="1" l="1"/>
  <c r="G17" i="1"/>
  <c r="I17" i="1"/>
  <c r="M17" i="1"/>
  <c r="O17" i="1" l="1"/>
  <c r="G18" i="1"/>
  <c r="E19" i="1"/>
  <c r="M18" i="1"/>
  <c r="I18" i="1"/>
  <c r="O18" i="1" l="1"/>
  <c r="S18" i="1" s="1"/>
  <c r="S17" i="1"/>
  <c r="M19" i="1"/>
  <c r="G19" i="1"/>
  <c r="I19" i="1"/>
  <c r="E20" i="1"/>
  <c r="M20" i="1" l="1"/>
  <c r="I20" i="1"/>
  <c r="E21" i="1"/>
  <c r="G20" i="1"/>
  <c r="O19" i="1"/>
  <c r="S19" i="1" s="1"/>
  <c r="M21" i="1" l="1"/>
  <c r="I21" i="1"/>
  <c r="E22" i="1"/>
  <c r="G21" i="1"/>
  <c r="O20" i="1"/>
  <c r="S20" i="1" s="1"/>
  <c r="O21" i="1" l="1"/>
  <c r="S21" i="1" s="1"/>
  <c r="M22" i="1"/>
  <c r="I22" i="1"/>
  <c r="E23" i="1"/>
  <c r="G22" i="1"/>
  <c r="I23" i="1" l="1"/>
  <c r="E24" i="1"/>
  <c r="G23" i="1"/>
  <c r="M23" i="1"/>
  <c r="O22" i="1"/>
  <c r="O23" i="1" l="1"/>
  <c r="S23" i="1" s="1"/>
  <c r="I24" i="1"/>
  <c r="E25" i="1"/>
  <c r="G24" i="1"/>
  <c r="M24" i="1"/>
  <c r="S22" i="1"/>
  <c r="O24" i="1" l="1"/>
  <c r="S24" i="1" s="1"/>
  <c r="E26" i="1"/>
  <c r="G25" i="1"/>
  <c r="M25" i="1"/>
  <c r="I25" i="1"/>
  <c r="O25" i="1" l="1"/>
  <c r="S25" i="1" s="1"/>
  <c r="G26" i="1"/>
  <c r="M26" i="1"/>
  <c r="E27" i="1"/>
  <c r="I26" i="1"/>
  <c r="M27" i="1" l="1"/>
  <c r="E28" i="1"/>
  <c r="G27" i="1"/>
  <c r="I27" i="1"/>
  <c r="O26" i="1"/>
  <c r="S26" i="1" s="1"/>
  <c r="O27" i="1" l="1"/>
  <c r="S27" i="1" s="1"/>
  <c r="M28" i="1"/>
  <c r="M31" i="1" s="1"/>
  <c r="K31" i="1"/>
  <c r="I28" i="1"/>
  <c r="I31" i="1" s="1"/>
  <c r="G28" i="1"/>
  <c r="O28" i="1" l="1"/>
  <c r="G31" i="1"/>
  <c r="S28" i="1" l="1"/>
  <c r="S31" i="1" s="1"/>
  <c r="O31" i="1"/>
  <c r="S33" i="1" l="1"/>
  <c r="S35" i="1" s="1"/>
</calcChain>
</file>

<file path=xl/sharedStrings.xml><?xml version="1.0" encoding="utf-8"?>
<sst xmlns="http://schemas.openxmlformats.org/spreadsheetml/2006/main" count="116" uniqueCount="42">
  <si>
    <t>ABSORPTION COST ANALYSIS</t>
  </si>
  <si>
    <t>ASSUMPTIONS</t>
  </si>
  <si>
    <t>Gross Leasable Area (SF)</t>
  </si>
  <si>
    <t>Lease Expense Terms</t>
  </si>
  <si>
    <t>Triple Net</t>
  </si>
  <si>
    <t>Current Occupancy (SF):</t>
  </si>
  <si>
    <t>Annual Market Rent / SF:</t>
  </si>
  <si>
    <t>Occupancy at Stabilization (SF):</t>
  </si>
  <si>
    <t>Average Lease Term (Years):</t>
  </si>
  <si>
    <t>Space to Absorb (SF):</t>
  </si>
  <si>
    <t>T.I. Allowance:</t>
  </si>
  <si>
    <t>Annual Recoverable CAM Expense Loss / SF</t>
  </si>
  <si>
    <t>Real Estate Commissions:</t>
  </si>
  <si>
    <t>Discount Rate:</t>
  </si>
  <si>
    <t>Vacancy Factor:</t>
  </si>
  <si>
    <t>Space</t>
  </si>
  <si>
    <t>Monthly</t>
  </si>
  <si>
    <t>Present</t>
  </si>
  <si>
    <t>Left to</t>
  </si>
  <si>
    <t>Rent</t>
  </si>
  <si>
    <t>Leasing</t>
  </si>
  <si>
    <t>Tenant</t>
  </si>
  <si>
    <t>Expense</t>
  </si>
  <si>
    <t>Absorption</t>
  </si>
  <si>
    <t>Discount</t>
  </si>
  <si>
    <t>Value of</t>
  </si>
  <si>
    <t>Month</t>
  </si>
  <si>
    <t>Absorb (SF)</t>
  </si>
  <si>
    <t>Loss</t>
  </si>
  <si>
    <t>Commissions</t>
  </si>
  <si>
    <t>Improvements</t>
  </si>
  <si>
    <t>Cost</t>
  </si>
  <si>
    <t>Factor</t>
  </si>
  <si>
    <t>Mo. Cost</t>
  </si>
  <si>
    <t>+</t>
  </si>
  <si>
    <t>=</t>
  </si>
  <si>
    <t>x</t>
  </si>
  <si>
    <t>TOTALS</t>
  </si>
  <si>
    <t xml:space="preserve">ADD:  Developer's Profit of </t>
  </si>
  <si>
    <t>TOTAL ABSORPTION COSTS</t>
  </si>
  <si>
    <t>(Rounded)</t>
  </si>
  <si>
    <t>Months to Absorb Space: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</si>
</sst>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&quot;$&quot;#,##0"/>
    <numFmt numFmtId="165" formatCode="0.0000"/>
    <numFmt numFmtId="166" formatCode="0.0%"/>
    <numFmt numFmtId="167" formatCode="&quot;$&quot;#,##0.00"/>
  </numFmts>
  <fonts count="8" x14ac:knownFonts="1">
    <font>
      <sz val="11"/>
      <color rgb="FF000000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2"/>
      <color rgb="FF000000"/>
      <name val="Calibri"/>
      <family val="2"/>
    </font>
    <font>
      <sz val="8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0" fontId="1" fillId="2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/>
    <xf numFmtId="164" fontId="3" fillId="2" borderId="2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3" fontId="2" fillId="2" borderId="3" xfId="0" applyNumberFormat="1" applyFont="1" applyFill="1" applyBorder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5" fontId="2" fillId="2" borderId="0" xfId="0" applyNumberFormat="1" applyFont="1" applyFill="1"/>
    <xf numFmtId="3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2" borderId="4" xfId="0" applyFont="1" applyFill="1" applyBorder="1"/>
    <xf numFmtId="3" fontId="2" fillId="2" borderId="5" xfId="0" applyNumberFormat="1" applyFont="1" applyFill="1" applyBorder="1"/>
    <xf numFmtId="9" fontId="3" fillId="3" borderId="0" xfId="0" applyNumberFormat="1" applyFont="1" applyFill="1" applyAlignment="1">
      <alignment horizontal="left"/>
    </xf>
    <xf numFmtId="164" fontId="2" fillId="2" borderId="3" xfId="0" applyNumberFormat="1" applyFont="1" applyFill="1" applyBorder="1"/>
    <xf numFmtId="0" fontId="2" fillId="2" borderId="0" xfId="0" applyFont="1" applyFill="1" applyAlignment="1">
      <alignment horizontal="left"/>
    </xf>
    <xf numFmtId="0" fontId="2" fillId="2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7" fontId="2" fillId="2" borderId="0" xfId="0" applyNumberFormat="1" applyFont="1" applyFill="1"/>
    <xf numFmtId="0" fontId="3" fillId="2" borderId="0" xfId="0" applyFont="1" applyFill="1" applyAlignment="1">
      <alignment horizontal="right"/>
    </xf>
    <xf numFmtId="0" fontId="1" fillId="4" borderId="14" xfId="0" applyFont="1" applyFill="1" applyBorder="1"/>
    <xf numFmtId="0" fontId="5" fillId="4" borderId="14" xfId="0" applyFont="1" applyFill="1" applyBorder="1" applyAlignment="1">
      <alignment horizontal="center"/>
    </xf>
    <xf numFmtId="0" fontId="5" fillId="4" borderId="14" xfId="0" applyFont="1" applyFill="1" applyBorder="1"/>
    <xf numFmtId="0" fontId="4" fillId="4" borderId="14" xfId="0" applyFont="1" applyFill="1" applyBorder="1"/>
    <xf numFmtId="164" fontId="2" fillId="3" borderId="3" xfId="0" applyNumberFormat="1" applyFont="1" applyFill="1" applyBorder="1"/>
    <xf numFmtId="3" fontId="2" fillId="3" borderId="3" xfId="0" applyNumberFormat="1" applyFont="1" applyFill="1" applyBorder="1"/>
    <xf numFmtId="164" fontId="2" fillId="3" borderId="0" xfId="0" applyNumberFormat="1" applyFont="1" applyFill="1"/>
    <xf numFmtId="3" fontId="2" fillId="3" borderId="0" xfId="0" applyNumberFormat="1" applyFont="1" applyFill="1"/>
    <xf numFmtId="167" fontId="2" fillId="3" borderId="0" xfId="0" applyNumberFormat="1" applyFont="1" applyFill="1"/>
    <xf numFmtId="0" fontId="2" fillId="2" borderId="0" xfId="0" applyFont="1" applyFill="1"/>
    <xf numFmtId="0" fontId="6" fillId="2" borderId="0" xfId="0" applyFont="1" applyFill="1"/>
    <xf numFmtId="0" fontId="2" fillId="3" borderId="0" xfId="0" applyFont="1" applyFill="1"/>
    <xf numFmtId="0" fontId="2" fillId="3" borderId="0" xfId="0" applyFont="1" applyFill="1"/>
    <xf numFmtId="3" fontId="2" fillId="3" borderId="0" xfId="0" applyNumberFormat="1" applyFont="1" applyFill="1" applyAlignment="1">
      <alignment horizontal="right"/>
    </xf>
    <xf numFmtId="0" fontId="2" fillId="3" borderId="15" xfId="0" applyFont="1" applyFill="1" applyBorder="1"/>
    <xf numFmtId="3" fontId="2" fillId="3" borderId="15" xfId="0" applyNumberFormat="1" applyFont="1" applyFill="1" applyBorder="1"/>
    <xf numFmtId="166" fontId="2" fillId="3" borderId="0" xfId="0" applyNumberFormat="1" applyFont="1" applyFill="1" applyAlignment="1">
      <alignment horizontal="center"/>
    </xf>
    <xf numFmtId="166" fontId="2" fillId="3" borderId="15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6" xfId="0" applyFont="1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2"/>
  <sheetViews>
    <sheetView showGridLines="0" tabSelected="1" topLeftCell="A4" workbookViewId="0">
      <selection activeCell="I18" sqref="I18"/>
    </sheetView>
  </sheetViews>
  <sheetFormatPr defaultColWidth="8.5703125" defaultRowHeight="15.75" x14ac:dyDescent="0.25"/>
  <cols>
    <col min="1" max="1" width="1.28515625" style="1" customWidth="1"/>
    <col min="2" max="2" width="3.85546875" style="1" customWidth="1"/>
    <col min="3" max="3" width="1.28515625" style="1" customWidth="1"/>
    <col min="4" max="4" width="2.5703125" style="1" customWidth="1"/>
    <col min="5" max="5" width="6.5703125" style="1" customWidth="1"/>
    <col min="6" max="6" width="3.28515625" style="1" customWidth="1"/>
    <col min="7" max="7" width="10.85546875" style="1" customWidth="1"/>
    <col min="8" max="8" width="2.85546875" style="1" customWidth="1"/>
    <col min="9" max="9" width="9.42578125" style="1" customWidth="1"/>
    <col min="10" max="10" width="10.5703125" style="1" customWidth="1"/>
    <col min="11" max="11" width="12.42578125" style="1" customWidth="1"/>
    <col min="12" max="12" width="4.28515625" style="1" customWidth="1"/>
    <col min="13" max="13" width="9.140625" style="1" customWidth="1"/>
    <col min="14" max="14" width="4" style="1" customWidth="1"/>
    <col min="15" max="15" width="9.7109375" style="1" customWidth="1"/>
    <col min="16" max="16" width="3.42578125" style="1" customWidth="1"/>
    <col min="17" max="17" width="8.5703125" style="1"/>
    <col min="18" max="18" width="3.28515625" style="1" customWidth="1"/>
    <col min="19" max="19" width="10.42578125" style="1" customWidth="1"/>
    <col min="20" max="20" width="2.85546875" style="1" customWidth="1"/>
    <col min="21" max="21" width="4.140625" style="1" customWidth="1"/>
    <col min="22" max="22" width="9.5703125" style="1" customWidth="1"/>
    <col min="23" max="23" width="6.7109375" style="1" customWidth="1"/>
    <col min="24" max="24" width="8.5703125" style="1"/>
  </cols>
  <sheetData>
    <row r="1" spans="1:24" s="56" customFormat="1" ht="7.15" customHeight="1" x14ac:dyDescent="0.2"/>
    <row r="2" spans="1:24" ht="18" customHeight="1" x14ac:dyDescent="0.3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4" ht="7.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9"/>
      <c r="L3" s="2"/>
      <c r="M3" s="2"/>
      <c r="N3" s="2"/>
      <c r="O3" s="2"/>
      <c r="P3" s="2"/>
      <c r="Q3" s="2"/>
      <c r="R3" s="2"/>
      <c r="S3" s="2"/>
    </row>
    <row r="4" spans="1:24" ht="16.149999999999999" customHeight="1" x14ac:dyDescent="0.25">
      <c r="A4" s="48"/>
      <c r="B4" s="49" t="s">
        <v>1</v>
      </c>
      <c r="C4" s="48"/>
      <c r="D4" s="48"/>
      <c r="E4" s="48"/>
      <c r="F4" s="48"/>
      <c r="G4" s="46"/>
      <c r="H4" s="46"/>
      <c r="I4" s="46"/>
      <c r="J4" s="46"/>
      <c r="K4" s="47"/>
      <c r="L4" s="46"/>
      <c r="M4" s="46"/>
      <c r="N4" s="46"/>
      <c r="O4" s="46"/>
      <c r="P4" s="46"/>
      <c r="Q4" s="46"/>
      <c r="R4" s="46"/>
      <c r="S4" s="46"/>
      <c r="T4" s="46"/>
    </row>
    <row r="5" spans="1:24" x14ac:dyDescent="0.25">
      <c r="A5" s="2"/>
      <c r="B5" s="68" t="s">
        <v>2</v>
      </c>
      <c r="C5" s="69"/>
      <c r="D5" s="69"/>
      <c r="E5" s="69"/>
      <c r="F5" s="69"/>
      <c r="G5" s="69"/>
      <c r="H5" s="2"/>
      <c r="I5" s="2"/>
      <c r="J5" s="18">
        <v>0</v>
      </c>
      <c r="K5" s="9"/>
      <c r="L5" s="2"/>
      <c r="M5" s="2" t="s">
        <v>3</v>
      </c>
      <c r="N5" s="2"/>
      <c r="O5" s="2"/>
      <c r="P5" s="2"/>
      <c r="Q5" s="2"/>
      <c r="R5" s="2"/>
      <c r="S5" s="64" t="s">
        <v>4</v>
      </c>
      <c r="T5" s="2"/>
    </row>
    <row r="6" spans="1:24" x14ac:dyDescent="0.25">
      <c r="A6" s="2"/>
      <c r="B6" s="57" t="s">
        <v>5</v>
      </c>
      <c r="C6" s="58"/>
      <c r="D6" s="58"/>
      <c r="E6" s="58"/>
      <c r="F6" s="58"/>
      <c r="G6" s="58"/>
      <c r="H6" s="58"/>
      <c r="I6" s="62" t="e">
        <f>J6/J5</f>
        <v>#DIV/0!</v>
      </c>
      <c r="J6" s="59">
        <v>0</v>
      </c>
      <c r="K6" s="9"/>
      <c r="L6" s="2"/>
      <c r="M6" s="2" t="s">
        <v>6</v>
      </c>
      <c r="N6" s="2"/>
      <c r="O6" s="2"/>
      <c r="P6" s="2"/>
      <c r="Q6" s="2"/>
      <c r="R6" s="2"/>
      <c r="S6" s="44">
        <v>0</v>
      </c>
      <c r="T6" s="2"/>
    </row>
    <row r="7" spans="1:24" x14ac:dyDescent="0.25">
      <c r="A7" s="2"/>
      <c r="B7" s="60" t="s">
        <v>7</v>
      </c>
      <c r="C7" s="60"/>
      <c r="D7" s="60"/>
      <c r="E7" s="60"/>
      <c r="F7" s="60"/>
      <c r="G7" s="60"/>
      <c r="H7" s="60"/>
      <c r="I7" s="63" t="e">
        <f>J7/J5</f>
        <v>#DIV/0!</v>
      </c>
      <c r="J7" s="61">
        <f>J5*(1-I8)</f>
        <v>0</v>
      </c>
      <c r="K7" s="9"/>
      <c r="L7" s="2"/>
      <c r="M7" s="2" t="s">
        <v>11</v>
      </c>
      <c r="N7" s="2"/>
      <c r="O7" s="2"/>
      <c r="P7" s="2"/>
      <c r="Q7" s="2"/>
      <c r="R7" s="2"/>
      <c r="S7" s="54">
        <v>0</v>
      </c>
      <c r="T7" s="2"/>
    </row>
    <row r="8" spans="1:24" x14ac:dyDescent="0.25">
      <c r="A8" s="2"/>
      <c r="B8" s="2" t="s">
        <v>14</v>
      </c>
      <c r="I8" s="65">
        <v>0.05</v>
      </c>
      <c r="J8" s="18">
        <f>J5-J7</f>
        <v>0</v>
      </c>
      <c r="K8" s="9"/>
      <c r="L8" s="2"/>
      <c r="M8" s="2" t="s">
        <v>8</v>
      </c>
      <c r="N8" s="2"/>
      <c r="O8" s="2"/>
      <c r="P8" s="2"/>
      <c r="Q8" s="2"/>
      <c r="R8" s="2"/>
      <c r="S8" s="2">
        <v>5</v>
      </c>
      <c r="T8" s="2"/>
    </row>
    <row r="9" spans="1:24" x14ac:dyDescent="0.25">
      <c r="A9" s="2"/>
      <c r="B9" s="2" t="s">
        <v>9</v>
      </c>
      <c r="C9" s="2"/>
      <c r="D9" s="2"/>
      <c r="E9" s="2"/>
      <c r="F9" s="2"/>
      <c r="G9" s="2"/>
      <c r="H9" s="2"/>
      <c r="I9" s="45"/>
      <c r="J9" s="18">
        <f>J7-J6</f>
        <v>0</v>
      </c>
      <c r="K9" s="9"/>
      <c r="L9" s="2"/>
      <c r="M9" s="2" t="s">
        <v>10</v>
      </c>
      <c r="N9" s="2"/>
      <c r="O9" s="2"/>
      <c r="P9" s="2"/>
      <c r="Q9" s="2"/>
      <c r="R9" s="2"/>
      <c r="S9" s="44">
        <v>0</v>
      </c>
      <c r="T9" s="2"/>
      <c r="V9" s="18"/>
      <c r="X9" s="2"/>
    </row>
    <row r="10" spans="1:24" x14ac:dyDescent="0.25">
      <c r="A10" s="2"/>
      <c r="B10" s="2" t="s">
        <v>41</v>
      </c>
      <c r="C10" s="2"/>
      <c r="D10" s="2"/>
      <c r="E10" s="2"/>
      <c r="F10" s="2"/>
      <c r="G10" s="2"/>
      <c r="H10" s="2"/>
      <c r="I10" s="2"/>
      <c r="J10" s="2">
        <f>COUNT(B17:B29)</f>
        <v>12</v>
      </c>
      <c r="K10" s="9"/>
      <c r="L10" s="2"/>
      <c r="M10" s="2" t="s">
        <v>12</v>
      </c>
      <c r="N10" s="2"/>
      <c r="O10" s="2"/>
      <c r="P10" s="2"/>
      <c r="Q10" s="2"/>
      <c r="R10" s="2"/>
      <c r="S10" s="43">
        <v>0.05</v>
      </c>
      <c r="T10" s="55"/>
    </row>
    <row r="11" spans="1:24" x14ac:dyDescent="0.25">
      <c r="A11" s="2"/>
      <c r="K11" s="9"/>
      <c r="L11" s="2"/>
      <c r="M11" s="2" t="s">
        <v>13</v>
      </c>
      <c r="N11" s="2"/>
      <c r="O11" s="2"/>
      <c r="P11" s="2"/>
      <c r="Q11" s="2"/>
      <c r="R11" s="2"/>
      <c r="S11" s="42">
        <v>0</v>
      </c>
      <c r="T11" s="2"/>
    </row>
    <row r="12" spans="1:24" ht="4.1500000000000004" customHeight="1" x14ac:dyDescent="0.25">
      <c r="A12" s="2"/>
      <c r="K12" s="9"/>
      <c r="L12" s="2"/>
    </row>
    <row r="13" spans="1:24" x14ac:dyDescent="0.25">
      <c r="A13" s="40"/>
      <c r="B13" s="40"/>
      <c r="C13" s="41"/>
      <c r="D13" s="40"/>
      <c r="E13" s="40" t="s">
        <v>15</v>
      </c>
      <c r="F13" s="41"/>
      <c r="G13" s="40"/>
      <c r="H13" s="40"/>
      <c r="I13" s="40"/>
      <c r="J13" s="40"/>
      <c r="K13" s="40"/>
      <c r="L13" s="40"/>
      <c r="M13" s="40"/>
      <c r="N13" s="40"/>
      <c r="O13" s="40" t="s">
        <v>16</v>
      </c>
      <c r="P13" s="40"/>
      <c r="Q13" s="40"/>
      <c r="R13" s="40"/>
      <c r="S13" s="39" t="s">
        <v>17</v>
      </c>
      <c r="T13" s="38"/>
      <c r="U13" s="15"/>
      <c r="V13" s="15"/>
    </row>
    <row r="14" spans="1:24" x14ac:dyDescent="0.25">
      <c r="A14" s="36"/>
      <c r="B14" s="36"/>
      <c r="C14" s="37"/>
      <c r="D14" s="36"/>
      <c r="E14" s="36" t="s">
        <v>18</v>
      </c>
      <c r="F14" s="37"/>
      <c r="G14" s="36" t="s">
        <v>19</v>
      </c>
      <c r="H14" s="36"/>
      <c r="I14" s="36" t="s">
        <v>20</v>
      </c>
      <c r="J14" s="36"/>
      <c r="K14" s="36" t="s">
        <v>21</v>
      </c>
      <c r="L14" s="36"/>
      <c r="M14" s="36" t="s">
        <v>22</v>
      </c>
      <c r="N14" s="36"/>
      <c r="O14" s="36" t="s">
        <v>23</v>
      </c>
      <c r="P14" s="36"/>
      <c r="Q14" s="36" t="s">
        <v>24</v>
      </c>
      <c r="R14" s="36"/>
      <c r="S14" s="35" t="s">
        <v>25</v>
      </c>
      <c r="T14" s="34"/>
      <c r="U14" s="15"/>
      <c r="V14" s="15"/>
      <c r="W14" s="24"/>
    </row>
    <row r="15" spans="1:24" ht="16.149999999999999" customHeight="1" x14ac:dyDescent="0.25">
      <c r="A15" s="32"/>
      <c r="B15" s="32" t="s">
        <v>26</v>
      </c>
      <c r="C15" s="33"/>
      <c r="D15" s="32"/>
      <c r="E15" s="32" t="s">
        <v>27</v>
      </c>
      <c r="F15" s="33"/>
      <c r="G15" s="32" t="s">
        <v>28</v>
      </c>
      <c r="H15" s="32"/>
      <c r="I15" s="32" t="s">
        <v>29</v>
      </c>
      <c r="J15" s="32"/>
      <c r="K15" s="32" t="s">
        <v>30</v>
      </c>
      <c r="L15" s="32"/>
      <c r="M15" s="32" t="s">
        <v>28</v>
      </c>
      <c r="N15" s="32"/>
      <c r="O15" s="32" t="s">
        <v>31</v>
      </c>
      <c r="P15" s="32"/>
      <c r="Q15" s="32" t="s">
        <v>32</v>
      </c>
      <c r="R15" s="32"/>
      <c r="S15" s="31" t="s">
        <v>33</v>
      </c>
      <c r="T15" s="30"/>
      <c r="U15" s="15"/>
      <c r="V15" s="15"/>
      <c r="W15" s="24"/>
    </row>
    <row r="16" spans="1:24" ht="6.6" customHeight="1" x14ac:dyDescent="0.25">
      <c r="A16" s="2"/>
      <c r="B16" s="2"/>
      <c r="C16" s="29"/>
      <c r="D16" s="2"/>
      <c r="E16" s="2"/>
      <c r="F16" s="2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5"/>
      <c r="T16" s="2"/>
    </row>
    <row r="17" spans="1:23" x14ac:dyDescent="0.25">
      <c r="A17" s="2"/>
      <c r="B17" s="8">
        <v>1</v>
      </c>
      <c r="C17" s="29"/>
      <c r="D17" s="2"/>
      <c r="E17" s="18">
        <f>J9/J10</f>
        <v>0</v>
      </c>
      <c r="F17" s="29"/>
      <c r="G17" s="4">
        <f t="shared" ref="G17:G28" si="0">ROUND(E17*$S$6/12,0)</f>
        <v>0</v>
      </c>
      <c r="H17" s="8" t="s">
        <v>34</v>
      </c>
      <c r="I17" s="4">
        <f t="shared" ref="I17:I28" si="1">($E17)*($S$6)*$S$8*$S$10</f>
        <v>0</v>
      </c>
      <c r="J17" s="8" t="s">
        <v>34</v>
      </c>
      <c r="K17" s="52">
        <f>$E17*S$9</f>
        <v>0</v>
      </c>
      <c r="L17" s="8" t="s">
        <v>34</v>
      </c>
      <c r="M17" s="4">
        <f t="shared" ref="M17:M28" si="2">ROUND(E17*$S$7/12,0)</f>
        <v>0</v>
      </c>
      <c r="N17" s="15" t="s">
        <v>35</v>
      </c>
      <c r="O17" s="4">
        <f t="shared" ref="O17:O28" si="3">ROUND(G17+I17+K17+M17,0)</f>
        <v>0</v>
      </c>
      <c r="P17" s="15" t="s">
        <v>36</v>
      </c>
      <c r="Q17" s="16">
        <f t="shared" ref="Q17:Q28" si="4">1/(1+$S$11/12)^(B17-1)</f>
        <v>1</v>
      </c>
      <c r="R17" s="8" t="s">
        <v>35</v>
      </c>
      <c r="S17" s="50">
        <f t="shared" ref="S17:S28" si="5">ROUND(O17*Q17,0)</f>
        <v>0</v>
      </c>
      <c r="T17" s="2"/>
      <c r="U17" s="2"/>
      <c r="V17" s="2"/>
      <c r="W17" s="2"/>
    </row>
    <row r="18" spans="1:23" x14ac:dyDescent="0.25">
      <c r="A18" s="2"/>
      <c r="B18" s="8">
        <f t="shared" ref="B18:B28" si="6">B17+1</f>
        <v>2</v>
      </c>
      <c r="C18" s="29"/>
      <c r="D18" s="2"/>
      <c r="E18" s="18">
        <f t="shared" ref="E18:E28" si="7">E17</f>
        <v>0</v>
      </c>
      <c r="F18" s="29"/>
      <c r="G18" s="18">
        <f t="shared" si="0"/>
        <v>0</v>
      </c>
      <c r="H18" s="8" t="s">
        <v>34</v>
      </c>
      <c r="I18" s="18">
        <f t="shared" si="1"/>
        <v>0</v>
      </c>
      <c r="J18" s="8" t="s">
        <v>34</v>
      </c>
      <c r="K18" s="53">
        <f>$E18*S$9</f>
        <v>0</v>
      </c>
      <c r="L18" s="8" t="s">
        <v>34</v>
      </c>
      <c r="M18" s="18">
        <f t="shared" si="2"/>
        <v>0</v>
      </c>
      <c r="N18" s="15" t="s">
        <v>35</v>
      </c>
      <c r="O18" s="18">
        <f t="shared" si="3"/>
        <v>0</v>
      </c>
      <c r="P18" s="15" t="s">
        <v>36</v>
      </c>
      <c r="Q18" s="16">
        <f t="shared" si="4"/>
        <v>1</v>
      </c>
      <c r="R18" s="8" t="s">
        <v>35</v>
      </c>
      <c r="S18" s="51">
        <f t="shared" si="5"/>
        <v>0</v>
      </c>
      <c r="T18" s="2"/>
      <c r="U18" s="2"/>
      <c r="V18" s="2"/>
      <c r="W18" s="2"/>
    </row>
    <row r="19" spans="1:23" x14ac:dyDescent="0.25">
      <c r="A19" s="2"/>
      <c r="B19" s="8">
        <f t="shared" si="6"/>
        <v>3</v>
      </c>
      <c r="C19" s="29"/>
      <c r="D19" s="2"/>
      <c r="E19" s="18">
        <f t="shared" si="7"/>
        <v>0</v>
      </c>
      <c r="F19" s="29"/>
      <c r="G19" s="18">
        <f t="shared" si="0"/>
        <v>0</v>
      </c>
      <c r="H19" s="8" t="s">
        <v>34</v>
      </c>
      <c r="I19" s="18">
        <f t="shared" si="1"/>
        <v>0</v>
      </c>
      <c r="J19" s="8" t="s">
        <v>34</v>
      </c>
      <c r="K19" s="53">
        <f t="shared" ref="K19:K28" si="8">$E19*S$9</f>
        <v>0</v>
      </c>
      <c r="L19" s="8" t="s">
        <v>34</v>
      </c>
      <c r="M19" s="18">
        <f t="shared" si="2"/>
        <v>0</v>
      </c>
      <c r="N19" s="15" t="s">
        <v>35</v>
      </c>
      <c r="O19" s="18">
        <f t="shared" si="3"/>
        <v>0</v>
      </c>
      <c r="P19" s="15" t="s">
        <v>36</v>
      </c>
      <c r="Q19" s="16">
        <f t="shared" si="4"/>
        <v>1</v>
      </c>
      <c r="R19" s="8" t="s">
        <v>35</v>
      </c>
      <c r="S19" s="51">
        <f t="shared" si="5"/>
        <v>0</v>
      </c>
      <c r="T19" s="2"/>
      <c r="U19" s="2"/>
      <c r="V19" s="2"/>
      <c r="W19" s="2"/>
    </row>
    <row r="20" spans="1:23" x14ac:dyDescent="0.25">
      <c r="A20" s="2"/>
      <c r="B20" s="8">
        <f t="shared" si="6"/>
        <v>4</v>
      </c>
      <c r="C20" s="29"/>
      <c r="D20" s="2"/>
      <c r="E20" s="18">
        <f t="shared" si="7"/>
        <v>0</v>
      </c>
      <c r="F20" s="29"/>
      <c r="G20" s="18">
        <f t="shared" si="0"/>
        <v>0</v>
      </c>
      <c r="H20" s="8" t="s">
        <v>34</v>
      </c>
      <c r="I20" s="18">
        <f t="shared" si="1"/>
        <v>0</v>
      </c>
      <c r="J20" s="8" t="s">
        <v>34</v>
      </c>
      <c r="K20" s="53">
        <f t="shared" si="8"/>
        <v>0</v>
      </c>
      <c r="L20" s="8" t="s">
        <v>34</v>
      </c>
      <c r="M20" s="18">
        <f t="shared" si="2"/>
        <v>0</v>
      </c>
      <c r="N20" s="15" t="s">
        <v>35</v>
      </c>
      <c r="O20" s="18">
        <f t="shared" si="3"/>
        <v>0</v>
      </c>
      <c r="P20" s="15" t="s">
        <v>36</v>
      </c>
      <c r="Q20" s="16">
        <f t="shared" si="4"/>
        <v>1</v>
      </c>
      <c r="R20" s="8" t="s">
        <v>35</v>
      </c>
      <c r="S20" s="51">
        <f t="shared" si="5"/>
        <v>0</v>
      </c>
      <c r="T20" s="2"/>
      <c r="U20" s="2"/>
      <c r="V20" s="2"/>
      <c r="W20" s="2"/>
    </row>
    <row r="21" spans="1:23" x14ac:dyDescent="0.25">
      <c r="A21" s="2"/>
      <c r="B21" s="8">
        <f t="shared" si="6"/>
        <v>5</v>
      </c>
      <c r="C21" s="29"/>
      <c r="D21" s="2"/>
      <c r="E21" s="18">
        <f t="shared" si="7"/>
        <v>0</v>
      </c>
      <c r="F21" s="29"/>
      <c r="G21" s="18">
        <f t="shared" si="0"/>
        <v>0</v>
      </c>
      <c r="H21" s="8" t="s">
        <v>34</v>
      </c>
      <c r="I21" s="18">
        <f t="shared" si="1"/>
        <v>0</v>
      </c>
      <c r="J21" s="8" t="s">
        <v>34</v>
      </c>
      <c r="K21" s="53">
        <f t="shared" si="8"/>
        <v>0</v>
      </c>
      <c r="L21" s="8" t="s">
        <v>34</v>
      </c>
      <c r="M21" s="18">
        <f t="shared" si="2"/>
        <v>0</v>
      </c>
      <c r="N21" s="15" t="s">
        <v>35</v>
      </c>
      <c r="O21" s="18">
        <f t="shared" si="3"/>
        <v>0</v>
      </c>
      <c r="P21" s="15" t="s">
        <v>36</v>
      </c>
      <c r="Q21" s="16">
        <f t="shared" si="4"/>
        <v>1</v>
      </c>
      <c r="R21" s="8" t="s">
        <v>35</v>
      </c>
      <c r="S21" s="51">
        <f t="shared" si="5"/>
        <v>0</v>
      </c>
      <c r="T21" s="2"/>
      <c r="U21" s="2"/>
      <c r="V21" s="2"/>
      <c r="W21" s="2"/>
    </row>
    <row r="22" spans="1:23" x14ac:dyDescent="0.25">
      <c r="A22" s="2"/>
      <c r="B22" s="8">
        <f t="shared" si="6"/>
        <v>6</v>
      </c>
      <c r="C22" s="29"/>
      <c r="D22" s="2"/>
      <c r="E22" s="18">
        <f t="shared" si="7"/>
        <v>0</v>
      </c>
      <c r="F22" s="29"/>
      <c r="G22" s="18">
        <f t="shared" si="0"/>
        <v>0</v>
      </c>
      <c r="H22" s="8" t="s">
        <v>34</v>
      </c>
      <c r="I22" s="18">
        <f t="shared" si="1"/>
        <v>0</v>
      </c>
      <c r="J22" s="8" t="s">
        <v>34</v>
      </c>
      <c r="K22" s="53">
        <f t="shared" si="8"/>
        <v>0</v>
      </c>
      <c r="L22" s="8" t="s">
        <v>34</v>
      </c>
      <c r="M22" s="18">
        <f t="shared" si="2"/>
        <v>0</v>
      </c>
      <c r="N22" s="15" t="s">
        <v>35</v>
      </c>
      <c r="O22" s="18">
        <f t="shared" si="3"/>
        <v>0</v>
      </c>
      <c r="P22" s="15" t="s">
        <v>36</v>
      </c>
      <c r="Q22" s="16">
        <f t="shared" si="4"/>
        <v>1</v>
      </c>
      <c r="R22" s="8" t="s">
        <v>35</v>
      </c>
      <c r="S22" s="51">
        <f t="shared" si="5"/>
        <v>0</v>
      </c>
      <c r="T22" s="2"/>
      <c r="U22" s="2"/>
      <c r="V22" s="2"/>
      <c r="W22" s="2"/>
    </row>
    <row r="23" spans="1:23" x14ac:dyDescent="0.25">
      <c r="A23" s="2"/>
      <c r="B23" s="8">
        <f t="shared" si="6"/>
        <v>7</v>
      </c>
      <c r="C23" s="29"/>
      <c r="D23" s="2"/>
      <c r="E23" s="18">
        <f t="shared" si="7"/>
        <v>0</v>
      </c>
      <c r="F23" s="29"/>
      <c r="G23" s="18">
        <f t="shared" si="0"/>
        <v>0</v>
      </c>
      <c r="H23" s="8" t="s">
        <v>34</v>
      </c>
      <c r="I23" s="18">
        <f t="shared" si="1"/>
        <v>0</v>
      </c>
      <c r="J23" s="8" t="s">
        <v>34</v>
      </c>
      <c r="K23" s="53">
        <f t="shared" si="8"/>
        <v>0</v>
      </c>
      <c r="L23" s="8" t="s">
        <v>34</v>
      </c>
      <c r="M23" s="18">
        <f t="shared" si="2"/>
        <v>0</v>
      </c>
      <c r="N23" s="15" t="s">
        <v>35</v>
      </c>
      <c r="O23" s="18">
        <f t="shared" si="3"/>
        <v>0</v>
      </c>
      <c r="P23" s="15" t="s">
        <v>36</v>
      </c>
      <c r="Q23" s="16">
        <f t="shared" si="4"/>
        <v>1</v>
      </c>
      <c r="R23" s="8" t="s">
        <v>35</v>
      </c>
      <c r="S23" s="51">
        <f t="shared" si="5"/>
        <v>0</v>
      </c>
      <c r="T23" s="2"/>
      <c r="U23" s="2"/>
      <c r="V23" s="2"/>
      <c r="W23" s="2"/>
    </row>
    <row r="24" spans="1:23" x14ac:dyDescent="0.25">
      <c r="A24" s="2"/>
      <c r="B24" s="8">
        <f t="shared" si="6"/>
        <v>8</v>
      </c>
      <c r="C24" s="29"/>
      <c r="D24" s="2"/>
      <c r="E24" s="18">
        <f t="shared" si="7"/>
        <v>0</v>
      </c>
      <c r="F24" s="29"/>
      <c r="G24" s="18">
        <f t="shared" si="0"/>
        <v>0</v>
      </c>
      <c r="H24" s="8" t="s">
        <v>34</v>
      </c>
      <c r="I24" s="18">
        <f t="shared" si="1"/>
        <v>0</v>
      </c>
      <c r="J24" s="8" t="s">
        <v>34</v>
      </c>
      <c r="K24" s="53">
        <f t="shared" si="8"/>
        <v>0</v>
      </c>
      <c r="L24" s="8" t="s">
        <v>34</v>
      </c>
      <c r="M24" s="18">
        <f t="shared" si="2"/>
        <v>0</v>
      </c>
      <c r="N24" s="15" t="s">
        <v>35</v>
      </c>
      <c r="O24" s="18">
        <f t="shared" si="3"/>
        <v>0</v>
      </c>
      <c r="P24" s="15" t="s">
        <v>36</v>
      </c>
      <c r="Q24" s="16">
        <f t="shared" si="4"/>
        <v>1</v>
      </c>
      <c r="R24" s="8" t="s">
        <v>35</v>
      </c>
      <c r="S24" s="51">
        <f t="shared" si="5"/>
        <v>0</v>
      </c>
      <c r="T24" s="2"/>
      <c r="U24" s="2"/>
      <c r="V24" s="2"/>
      <c r="W24" s="2"/>
    </row>
    <row r="25" spans="1:23" x14ac:dyDescent="0.25">
      <c r="A25" s="2"/>
      <c r="B25" s="8">
        <f t="shared" si="6"/>
        <v>9</v>
      </c>
      <c r="C25" s="29"/>
      <c r="D25" s="2"/>
      <c r="E25" s="18">
        <f t="shared" si="7"/>
        <v>0</v>
      </c>
      <c r="F25" s="29"/>
      <c r="G25" s="18">
        <f t="shared" si="0"/>
        <v>0</v>
      </c>
      <c r="H25" s="8" t="s">
        <v>34</v>
      </c>
      <c r="I25" s="18">
        <f t="shared" si="1"/>
        <v>0</v>
      </c>
      <c r="J25" s="8" t="s">
        <v>34</v>
      </c>
      <c r="K25" s="53">
        <f t="shared" si="8"/>
        <v>0</v>
      </c>
      <c r="L25" s="8" t="s">
        <v>34</v>
      </c>
      <c r="M25" s="18">
        <f t="shared" si="2"/>
        <v>0</v>
      </c>
      <c r="N25" s="15" t="s">
        <v>35</v>
      </c>
      <c r="O25" s="18">
        <f t="shared" si="3"/>
        <v>0</v>
      </c>
      <c r="P25" s="15" t="s">
        <v>36</v>
      </c>
      <c r="Q25" s="16">
        <f t="shared" si="4"/>
        <v>1</v>
      </c>
      <c r="R25" s="8" t="s">
        <v>35</v>
      </c>
      <c r="S25" s="51">
        <f t="shared" si="5"/>
        <v>0</v>
      </c>
      <c r="T25" s="2"/>
      <c r="U25" s="2"/>
      <c r="V25" s="2"/>
      <c r="W25" s="2"/>
    </row>
    <row r="26" spans="1:23" x14ac:dyDescent="0.25">
      <c r="A26" s="2"/>
      <c r="B26" s="8">
        <f t="shared" si="6"/>
        <v>10</v>
      </c>
      <c r="C26" s="29"/>
      <c r="D26" s="2"/>
      <c r="E26" s="18">
        <f t="shared" si="7"/>
        <v>0</v>
      </c>
      <c r="F26" s="29"/>
      <c r="G26" s="18">
        <f t="shared" si="0"/>
        <v>0</v>
      </c>
      <c r="H26" s="8" t="s">
        <v>34</v>
      </c>
      <c r="I26" s="18">
        <f t="shared" si="1"/>
        <v>0</v>
      </c>
      <c r="J26" s="8" t="s">
        <v>34</v>
      </c>
      <c r="K26" s="53">
        <f t="shared" si="8"/>
        <v>0</v>
      </c>
      <c r="L26" s="8" t="s">
        <v>34</v>
      </c>
      <c r="M26" s="18">
        <f t="shared" si="2"/>
        <v>0</v>
      </c>
      <c r="N26" s="15" t="s">
        <v>35</v>
      </c>
      <c r="O26" s="18">
        <f t="shared" si="3"/>
        <v>0</v>
      </c>
      <c r="P26" s="15" t="s">
        <v>36</v>
      </c>
      <c r="Q26" s="16">
        <f t="shared" si="4"/>
        <v>1</v>
      </c>
      <c r="R26" s="8" t="s">
        <v>35</v>
      </c>
      <c r="S26" s="51">
        <f t="shared" si="5"/>
        <v>0</v>
      </c>
      <c r="T26" s="2"/>
      <c r="U26" s="2"/>
      <c r="V26" s="2"/>
      <c r="W26" s="2"/>
    </row>
    <row r="27" spans="1:23" x14ac:dyDescent="0.25">
      <c r="A27" s="2"/>
      <c r="B27" s="8">
        <f t="shared" si="6"/>
        <v>11</v>
      </c>
      <c r="C27" s="29"/>
      <c r="D27" s="2"/>
      <c r="E27" s="18">
        <f t="shared" si="7"/>
        <v>0</v>
      </c>
      <c r="F27" s="29"/>
      <c r="G27" s="18">
        <f t="shared" si="0"/>
        <v>0</v>
      </c>
      <c r="H27" s="8" t="s">
        <v>34</v>
      </c>
      <c r="I27" s="18">
        <f t="shared" si="1"/>
        <v>0</v>
      </c>
      <c r="J27" s="8" t="s">
        <v>34</v>
      </c>
      <c r="K27" s="53">
        <f t="shared" si="8"/>
        <v>0</v>
      </c>
      <c r="L27" s="8" t="s">
        <v>34</v>
      </c>
      <c r="M27" s="18">
        <f t="shared" si="2"/>
        <v>0</v>
      </c>
      <c r="N27" s="15" t="s">
        <v>35</v>
      </c>
      <c r="O27" s="18">
        <f t="shared" si="3"/>
        <v>0</v>
      </c>
      <c r="P27" s="15" t="s">
        <v>36</v>
      </c>
      <c r="Q27" s="16">
        <f t="shared" si="4"/>
        <v>1</v>
      </c>
      <c r="R27" s="8" t="s">
        <v>35</v>
      </c>
      <c r="S27" s="51">
        <f t="shared" si="5"/>
        <v>0</v>
      </c>
      <c r="T27" s="2"/>
      <c r="U27" s="2"/>
      <c r="V27" s="2"/>
      <c r="W27" s="2"/>
    </row>
    <row r="28" spans="1:23" ht="15" customHeight="1" x14ac:dyDescent="0.25">
      <c r="A28" s="2"/>
      <c r="B28" s="8">
        <f t="shared" si="6"/>
        <v>12</v>
      </c>
      <c r="C28" s="29"/>
      <c r="D28" s="2"/>
      <c r="E28" s="18">
        <f t="shared" si="7"/>
        <v>0</v>
      </c>
      <c r="F28" s="29"/>
      <c r="G28" s="18">
        <f t="shared" si="0"/>
        <v>0</v>
      </c>
      <c r="H28" s="8" t="s">
        <v>34</v>
      </c>
      <c r="I28" s="18">
        <f t="shared" si="1"/>
        <v>0</v>
      </c>
      <c r="J28" s="8" t="s">
        <v>34</v>
      </c>
      <c r="K28" s="53">
        <f t="shared" si="8"/>
        <v>0</v>
      </c>
      <c r="L28" s="8" t="s">
        <v>34</v>
      </c>
      <c r="M28" s="18">
        <f t="shared" si="2"/>
        <v>0</v>
      </c>
      <c r="N28" s="15" t="s">
        <v>35</v>
      </c>
      <c r="O28" s="18">
        <f t="shared" si="3"/>
        <v>0</v>
      </c>
      <c r="P28" s="15" t="s">
        <v>36</v>
      </c>
      <c r="Q28" s="16">
        <f t="shared" si="4"/>
        <v>1</v>
      </c>
      <c r="R28" s="8" t="s">
        <v>35</v>
      </c>
      <c r="S28" s="51">
        <f t="shared" si="5"/>
        <v>0</v>
      </c>
      <c r="T28" s="2"/>
      <c r="U28" s="2"/>
      <c r="V28" s="2"/>
      <c r="W28" s="2"/>
    </row>
    <row r="29" spans="1:23" x14ac:dyDescent="0.25">
      <c r="A29" s="20"/>
      <c r="B29" s="28"/>
      <c r="C29" s="27"/>
      <c r="D29" s="20"/>
      <c r="E29" s="20"/>
      <c r="F29" s="2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8"/>
      <c r="S29" s="26"/>
      <c r="T29" s="20"/>
      <c r="U29" s="2"/>
      <c r="V29" s="2"/>
      <c r="W29" s="2"/>
    </row>
    <row r="30" spans="1:23" ht="7.5" customHeight="1" x14ac:dyDescent="0.25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5"/>
      <c r="T30" s="2"/>
      <c r="U30" s="2"/>
      <c r="V30" s="2"/>
      <c r="W30" s="2"/>
    </row>
    <row r="31" spans="1:23" x14ac:dyDescent="0.25">
      <c r="A31" s="2"/>
      <c r="B31" s="24" t="s">
        <v>37</v>
      </c>
      <c r="C31" s="2"/>
      <c r="D31" s="2"/>
      <c r="E31" s="18"/>
      <c r="F31" s="2"/>
      <c r="G31" s="3">
        <f>SUM(G17:G30)</f>
        <v>0</v>
      </c>
      <c r="H31" s="8" t="s">
        <v>34</v>
      </c>
      <c r="I31" s="3">
        <f>SUM(I17:I29)</f>
        <v>0</v>
      </c>
      <c r="J31" s="8" t="s">
        <v>34</v>
      </c>
      <c r="K31" s="4">
        <f>SUM(K17:K29)</f>
        <v>0</v>
      </c>
      <c r="L31" s="8" t="s">
        <v>34</v>
      </c>
      <c r="M31" s="17">
        <f>SUM(M17:M29)</f>
        <v>0</v>
      </c>
      <c r="N31" s="15" t="s">
        <v>35</v>
      </c>
      <c r="O31" s="4">
        <f>SUM(O17:O29)</f>
        <v>0</v>
      </c>
      <c r="P31" s="15"/>
      <c r="Q31" s="16"/>
      <c r="R31" s="15"/>
      <c r="S31" s="23">
        <f>ROUND(SUM(S17:S29),0)</f>
        <v>0</v>
      </c>
      <c r="T31" s="2"/>
      <c r="U31" s="2"/>
      <c r="V31" s="2"/>
      <c r="W31" s="2"/>
    </row>
    <row r="32" spans="1:23" ht="10.9" customHeight="1" x14ac:dyDescent="0.25">
      <c r="A32" s="2"/>
      <c r="B32" s="24"/>
      <c r="C32" s="2"/>
      <c r="D32" s="2"/>
      <c r="E32" s="18"/>
      <c r="F32" s="2"/>
      <c r="G32" s="3"/>
      <c r="H32" s="8"/>
      <c r="I32" s="3"/>
      <c r="J32" s="8"/>
      <c r="K32" s="4"/>
      <c r="L32" s="8"/>
      <c r="M32" s="17"/>
      <c r="N32" s="15"/>
      <c r="O32" s="4"/>
      <c r="P32" s="15"/>
      <c r="Q32" s="16"/>
      <c r="R32" s="15"/>
      <c r="S32" s="23"/>
      <c r="T32" s="2"/>
    </row>
    <row r="33" spans="1:22" x14ac:dyDescent="0.25">
      <c r="A33" s="2"/>
      <c r="B33" s="19" t="s">
        <v>38</v>
      </c>
      <c r="C33" s="2"/>
      <c r="D33" s="2"/>
      <c r="E33" s="18"/>
      <c r="F33" s="2"/>
      <c r="G33" s="3"/>
      <c r="I33" s="22">
        <v>0</v>
      </c>
      <c r="J33" s="8"/>
      <c r="K33" s="4"/>
      <c r="L33" s="8"/>
      <c r="M33" s="17"/>
      <c r="N33" s="15"/>
      <c r="O33" s="4"/>
      <c r="P33" s="15"/>
      <c r="Q33" s="16"/>
      <c r="R33" s="15"/>
      <c r="S33" s="21">
        <f>S31*I33</f>
        <v>0</v>
      </c>
      <c r="T33" s="20"/>
      <c r="U33" s="2"/>
      <c r="V33" s="2"/>
    </row>
    <row r="34" spans="1:22" ht="12" customHeight="1" x14ac:dyDescent="0.25">
      <c r="A34" s="2"/>
      <c r="B34" s="19"/>
      <c r="C34" s="2"/>
      <c r="D34" s="2"/>
      <c r="E34" s="18"/>
      <c r="F34" s="2"/>
      <c r="G34" s="3"/>
      <c r="H34" s="8"/>
      <c r="I34" s="3"/>
      <c r="J34" s="8"/>
      <c r="K34" s="4"/>
      <c r="L34" s="8"/>
      <c r="M34" s="17"/>
      <c r="N34" s="15"/>
      <c r="O34" s="4"/>
      <c r="P34" s="15"/>
      <c r="Q34" s="16"/>
      <c r="R34" s="15"/>
      <c r="S34" s="14"/>
      <c r="T34" s="2"/>
      <c r="U34" s="2"/>
      <c r="V34" s="2"/>
    </row>
    <row r="35" spans="1:22" ht="16.149999999999999" customHeight="1" x14ac:dyDescent="0.25">
      <c r="A35" s="10"/>
      <c r="B35" s="13" t="s">
        <v>39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">
        <v>40</v>
      </c>
      <c r="R35" s="10"/>
      <c r="S35" s="11">
        <f>MROUND(SUM(S31:S34),5000)</f>
        <v>0</v>
      </c>
      <c r="T35" s="10"/>
      <c r="U35" s="4"/>
      <c r="V35" s="4"/>
    </row>
    <row r="36" spans="1:22" ht="9" customHeight="1" x14ac:dyDescent="0.25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2" x14ac:dyDescent="0.25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2" ht="9" customHeight="1" x14ac:dyDescent="0.25">
      <c r="A38" s="2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2" x14ac:dyDescent="0.25">
      <c r="A39" s="2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5"/>
      <c r="T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2"/>
      <c r="Q42" s="2"/>
      <c r="R42" s="2"/>
      <c r="S42" s="3"/>
      <c r="T42" s="2"/>
    </row>
  </sheetData>
  <sheetProtection formatCells="0" formatColumns="0" formatRows="0" insertColumns="0" insertRows="0" insertHyperlinks="0" deleteColumns="0" deleteRows="0" sort="0" autoFilter="0" pivotTables="0"/>
  <mergeCells count="2">
    <mergeCell ref="A2:T2"/>
    <mergeCell ref="B5:G5"/>
  </mergeCells>
  <dataValidations count="2">
    <dataValidation type="list" allowBlank="1" showInputMessage="1" showErrorMessage="1" sqref="B5:G5" xr:uid="{00000000-0002-0000-0000-000000000000}">
      <formula1>"Gross Leasable Area (SF), Net Rentable Area"</formula1>
    </dataValidation>
    <dataValidation type="list" allowBlank="1" showInputMessage="1" showErrorMessage="1" sqref="S5" xr:uid="{00000000-0002-0000-0000-000006000000}">
      <formula1>"Absolute NNN, Triple Net, Modified Gross, Gross, Full Service"</formula1>
    </dataValidation>
  </dataValidations>
  <printOptions horizontalCentered="1" verticalCentered="1"/>
  <pageMargins left="0.25" right="0.25" top="0" bottom="0" header="0.5" footer="0.5"/>
  <pageSetup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6A53A3-DCBE-4D32-90BD-35F069C4FB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7BF526-ED18-48A6-A0FA-66C5CF293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8DB709-F6EB-4099-8AC9-5C4B1B0B58D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Absorption</vt:lpstr>
      <vt:lpstr>Absorption!Print_Area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2019-07-11T13:14:01Z</dcterms:created>
  <dcterms:modified xsi:type="dcterms:W3CDTF">2020-09-07T15:29:36Z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