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47A4B715-82C7-44B8-BB72-87D723F2D0F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come Approach" sheetId="1" r:id="rId1"/>
  </sheets>
  <definedNames>
    <definedName name="_xlnm.Print_Area" localSheetId="0">'Income Approach'!$A$1:$O$50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1" l="1"/>
  <c r="J53" i="1"/>
  <c r="R23" i="1"/>
  <c r="L20" i="1"/>
  <c r="J26" i="1" s="1"/>
  <c r="L17" i="1"/>
  <c r="R22" i="1" s="1"/>
  <c r="R25" i="1" s="1"/>
  <c r="F17" i="1"/>
  <c r="J55" i="1" s="1"/>
  <c r="J15" i="1"/>
  <c r="D15" i="1"/>
  <c r="J14" i="1"/>
  <c r="H17" i="1" l="1"/>
  <c r="J25" i="1"/>
  <c r="L27" i="1" s="1"/>
  <c r="N17" i="1"/>
  <c r="N20" i="1"/>
  <c r="L22" i="1"/>
  <c r="N22" i="1" l="1"/>
  <c r="L29" i="1"/>
  <c r="N27" i="1"/>
  <c r="H27" i="1"/>
  <c r="J35" i="1" l="1"/>
  <c r="N35" i="1" s="1"/>
  <c r="N29" i="1"/>
  <c r="J34" i="1"/>
  <c r="L37" i="1" l="1"/>
  <c r="N34" i="1"/>
  <c r="N37" i="1" l="1"/>
  <c r="L40" i="1"/>
  <c r="N40" i="1" l="1"/>
  <c r="T25" i="1"/>
  <c r="L47" i="1"/>
  <c r="L55" i="1" l="1"/>
  <c r="N55" i="1" s="1"/>
  <c r="N47" i="1"/>
</calcChain>
</file>

<file path=xl/sharedStrings.xml><?xml version="1.0" encoding="utf-8"?>
<sst xmlns="http://schemas.openxmlformats.org/spreadsheetml/2006/main" count="55" uniqueCount="48">
  <si>
    <t>STABILIZED MARKET VALUATION</t>
  </si>
  <si>
    <t>VIA THE INCOME APPROACH</t>
  </si>
  <si>
    <t>ASSUMPTIONS</t>
  </si>
  <si>
    <t xml:space="preserve">           Pro Forma Income and Expenses</t>
  </si>
  <si>
    <t>$ / SF</t>
  </si>
  <si>
    <t>Date of Value</t>
  </si>
  <si>
    <t>Subtotal</t>
  </si>
  <si>
    <t>Total</t>
  </si>
  <si>
    <t>GLA</t>
  </si>
  <si>
    <t>Monthly</t>
  </si>
  <si>
    <t>NNN Rent</t>
  </si>
  <si>
    <t>REVENUE SUMMARY</t>
  </si>
  <si>
    <t>/ SF GLA</t>
  </si>
  <si>
    <t>Building Rents</t>
  </si>
  <si>
    <t xml:space="preserve"> - Industrial Shell Space:</t>
  </si>
  <si>
    <t>SF</t>
  </si>
  <si>
    <t xml:space="preserve"> - Office Space:</t>
  </si>
  <si>
    <t>Build-out</t>
  </si>
  <si>
    <r>
      <t>Gross Leasable Area</t>
    </r>
    <r>
      <rPr>
        <i/>
        <sz val="8"/>
        <color rgb="FF000000"/>
        <rFont val="Calibri"/>
      </rPr>
      <t>:</t>
    </r>
  </si>
  <si>
    <t>Surplus Yard Storage Rents</t>
  </si>
  <si>
    <t xml:space="preserve"> - Surplus Gravel / Asphalt Yard Area:</t>
  </si>
  <si>
    <t>Bifurcated Cap Rate Analysis</t>
  </si>
  <si>
    <t>POTENTIAL GROSS RENTAL INCOME</t>
  </si>
  <si>
    <t>Buildings</t>
  </si>
  <si>
    <t>Cap Rate =</t>
  </si>
  <si>
    <t>Yard Storage</t>
  </si>
  <si>
    <t xml:space="preserve">LESS: </t>
  </si>
  <si>
    <t>Vacancy and Collection Loss:</t>
  </si>
  <si>
    <t xml:space="preserve"> - Buildings</t>
  </si>
  <si>
    <t>Total Value</t>
  </si>
  <si>
    <t xml:space="preserve"> - Yard Space</t>
  </si>
  <si>
    <t>Blended Vacancy and Collection Loss:</t>
  </si>
  <si>
    <t>EFFECTIVE GROSS INCOME</t>
  </si>
  <si>
    <t>OPERATING EXPENSE SUMMARY</t>
  </si>
  <si>
    <t xml:space="preserve">  -  Management Fees</t>
  </si>
  <si>
    <t>of EGI</t>
  </si>
  <si>
    <t xml:space="preserve">  -  Reserves for Capital Replacement</t>
  </si>
  <si>
    <t>TOTAL OPERATING EXPENSES</t>
  </si>
  <si>
    <t>NET OPERATING INCOME</t>
  </si>
  <si>
    <t>DIVIDED BY DIRECT CAPITALIZATION RATE:</t>
  </si>
  <si>
    <t>CONCLUDED STABILIZED MARKET VALUE OF THE SUBJECT</t>
  </si>
  <si>
    <t>PROPERTY VIA THE INCOME CAPITALIZATION APPROACH</t>
  </si>
  <si>
    <t xml:space="preserve">(Rounded)  </t>
  </si>
  <si>
    <t>Allocated Valuation Analysis</t>
  </si>
  <si>
    <t xml:space="preserve">   Less:  Yard Area</t>
  </si>
  <si>
    <t>/ SF Land</t>
  </si>
  <si>
    <t xml:space="preserve">   Primary Site / Bldg.</t>
  </si>
  <si>
    <t>/ SF GBA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</si>
</sst>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#,##0\ ;\(#,##0\)"/>
    <numFmt numFmtId="165" formatCode="0.0%"/>
    <numFmt numFmtId="166" formatCode="&quot;$&quot;#,##0.000_);\(&quot;$&quot;#,##0.00\)"/>
  </numFmts>
  <fonts count="12" x14ac:knownFonts="1">
    <font>
      <sz val="8"/>
      <color rgb="FF000000"/>
      <name val="Tms Rmn"/>
    </font>
    <font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8"/>
      <color rgb="FF000000"/>
      <name val="Calibri"/>
    </font>
    <font>
      <sz val="8"/>
      <color rgb="FFFFFFFF"/>
      <name val="Calibri"/>
    </font>
    <font>
      <b/>
      <sz val="8"/>
      <color rgb="FFFFFFFF"/>
      <name val="Calibri"/>
    </font>
    <font>
      <b/>
      <sz val="10"/>
      <color rgb="FFFFFFFF"/>
      <name val="Calibri"/>
    </font>
    <font>
      <b/>
      <u/>
      <sz val="8"/>
      <color rgb="FF000000"/>
      <name val="Calibri"/>
    </font>
    <font>
      <i/>
      <sz val="8"/>
      <color rgb="FF000000"/>
      <name val="Calibri"/>
    </font>
    <font>
      <b/>
      <sz val="14"/>
      <color rgb="FF000000"/>
      <name val="Calibri"/>
      <family val="2"/>
    </font>
    <font>
      <b/>
      <sz val="14"/>
      <color rgb="FF000000"/>
      <name val="Tms Rmn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rgb="FF00B050"/>
      </bottom>
      <diagonal/>
    </border>
    <border>
      <left/>
      <right/>
      <top style="medium">
        <color rgb="FF000000"/>
      </top>
      <bottom style="thick">
        <color rgb="FF00B05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B050"/>
      </bottom>
      <diagonal/>
    </border>
  </borders>
  <cellStyleXfs count="1">
    <xf numFmtId="0" fontId="0" fillId="0" borderId="0"/>
  </cellStyleXfs>
  <cellXfs count="156">
    <xf numFmtId="0" fontId="0" fillId="2" borderId="0" xfId="0" applyFill="1"/>
    <xf numFmtId="0" fontId="1" fillId="2" borderId="0" xfId="0" applyFont="1" applyFill="1"/>
    <xf numFmtId="9" fontId="1" fillId="2" borderId="0" xfId="0" applyNumberFormat="1" applyFont="1" applyFill="1" applyAlignment="1">
      <alignment horizontal="center"/>
    </xf>
    <xf numFmtId="6" fontId="1" fillId="2" borderId="0" xfId="0" applyNumberFormat="1" applyFont="1" applyFill="1"/>
    <xf numFmtId="5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5" fontId="2" fillId="2" borderId="1" xfId="0" applyNumberFormat="1" applyFont="1" applyFill="1" applyBorder="1"/>
    <xf numFmtId="0" fontId="2" fillId="2" borderId="1" xfId="0" applyFont="1" applyFill="1" applyBorder="1"/>
    <xf numFmtId="7" fontId="3" fillId="2" borderId="0" xfId="0" applyNumberFormat="1" applyFont="1" applyFill="1" applyAlignment="1">
      <alignment horizontal="right"/>
    </xf>
    <xf numFmtId="0" fontId="3" fillId="2" borderId="0" xfId="0" applyFont="1" applyFill="1"/>
    <xf numFmtId="5" fontId="1" fillId="2" borderId="0" xfId="0" applyNumberFormat="1" applyFont="1" applyFill="1"/>
    <xf numFmtId="0" fontId="4" fillId="2" borderId="0" xfId="0" applyFont="1" applyFill="1"/>
    <xf numFmtId="10" fontId="4" fillId="2" borderId="0" xfId="0" applyNumberFormat="1" applyFont="1" applyFill="1"/>
    <xf numFmtId="0" fontId="4" fillId="2" borderId="0" xfId="0" applyFont="1" applyFill="1" applyAlignment="1">
      <alignment horizontal="left"/>
    </xf>
    <xf numFmtId="5" fontId="1" fillId="2" borderId="2" xfId="0" applyNumberFormat="1" applyFont="1" applyFill="1" applyBorder="1"/>
    <xf numFmtId="5" fontId="1" fillId="2" borderId="3" xfId="0" applyNumberFormat="1" applyFont="1" applyFill="1" applyBorder="1"/>
    <xf numFmtId="5" fontId="1" fillId="2" borderId="4" xfId="0" applyNumberFormat="1" applyFont="1" applyFill="1" applyBorder="1"/>
    <xf numFmtId="0" fontId="1" fillId="2" borderId="5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164" fontId="1" fillId="2" borderId="7" xfId="0" quotePrefix="1" applyNumberFormat="1" applyFont="1" applyFill="1" applyBorder="1"/>
    <xf numFmtId="8" fontId="1" fillId="2" borderId="0" xfId="0" applyNumberFormat="1" applyFont="1" applyFill="1"/>
    <xf numFmtId="164" fontId="1" fillId="2" borderId="0" xfId="0" applyNumberFormat="1" applyFont="1" applyFill="1"/>
    <xf numFmtId="5" fontId="2" fillId="2" borderId="7" xfId="0" applyNumberFormat="1" applyFont="1" applyFill="1" applyBorder="1"/>
    <xf numFmtId="3" fontId="1" fillId="2" borderId="0" xfId="0" applyNumberFormat="1" applyFont="1" applyFill="1"/>
    <xf numFmtId="0" fontId="5" fillId="3" borderId="0" xfId="0" applyFont="1" applyFill="1"/>
    <xf numFmtId="0" fontId="5" fillId="3" borderId="8" xfId="0" applyFont="1" applyFill="1" applyBorder="1"/>
    <xf numFmtId="164" fontId="1" fillId="2" borderId="7" xfId="0" applyNumberFormat="1" applyFont="1" applyFill="1" applyBorder="1"/>
    <xf numFmtId="3" fontId="5" fillId="3" borderId="9" xfId="0" applyNumberFormat="1" applyFont="1" applyFill="1" applyBorder="1"/>
    <xf numFmtId="3" fontId="5" fillId="3" borderId="10" xfId="0" applyNumberFormat="1" applyFont="1" applyFill="1" applyBorder="1"/>
    <xf numFmtId="0" fontId="5" fillId="3" borderId="10" xfId="0" applyFont="1" applyFill="1" applyBorder="1"/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/>
    <xf numFmtId="164" fontId="1" fillId="2" borderId="12" xfId="0" applyNumberFormat="1" applyFont="1" applyFill="1" applyBorder="1"/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3" fontId="1" fillId="2" borderId="12" xfId="0" applyNumberFormat="1" applyFont="1" applyFill="1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1" fillId="2" borderId="13" xfId="0" applyFont="1" applyFill="1" applyBorder="1"/>
    <xf numFmtId="10" fontId="2" fillId="2" borderId="7" xfId="0" applyNumberFormat="1" applyFont="1" applyFill="1" applyBorder="1"/>
    <xf numFmtId="10" fontId="2" fillId="2" borderId="0" xfId="0" applyNumberFormat="1" applyFont="1" applyFill="1"/>
    <xf numFmtId="3" fontId="1" fillId="2" borderId="7" xfId="0" applyNumberFormat="1" applyFont="1" applyFill="1" applyBorder="1"/>
    <xf numFmtId="0" fontId="1" fillId="2" borderId="8" xfId="0" applyFont="1" applyFill="1" applyBorder="1"/>
    <xf numFmtId="5" fontId="1" fillId="2" borderId="7" xfId="0" applyNumberFormat="1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3" fontId="5" fillId="3" borderId="12" xfId="0" applyNumberFormat="1" applyFont="1" applyFill="1" applyBorder="1"/>
    <xf numFmtId="3" fontId="5" fillId="3" borderId="1" xfId="0" applyNumberFormat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5" fillId="3" borderId="13" xfId="0" applyFont="1" applyFill="1" applyBorder="1"/>
    <xf numFmtId="164" fontId="1" fillId="2" borderId="9" xfId="0" applyNumberFormat="1" applyFont="1" applyFill="1" applyBorder="1"/>
    <xf numFmtId="164" fontId="1" fillId="2" borderId="10" xfId="0" applyNumberFormat="1" applyFont="1" applyFill="1" applyBorder="1"/>
    <xf numFmtId="3" fontId="1" fillId="2" borderId="10" xfId="0" applyNumberFormat="1" applyFont="1" applyFill="1" applyBorder="1"/>
    <xf numFmtId="0" fontId="7" fillId="3" borderId="10" xfId="0" applyFont="1" applyFill="1" applyBorder="1"/>
    <xf numFmtId="0" fontId="1" fillId="2" borderId="7" xfId="0" applyFont="1" applyFill="1" applyBorder="1"/>
    <xf numFmtId="8" fontId="1" fillId="2" borderId="1" xfId="0" applyNumberFormat="1" applyFont="1" applyFill="1" applyBorder="1"/>
    <xf numFmtId="3" fontId="1" fillId="2" borderId="0" xfId="0" applyNumberFormat="1" applyFont="1" applyFill="1"/>
    <xf numFmtId="0" fontId="1" fillId="2" borderId="7" xfId="0" applyFont="1" applyFill="1" applyBorder="1"/>
    <xf numFmtId="0" fontId="1" fillId="2" borderId="0" xfId="0" applyFont="1" applyFill="1"/>
    <xf numFmtId="165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5" fillId="3" borderId="12" xfId="0" applyFont="1" applyFill="1" applyBorder="1"/>
    <xf numFmtId="0" fontId="5" fillId="3" borderId="9" xfId="0" applyFont="1" applyFill="1" applyBorder="1"/>
    <xf numFmtId="3" fontId="1" fillId="2" borderId="9" xfId="0" applyNumberFormat="1" applyFont="1" applyFill="1" applyBorder="1"/>
    <xf numFmtId="37" fontId="1" fillId="2" borderId="7" xfId="0" applyNumberFormat="1" applyFont="1" applyFill="1" applyBorder="1" applyAlignment="1">
      <alignment horizontal="right"/>
    </xf>
    <xf numFmtId="165" fontId="1" fillId="2" borderId="9" xfId="0" applyNumberFormat="1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right"/>
    </xf>
    <xf numFmtId="165" fontId="1" fillId="2" borderId="12" xfId="0" applyNumberFormat="1" applyFont="1" applyFill="1" applyBorder="1" applyAlignment="1">
      <alignment horizontal="right"/>
    </xf>
    <xf numFmtId="165" fontId="1" fillId="2" borderId="7" xfId="0" applyNumberFormat="1" applyFont="1" applyFill="1" applyBorder="1" applyAlignment="1">
      <alignment horizontal="right"/>
    </xf>
    <xf numFmtId="5" fontId="1" fillId="2" borderId="7" xfId="0" applyNumberFormat="1" applyFont="1" applyFill="1" applyBorder="1" applyAlignment="1">
      <alignment horizontal="right"/>
    </xf>
    <xf numFmtId="6" fontId="1" fillId="2" borderId="1" xfId="0" applyNumberFormat="1" applyFont="1" applyFill="1" applyBorder="1"/>
    <xf numFmtId="166" fontId="1" fillId="2" borderId="7" xfId="0" applyNumberFormat="1" applyFont="1" applyFill="1" applyBorder="1"/>
    <xf numFmtId="3" fontId="1" fillId="2" borderId="0" xfId="0" applyNumberFormat="1" applyFont="1" applyFill="1" applyAlignment="1">
      <alignment horizontal="left"/>
    </xf>
    <xf numFmtId="0" fontId="1" fillId="2" borderId="12" xfId="0" applyFont="1" applyFill="1" applyBorder="1"/>
    <xf numFmtId="5" fontId="1" fillId="2" borderId="12" xfId="0" applyNumberFormat="1" applyFont="1" applyFill="1" applyBorder="1" applyAlignment="1">
      <alignment horizontal="right"/>
    </xf>
    <xf numFmtId="166" fontId="1" fillId="4" borderId="12" xfId="0" applyNumberFormat="1" applyFont="1" applyFill="1" applyBorder="1"/>
    <xf numFmtId="166" fontId="1" fillId="2" borderId="14" xfId="0" applyNumberFormat="1" applyFont="1" applyFill="1" applyBorder="1"/>
    <xf numFmtId="3" fontId="1" fillId="2" borderId="0" xfId="0" applyNumberFormat="1" applyFont="1" applyFill="1" applyAlignment="1">
      <alignment horizontal="right"/>
    </xf>
    <xf numFmtId="0" fontId="8" fillId="2" borderId="0" xfId="0" applyFont="1" applyFill="1"/>
    <xf numFmtId="166" fontId="1" fillId="2" borderId="12" xfId="0" applyNumberFormat="1" applyFont="1" applyFill="1" applyBorder="1"/>
    <xf numFmtId="0" fontId="1" fillId="2" borderId="15" xfId="0" applyFont="1" applyFill="1" applyBorder="1"/>
    <xf numFmtId="165" fontId="1" fillId="2" borderId="16" xfId="0" applyNumberFormat="1" applyFont="1" applyFill="1" applyBorder="1"/>
    <xf numFmtId="166" fontId="1" fillId="4" borderId="7" xfId="0" applyNumberFormat="1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7" fillId="3" borderId="0" xfId="0" applyFont="1" applyFill="1"/>
    <xf numFmtId="0" fontId="7" fillId="3" borderId="12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right"/>
    </xf>
    <xf numFmtId="0" fontId="6" fillId="3" borderId="10" xfId="0" applyFont="1" applyFill="1" applyBorder="1"/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/>
    <xf numFmtId="0" fontId="7" fillId="3" borderId="5" xfId="0" applyFont="1" applyFill="1" applyBorder="1"/>
    <xf numFmtId="0" fontId="7" fillId="3" borderId="17" xfId="0" applyFont="1" applyFill="1" applyBorder="1" applyAlignment="1">
      <alignment horizontal="left"/>
    </xf>
    <xf numFmtId="0" fontId="1" fillId="2" borderId="18" xfId="0" applyFont="1" applyFill="1" applyBorder="1"/>
    <xf numFmtId="6" fontId="1" fillId="2" borderId="0" xfId="0" applyNumberFormat="1" applyFont="1" applyFill="1"/>
    <xf numFmtId="0" fontId="1" fillId="2" borderId="0" xfId="0" applyFont="1" applyFill="1"/>
    <xf numFmtId="9" fontId="1" fillId="2" borderId="19" xfId="0" applyNumberFormat="1" applyFont="1" applyFill="1" applyBorder="1" applyAlignment="1">
      <alignment horizontal="center"/>
    </xf>
    <xf numFmtId="10" fontId="1" fillId="2" borderId="19" xfId="0" applyNumberFormat="1" applyFont="1" applyFill="1" applyBorder="1" applyAlignment="1">
      <alignment horizontal="center"/>
    </xf>
    <xf numFmtId="0" fontId="1" fillId="2" borderId="20" xfId="0" applyFont="1" applyFill="1" applyBorder="1"/>
    <xf numFmtId="10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/>
    <xf numFmtId="6" fontId="1" fillId="2" borderId="3" xfId="0" applyNumberFormat="1" applyFont="1" applyFill="1" applyBorder="1"/>
    <xf numFmtId="0" fontId="1" fillId="2" borderId="3" xfId="0" applyFont="1" applyFill="1" applyBorder="1"/>
    <xf numFmtId="9" fontId="1" fillId="2" borderId="23" xfId="0" applyNumberFormat="1" applyFont="1" applyFill="1" applyBorder="1" applyAlignment="1">
      <alignment horizontal="center"/>
    </xf>
    <xf numFmtId="0" fontId="5" fillId="3" borderId="24" xfId="0" applyFont="1" applyFill="1" applyBorder="1"/>
    <xf numFmtId="0" fontId="5" fillId="3" borderId="25" xfId="0" applyFont="1" applyFill="1" applyBorder="1"/>
    <xf numFmtId="9" fontId="5" fillId="3" borderId="26" xfId="0" applyNumberFormat="1" applyFont="1" applyFill="1" applyBorder="1" applyAlignment="1">
      <alignment horizontal="center"/>
    </xf>
    <xf numFmtId="6" fontId="7" fillId="3" borderId="2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3" fontId="7" fillId="3" borderId="0" xfId="0" applyNumberFormat="1" applyFont="1" applyFill="1"/>
    <xf numFmtId="3" fontId="7" fillId="3" borderId="7" xfId="0" applyNumberFormat="1" applyFont="1" applyFill="1" applyBorder="1"/>
    <xf numFmtId="3" fontId="7" fillId="3" borderId="7" xfId="0" applyNumberFormat="1" applyFont="1" applyFill="1" applyBorder="1" applyAlignment="1">
      <alignment horizontal="right"/>
    </xf>
    <xf numFmtId="0" fontId="1" fillId="2" borderId="19" xfId="0" applyFont="1" applyFill="1" applyBorder="1"/>
    <xf numFmtId="0" fontId="2" fillId="2" borderId="0" xfId="0" applyFont="1" applyFill="1"/>
    <xf numFmtId="5" fontId="2" fillId="2" borderId="0" xfId="0" applyNumberFormat="1" applyFont="1" applyFill="1"/>
    <xf numFmtId="7" fontId="2" fillId="2" borderId="0" xfId="0" applyNumberFormat="1" applyFont="1" applyFill="1"/>
    <xf numFmtId="0" fontId="4" fillId="2" borderId="0" xfId="0" quotePrefix="1" applyFont="1" applyFill="1"/>
    <xf numFmtId="0" fontId="1" fillId="2" borderId="2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3" xfId="0" applyFont="1" applyFill="1" applyBorder="1"/>
    <xf numFmtId="0" fontId="4" fillId="2" borderId="18" xfId="0" applyFont="1" applyFill="1" applyBorder="1"/>
    <xf numFmtId="6" fontId="4" fillId="2" borderId="0" xfId="0" applyNumberFormat="1" applyFont="1" applyFill="1"/>
    <xf numFmtId="0" fontId="4" fillId="2" borderId="0" xfId="0" applyFont="1" applyFill="1"/>
    <xf numFmtId="10" fontId="4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/>
    <xf numFmtId="0" fontId="2" fillId="2" borderId="18" xfId="0" applyFont="1" applyFill="1" applyBorder="1" applyAlignment="1">
      <alignment horizontal="left"/>
    </xf>
    <xf numFmtId="3" fontId="1" fillId="2" borderId="0" xfId="0" applyNumberFormat="1" applyFont="1" applyFill="1"/>
    <xf numFmtId="7" fontId="2" fillId="2" borderId="1" xfId="0" applyNumberFormat="1" applyFont="1" applyFill="1" applyBorder="1"/>
    <xf numFmtId="0" fontId="4" fillId="2" borderId="1" xfId="0" quotePrefix="1" applyFont="1" applyFill="1" applyBorder="1"/>
    <xf numFmtId="0" fontId="1" fillId="2" borderId="21" xfId="0" applyFont="1" applyFill="1" applyBorder="1"/>
    <xf numFmtId="0" fontId="6" fillId="3" borderId="27" xfId="0" applyFont="1" applyFill="1" applyBorder="1"/>
    <xf numFmtId="0" fontId="6" fillId="3" borderId="28" xfId="0" applyFont="1" applyFill="1" applyBorder="1"/>
    <xf numFmtId="0" fontId="7" fillId="3" borderId="28" xfId="0" applyFont="1" applyFill="1" applyBorder="1" applyAlignment="1">
      <alignment horizontal="center"/>
    </xf>
    <xf numFmtId="0" fontId="6" fillId="3" borderId="29" xfId="0" applyFont="1" applyFill="1" applyBorder="1"/>
    <xf numFmtId="3" fontId="1" fillId="0" borderId="1" xfId="0" applyNumberFormat="1" applyFont="1" applyFill="1" applyBorder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5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A76"/>
  <sheetViews>
    <sheetView showGridLines="0" tabSelected="1" workbookViewId="0">
      <selection activeCell="T6" sqref="T6"/>
    </sheetView>
  </sheetViews>
  <sheetFormatPr defaultColWidth="9.59765625" defaultRowHeight="11.25" x14ac:dyDescent="0.2"/>
  <cols>
    <col min="1" max="1" width="2.19921875" style="1" customWidth="1"/>
    <col min="2" max="2" width="12" style="1" customWidth="1"/>
    <col min="3" max="3" width="13.59765625" style="1" customWidth="1"/>
    <col min="4" max="4" width="11.3984375" style="1" customWidth="1"/>
    <col min="5" max="5" width="14.3984375" style="1" customWidth="1"/>
    <col min="6" max="6" width="10.19921875" style="1" customWidth="1"/>
    <col min="7" max="7" width="4.19921875" style="1" customWidth="1"/>
    <col min="8" max="8" width="14.19921875" style="1" customWidth="1"/>
    <col min="9" max="9" width="1.19921875" style="1" customWidth="1"/>
    <col min="10" max="10" width="13" style="1" customWidth="1"/>
    <col min="11" max="11" width="4.796875" style="1" customWidth="1"/>
    <col min="12" max="12" width="18.59765625" style="1" customWidth="1"/>
    <col min="13" max="13" width="7.3984375" style="1" customWidth="1"/>
    <col min="14" max="14" width="13.3984375" style="1" customWidth="1"/>
    <col min="15" max="15" width="5.796875" style="1" customWidth="1"/>
    <col min="16" max="16" width="2.3984375" style="1" customWidth="1"/>
    <col min="17" max="17" width="20" style="1" customWidth="1"/>
    <col min="18" max="18" width="16" style="3" customWidth="1"/>
    <col min="19" max="19" width="14.19921875" style="1" customWidth="1"/>
    <col min="20" max="20" width="13.3984375" style="2" customWidth="1"/>
    <col min="21" max="25" width="16.19921875" style="1" customWidth="1"/>
    <col min="26" max="26" width="4.796875" style="1" customWidth="1"/>
    <col min="27" max="27" width="9.59765625" style="1"/>
  </cols>
  <sheetData>
    <row r="2" spans="1:15" ht="18" customHeight="1" x14ac:dyDescent="0.3">
      <c r="A2" s="152" t="s">
        <v>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ht="18" customHeight="1" x14ac:dyDescent="0.3">
      <c r="A3" s="152" t="s">
        <v>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12.75" customHeight="1" x14ac:dyDescent="0.2">
      <c r="I4" s="5"/>
      <c r="J4" s="12"/>
    </row>
    <row r="5" spans="1:15" ht="24.75" customHeight="1" x14ac:dyDescent="0.2">
      <c r="A5" s="105"/>
      <c r="B5" s="104" t="s">
        <v>2</v>
      </c>
      <c r="C5" s="103"/>
      <c r="D5" s="103"/>
      <c r="E5" s="103"/>
      <c r="F5" s="103"/>
      <c r="G5" s="103"/>
      <c r="H5" s="102"/>
      <c r="I5" s="101"/>
      <c r="J5" s="101"/>
      <c r="K5" s="101"/>
      <c r="L5" s="101" t="s">
        <v>3</v>
      </c>
      <c r="M5" s="100"/>
      <c r="N5" s="100"/>
      <c r="O5" s="99"/>
    </row>
    <row r="6" spans="1:15" ht="13.9" customHeight="1" x14ac:dyDescent="0.2">
      <c r="A6" s="45"/>
      <c r="H6" s="59"/>
      <c r="I6" s="96"/>
      <c r="J6" s="98"/>
      <c r="K6" s="32"/>
      <c r="L6" s="97"/>
      <c r="M6" s="97"/>
      <c r="N6" s="96" t="s">
        <v>4</v>
      </c>
      <c r="O6" s="95"/>
    </row>
    <row r="7" spans="1:15" ht="13.9" customHeight="1" x14ac:dyDescent="0.2">
      <c r="A7" s="41"/>
      <c r="B7" s="1" t="s">
        <v>5</v>
      </c>
      <c r="H7" s="154">
        <v>43846</v>
      </c>
      <c r="I7" s="51"/>
      <c r="J7" s="94" t="s">
        <v>6</v>
      </c>
      <c r="K7" s="51"/>
      <c r="L7" s="93" t="s">
        <v>7</v>
      </c>
      <c r="M7" s="94"/>
      <c r="N7" s="93" t="s">
        <v>8</v>
      </c>
      <c r="O7" s="92"/>
    </row>
    <row r="8" spans="1:15" ht="3.75" customHeight="1" x14ac:dyDescent="0.2">
      <c r="A8" s="34"/>
      <c r="B8" s="58"/>
      <c r="C8" s="32"/>
      <c r="D8" s="32"/>
      <c r="E8" s="32"/>
      <c r="F8" s="32"/>
      <c r="G8" s="67"/>
      <c r="H8" s="67"/>
      <c r="J8" s="59"/>
      <c r="L8" s="59"/>
      <c r="O8" s="59"/>
    </row>
    <row r="9" spans="1:15" ht="13.9" customHeight="1" x14ac:dyDescent="0.2">
      <c r="A9" s="28"/>
      <c r="B9" s="91"/>
      <c r="C9" s="27"/>
      <c r="D9" s="27"/>
      <c r="E9" s="27"/>
      <c r="F9" s="27"/>
      <c r="G9" s="90"/>
      <c r="H9" s="89" t="s">
        <v>9</v>
      </c>
      <c r="J9" s="59"/>
      <c r="L9" s="59"/>
      <c r="O9" s="59"/>
    </row>
    <row r="10" spans="1:15" ht="13.9" customHeight="1" x14ac:dyDescent="0.2">
      <c r="A10" s="28"/>
      <c r="B10" s="91"/>
      <c r="C10" s="27"/>
      <c r="D10" s="27"/>
      <c r="E10" s="27"/>
      <c r="F10" s="27"/>
      <c r="G10" s="90"/>
      <c r="H10" s="89" t="s">
        <v>10</v>
      </c>
      <c r="J10" s="59"/>
      <c r="L10" s="59"/>
      <c r="O10" s="59"/>
    </row>
    <row r="11" spans="1:15" ht="13.9" customHeight="1" x14ac:dyDescent="0.2">
      <c r="A11" s="54"/>
      <c r="B11" s="53" t="s">
        <v>11</v>
      </c>
      <c r="C11" s="51"/>
      <c r="D11" s="51"/>
      <c r="E11" s="51"/>
      <c r="F11" s="51"/>
      <c r="G11" s="66"/>
      <c r="H11" s="88" t="s">
        <v>12</v>
      </c>
      <c r="J11" s="59"/>
      <c r="L11" s="59"/>
      <c r="O11" s="59"/>
    </row>
    <row r="12" spans="1:15" ht="6.75" customHeight="1" x14ac:dyDescent="0.2">
      <c r="A12" s="45"/>
      <c r="G12" s="59"/>
      <c r="H12" s="59"/>
      <c r="J12" s="59"/>
      <c r="L12" s="59"/>
      <c r="O12" s="59"/>
    </row>
    <row r="13" spans="1:15" x14ac:dyDescent="0.2">
      <c r="A13" s="45"/>
      <c r="B13" s="83" t="s">
        <v>13</v>
      </c>
      <c r="G13" s="59"/>
      <c r="H13" s="59"/>
      <c r="J13" s="59"/>
      <c r="L13" s="59"/>
      <c r="O13" s="59"/>
    </row>
    <row r="14" spans="1:15" ht="17.25" customHeight="1" x14ac:dyDescent="0.2">
      <c r="A14" s="45"/>
      <c r="B14" s="1" t="s">
        <v>14</v>
      </c>
      <c r="F14" s="155">
        <v>23710</v>
      </c>
      <c r="G14" s="59" t="s">
        <v>15</v>
      </c>
      <c r="H14" s="87">
        <v>0</v>
      </c>
      <c r="J14" s="74">
        <f>F14*H14*12</f>
        <v>0</v>
      </c>
      <c r="L14" s="59"/>
      <c r="O14" s="59"/>
    </row>
    <row r="15" spans="1:15" x14ac:dyDescent="0.2">
      <c r="A15" s="45"/>
      <c r="B15" s="1" t="s">
        <v>16</v>
      </c>
      <c r="D15" s="86">
        <f>F15/F14</f>
        <v>0.29409531843104175</v>
      </c>
      <c r="E15" s="85" t="s">
        <v>17</v>
      </c>
      <c r="F15" s="151">
        <v>6973</v>
      </c>
      <c r="G15" s="78" t="s">
        <v>15</v>
      </c>
      <c r="H15" s="84">
        <v>0</v>
      </c>
      <c r="I15" s="39"/>
      <c r="J15" s="79">
        <f>F15*H15*12</f>
        <v>0</v>
      </c>
      <c r="L15" s="59"/>
      <c r="O15" s="59"/>
    </row>
    <row r="16" spans="1:15" x14ac:dyDescent="0.2">
      <c r="A16" s="45"/>
      <c r="F16" s="26"/>
      <c r="G16" s="59"/>
      <c r="H16" s="76"/>
      <c r="J16" s="69"/>
      <c r="L16" s="59"/>
      <c r="O16" s="59"/>
    </row>
    <row r="17" spans="1:20" x14ac:dyDescent="0.2">
      <c r="A17" s="45"/>
      <c r="B17" s="1" t="s">
        <v>18</v>
      </c>
      <c r="F17" s="123">
        <f>SUM(F14)</f>
        <v>23710</v>
      </c>
      <c r="G17" s="78" t="s">
        <v>15</v>
      </c>
      <c r="H17" s="84">
        <f>L17/F17/12</f>
        <v>0</v>
      </c>
      <c r="J17" s="74"/>
      <c r="L17" s="74">
        <f>(ROUND(SUM(J14:J15),0))</f>
        <v>0</v>
      </c>
      <c r="M17" s="26"/>
      <c r="N17" s="23">
        <f>L17/$F$17</f>
        <v>0</v>
      </c>
      <c r="O17" s="59"/>
    </row>
    <row r="18" spans="1:20" x14ac:dyDescent="0.2">
      <c r="A18" s="45"/>
      <c r="F18" s="82"/>
      <c r="H18" s="81"/>
      <c r="J18" s="74"/>
      <c r="L18" s="74"/>
      <c r="N18" s="23"/>
      <c r="O18" s="59"/>
    </row>
    <row r="19" spans="1:20" ht="10.9" customHeight="1" x14ac:dyDescent="0.2">
      <c r="A19" s="45"/>
      <c r="B19" s="83" t="s">
        <v>19</v>
      </c>
      <c r="F19" s="82"/>
      <c r="H19" s="81"/>
      <c r="J19" s="74"/>
      <c r="L19" s="74"/>
      <c r="N19" s="23"/>
      <c r="O19" s="59"/>
    </row>
    <row r="20" spans="1:20" ht="12.75" customHeight="1" x14ac:dyDescent="0.2">
      <c r="A20" s="45"/>
      <c r="B20" s="1" t="s">
        <v>20</v>
      </c>
      <c r="F20" s="151">
        <v>0</v>
      </c>
      <c r="G20" s="78" t="s">
        <v>15</v>
      </c>
      <c r="H20" s="80">
        <v>0</v>
      </c>
      <c r="K20" s="41"/>
      <c r="L20" s="79">
        <f>F20*H20*12</f>
        <v>0</v>
      </c>
      <c r="M20" s="41"/>
      <c r="N20" s="60">
        <f>L20/$F$17</f>
        <v>0</v>
      </c>
      <c r="O20" s="78"/>
      <c r="Q20" s="117"/>
      <c r="R20" s="120" t="s">
        <v>21</v>
      </c>
      <c r="S20" s="118"/>
      <c r="T20" s="119"/>
    </row>
    <row r="21" spans="1:20" x14ac:dyDescent="0.2">
      <c r="A21" s="45"/>
      <c r="F21" s="77"/>
      <c r="H21" s="76"/>
      <c r="J21" s="74"/>
      <c r="L21" s="74"/>
      <c r="N21" s="23"/>
      <c r="O21" s="59"/>
      <c r="Q21" s="106"/>
      <c r="R21" s="107"/>
      <c r="S21" s="108"/>
      <c r="T21" s="109"/>
    </row>
    <row r="22" spans="1:20" x14ac:dyDescent="0.2">
      <c r="A22" s="45"/>
      <c r="B22" s="47" t="s">
        <v>22</v>
      </c>
      <c r="C22" s="47"/>
      <c r="D22" s="47"/>
      <c r="H22" s="59"/>
      <c r="J22" s="59"/>
      <c r="K22" s="26"/>
      <c r="L22" s="74">
        <f>(ROUND(SUM(L17:L20),0))</f>
        <v>0</v>
      </c>
      <c r="N22" s="23">
        <f>L22/$F$17</f>
        <v>0</v>
      </c>
      <c r="O22" s="44"/>
      <c r="Q22" s="106" t="s">
        <v>23</v>
      </c>
      <c r="R22" s="107">
        <f>MROUND(L17*(1-H25)*(1-SUM(F34:F35))/T22,5000)</f>
        <v>0</v>
      </c>
      <c r="S22" s="121" t="s">
        <v>24</v>
      </c>
      <c r="T22" s="110">
        <v>6.5000000000000002E-2</v>
      </c>
    </row>
    <row r="23" spans="1:20" x14ac:dyDescent="0.2">
      <c r="A23" s="45"/>
      <c r="B23" s="47"/>
      <c r="C23" s="47"/>
      <c r="D23" s="47"/>
      <c r="H23" s="59"/>
      <c r="J23" s="59"/>
      <c r="K23" s="26"/>
      <c r="L23" s="74"/>
      <c r="M23" s="26"/>
      <c r="N23" s="23"/>
      <c r="O23" s="44"/>
      <c r="Q23" s="111" t="s">
        <v>25</v>
      </c>
      <c r="R23" s="75">
        <f>MROUND(L20*(1-H26)*(1-SUM(F34:F35))/T23,5000)</f>
        <v>0</v>
      </c>
      <c r="S23" s="122" t="s">
        <v>24</v>
      </c>
      <c r="T23" s="112">
        <v>0.08</v>
      </c>
    </row>
    <row r="24" spans="1:20" x14ac:dyDescent="0.2">
      <c r="A24" s="45"/>
      <c r="B24" s="47" t="s">
        <v>26</v>
      </c>
      <c r="C24" s="1" t="s">
        <v>27</v>
      </c>
      <c r="H24" s="59"/>
      <c r="J24" s="59"/>
      <c r="K24" s="26"/>
      <c r="L24" s="74"/>
      <c r="M24" s="26"/>
      <c r="N24" s="23"/>
      <c r="O24" s="44"/>
      <c r="Q24" s="106"/>
      <c r="R24" s="107"/>
      <c r="S24" s="108"/>
      <c r="T24" s="109"/>
    </row>
    <row r="25" spans="1:20" x14ac:dyDescent="0.2">
      <c r="A25" s="45"/>
      <c r="B25" s="47"/>
      <c r="C25" s="1" t="s">
        <v>28</v>
      </c>
      <c r="H25" s="73">
        <v>0.05</v>
      </c>
      <c r="J25" s="74">
        <f>-ROUND((L17)*H25,0)</f>
        <v>0</v>
      </c>
      <c r="K25" s="26"/>
      <c r="L25" s="71"/>
      <c r="M25" s="26"/>
      <c r="N25" s="26"/>
      <c r="O25" s="44"/>
      <c r="Q25" s="137" t="s">
        <v>29</v>
      </c>
      <c r="R25" s="138">
        <f>SUM(R22:R24)</f>
        <v>0</v>
      </c>
      <c r="S25" s="139"/>
      <c r="T25" s="140" t="e">
        <f>L40/R25</f>
        <v>#DIV/0!</v>
      </c>
    </row>
    <row r="26" spans="1:20" ht="10.9" customHeight="1" x14ac:dyDescent="0.2">
      <c r="A26" s="45"/>
      <c r="C26" s="39" t="s">
        <v>30</v>
      </c>
      <c r="D26" s="39"/>
      <c r="E26" s="39"/>
      <c r="F26" s="39"/>
      <c r="G26" s="39"/>
      <c r="H26" s="72">
        <v>0.1</v>
      </c>
      <c r="I26" s="41"/>
      <c r="J26" s="79">
        <f>-ROUND((L20)*H26,0)</f>
        <v>0</v>
      </c>
      <c r="L26" s="71"/>
      <c r="O26" s="44"/>
      <c r="Q26" s="113"/>
      <c r="R26" s="114"/>
      <c r="S26" s="115"/>
      <c r="T26" s="116"/>
    </row>
    <row r="27" spans="1:20" x14ac:dyDescent="0.2">
      <c r="A27" s="45"/>
      <c r="C27" s="1" t="s">
        <v>31</v>
      </c>
      <c r="H27" s="70" t="e">
        <f>-L27/L22</f>
        <v>#DIV/0!</v>
      </c>
      <c r="J27" s="69"/>
      <c r="K27" s="37"/>
      <c r="L27" s="79">
        <f>SUM(J25:J26)</f>
        <v>0</v>
      </c>
      <c r="M27" s="26"/>
      <c r="N27" s="23">
        <f>L27/$F$17</f>
        <v>0</v>
      </c>
      <c r="O27" s="44"/>
    </row>
    <row r="28" spans="1:20" x14ac:dyDescent="0.2">
      <c r="A28" s="45"/>
      <c r="H28" s="59"/>
      <c r="I28" s="26"/>
      <c r="J28" s="29"/>
      <c r="K28" s="26"/>
      <c r="L28" s="44"/>
      <c r="M28" s="57"/>
      <c r="N28" s="57"/>
      <c r="O28" s="68"/>
    </row>
    <row r="29" spans="1:20" ht="9.6" customHeight="1" x14ac:dyDescent="0.2">
      <c r="A29" s="45"/>
      <c r="B29" s="47" t="s">
        <v>32</v>
      </c>
      <c r="C29" s="12"/>
      <c r="D29" s="12"/>
      <c r="E29" s="12"/>
      <c r="F29" s="12"/>
      <c r="G29" s="12"/>
      <c r="H29" s="59"/>
      <c r="I29" s="26"/>
      <c r="J29" s="29"/>
      <c r="K29" s="26"/>
      <c r="L29" s="46">
        <f>SUM(L22:L27)</f>
        <v>0</v>
      </c>
      <c r="M29" s="11"/>
      <c r="N29" s="23">
        <f>L29/$F$17</f>
        <v>0</v>
      </c>
      <c r="O29" s="46"/>
    </row>
    <row r="30" spans="1:20" ht="4.5" customHeight="1" x14ac:dyDescent="0.2">
      <c r="A30" s="45"/>
      <c r="B30" s="47"/>
      <c r="C30" s="12"/>
      <c r="D30" s="12"/>
      <c r="E30" s="12"/>
      <c r="F30" s="12"/>
      <c r="G30" s="12"/>
      <c r="H30" s="59"/>
      <c r="I30" s="26"/>
      <c r="J30" s="29"/>
      <c r="K30" s="26"/>
      <c r="L30" s="46"/>
      <c r="M30" s="11"/>
      <c r="N30" s="11"/>
      <c r="O30" s="46"/>
    </row>
    <row r="31" spans="1:20" ht="5.25" customHeight="1" x14ac:dyDescent="0.2">
      <c r="A31" s="34"/>
      <c r="B31" s="58"/>
      <c r="C31" s="32"/>
      <c r="D31" s="32"/>
      <c r="E31" s="32"/>
      <c r="F31" s="32"/>
      <c r="G31" s="32"/>
      <c r="H31" s="67"/>
      <c r="I31" s="26"/>
      <c r="J31" s="29"/>
      <c r="K31" s="26"/>
      <c r="L31" s="44"/>
      <c r="M31" s="26"/>
      <c r="N31" s="26"/>
      <c r="O31" s="44"/>
    </row>
    <row r="32" spans="1:20" ht="13.9" customHeight="1" x14ac:dyDescent="0.2">
      <c r="A32" s="54"/>
      <c r="B32" s="53" t="s">
        <v>33</v>
      </c>
      <c r="C32" s="52"/>
      <c r="D32" s="52"/>
      <c r="E32" s="52"/>
      <c r="F32" s="52"/>
      <c r="G32" s="52"/>
      <c r="H32" s="66"/>
      <c r="I32" s="26"/>
      <c r="J32" s="29"/>
      <c r="K32" s="26"/>
      <c r="L32" s="44"/>
      <c r="M32" s="26"/>
      <c r="N32" s="26"/>
      <c r="O32" s="44"/>
    </row>
    <row r="33" spans="1:16" ht="4.5" customHeight="1" x14ac:dyDescent="0.2">
      <c r="A33" s="45"/>
      <c r="H33" s="59"/>
      <c r="I33" s="26"/>
      <c r="J33" s="29"/>
      <c r="K33" s="26"/>
      <c r="L33" s="44"/>
      <c r="M33" s="26"/>
      <c r="N33" s="26"/>
      <c r="O33" s="44"/>
    </row>
    <row r="34" spans="1:16" x14ac:dyDescent="0.2">
      <c r="A34" s="45"/>
      <c r="B34" s="65" t="s">
        <v>34</v>
      </c>
      <c r="C34" s="63"/>
      <c r="D34" s="63"/>
      <c r="E34" s="63"/>
      <c r="F34" s="64">
        <v>0</v>
      </c>
      <c r="G34" s="63" t="s">
        <v>35</v>
      </c>
      <c r="H34" s="62"/>
      <c r="I34" s="63"/>
      <c r="J34" s="46">
        <f>ROUND(-F34*L29,0)</f>
        <v>0</v>
      </c>
      <c r="L34" s="44"/>
      <c r="M34" s="26"/>
      <c r="N34" s="23">
        <f>J34/$F$17</f>
        <v>0</v>
      </c>
      <c r="O34" s="44"/>
    </row>
    <row r="35" spans="1:16" x14ac:dyDescent="0.2">
      <c r="A35" s="45"/>
      <c r="B35" s="65" t="s">
        <v>36</v>
      </c>
      <c r="C35" s="63"/>
      <c r="D35" s="63"/>
      <c r="E35" s="63"/>
      <c r="F35" s="64">
        <v>0</v>
      </c>
      <c r="G35" s="63" t="s">
        <v>35</v>
      </c>
      <c r="H35" s="62"/>
      <c r="I35" s="61"/>
      <c r="J35" s="46">
        <f>ROUND(-F35*L29,0)</f>
        <v>0</v>
      </c>
      <c r="L35" s="29"/>
      <c r="M35" s="36"/>
      <c r="N35" s="60">
        <f>J35/$F$17</f>
        <v>0</v>
      </c>
      <c r="O35" s="35"/>
    </row>
    <row r="36" spans="1:16" ht="3" customHeight="1" x14ac:dyDescent="0.2">
      <c r="A36" s="45"/>
      <c r="B36" s="47"/>
      <c r="H36" s="59"/>
      <c r="I36" s="26"/>
      <c r="J36" s="29"/>
      <c r="L36" s="29"/>
      <c r="M36" s="24"/>
      <c r="N36" s="23"/>
      <c r="O36" s="29"/>
    </row>
    <row r="37" spans="1:16" x14ac:dyDescent="0.2">
      <c r="A37" s="45"/>
      <c r="B37" s="47" t="s">
        <v>37</v>
      </c>
      <c r="H37" s="59"/>
      <c r="I37" s="26"/>
      <c r="J37" s="29"/>
      <c r="L37" s="46">
        <f>SUM(J34:J35)</f>
        <v>0</v>
      </c>
      <c r="M37" s="24"/>
      <c r="N37" s="23">
        <f>L37/$F$17</f>
        <v>0</v>
      </c>
      <c r="O37" s="29"/>
    </row>
    <row r="38" spans="1:16" ht="1.5" customHeight="1" x14ac:dyDescent="0.2">
      <c r="A38" s="45"/>
      <c r="H38" s="59"/>
      <c r="I38" s="26"/>
      <c r="J38" s="29"/>
      <c r="L38" s="59"/>
      <c r="N38" s="39"/>
      <c r="O38" s="29"/>
    </row>
    <row r="39" spans="1:16" ht="4.5" customHeight="1" x14ac:dyDescent="0.2">
      <c r="A39" s="34"/>
      <c r="B39" s="58"/>
      <c r="C39" s="32"/>
      <c r="D39" s="32"/>
      <c r="E39" s="32"/>
      <c r="F39" s="32"/>
      <c r="G39" s="32"/>
      <c r="H39" s="32"/>
      <c r="I39" s="31"/>
      <c r="J39" s="30"/>
      <c r="K39" s="57"/>
      <c r="L39" s="55"/>
      <c r="M39" s="56"/>
      <c r="N39" s="23"/>
      <c r="O39" s="55"/>
    </row>
    <row r="40" spans="1:16" ht="13.9" customHeight="1" x14ac:dyDescent="0.2">
      <c r="A40" s="54"/>
      <c r="B40" s="53" t="s">
        <v>38</v>
      </c>
      <c r="C40" s="52"/>
      <c r="D40" s="52"/>
      <c r="E40" s="52"/>
      <c r="F40" s="52"/>
      <c r="G40" s="52"/>
      <c r="H40" s="51"/>
      <c r="I40" s="50"/>
      <c r="J40" s="49"/>
      <c r="K40" s="26"/>
      <c r="L40" s="25">
        <f>L29+L37</f>
        <v>0</v>
      </c>
      <c r="M40" s="4"/>
      <c r="N40" s="23">
        <f>L40/$F$17</f>
        <v>0</v>
      </c>
      <c r="O40" s="25"/>
    </row>
    <row r="41" spans="1:16" ht="2.25" customHeight="1" x14ac:dyDescent="0.2">
      <c r="A41" s="45"/>
      <c r="B41" s="48"/>
      <c r="C41" s="12"/>
      <c r="D41" s="12"/>
      <c r="E41" s="12"/>
      <c r="F41" s="12"/>
      <c r="G41" s="12"/>
      <c r="I41" s="26"/>
      <c r="J41" s="44"/>
      <c r="K41" s="26"/>
      <c r="L41" s="46"/>
      <c r="M41" s="11"/>
      <c r="N41" s="11"/>
      <c r="O41" s="46"/>
    </row>
    <row r="42" spans="1:16" ht="3" customHeight="1" x14ac:dyDescent="0.2">
      <c r="A42" s="45"/>
      <c r="B42" s="47"/>
      <c r="I42" s="26"/>
      <c r="J42" s="44"/>
      <c r="K42" s="26"/>
      <c r="L42" s="46"/>
      <c r="M42" s="11"/>
      <c r="N42" s="11"/>
      <c r="O42" s="46"/>
    </row>
    <row r="43" spans="1:16" ht="13.9" customHeight="1" x14ac:dyDescent="0.2">
      <c r="A43" s="45"/>
      <c r="B43" s="14" t="s">
        <v>39</v>
      </c>
      <c r="I43" s="26"/>
      <c r="J43" s="44"/>
      <c r="K43" s="26"/>
      <c r="L43" s="42">
        <v>0</v>
      </c>
      <c r="M43" s="43"/>
      <c r="N43" s="43"/>
      <c r="O43" s="42"/>
    </row>
    <row r="44" spans="1:16" ht="3" customHeight="1" x14ac:dyDescent="0.2">
      <c r="A44" s="41"/>
      <c r="B44" s="40"/>
      <c r="C44" s="39"/>
      <c r="D44" s="39"/>
      <c r="E44" s="39"/>
      <c r="F44" s="39"/>
      <c r="G44" s="39"/>
      <c r="H44" s="39"/>
      <c r="I44" s="37"/>
      <c r="J44" s="38"/>
      <c r="K44" s="37"/>
      <c r="L44" s="35"/>
      <c r="M44" s="36"/>
      <c r="N44" s="36"/>
      <c r="O44" s="35"/>
      <c r="P44" s="1">
        <v>0</v>
      </c>
    </row>
    <row r="45" spans="1:16" ht="6" customHeight="1" x14ac:dyDescent="0.2">
      <c r="A45" s="34"/>
      <c r="B45" s="33"/>
      <c r="C45" s="32"/>
      <c r="D45" s="32"/>
      <c r="E45" s="32"/>
      <c r="F45" s="32"/>
      <c r="G45" s="32"/>
      <c r="H45" s="32"/>
      <c r="I45" s="31"/>
      <c r="J45" s="30"/>
      <c r="K45" s="26"/>
      <c r="L45" s="29"/>
      <c r="M45" s="24"/>
      <c r="N45" s="24"/>
      <c r="O45" s="29"/>
    </row>
    <row r="46" spans="1:16" ht="13.9" customHeight="1" x14ac:dyDescent="0.2">
      <c r="A46" s="28"/>
      <c r="B46" s="124" t="s">
        <v>40</v>
      </c>
      <c r="C46" s="125"/>
      <c r="D46" s="125"/>
      <c r="E46" s="125"/>
      <c r="F46" s="125"/>
      <c r="G46" s="125"/>
      <c r="H46" s="125"/>
      <c r="I46" s="126"/>
      <c r="J46" s="127"/>
      <c r="K46" s="26"/>
      <c r="L46" s="29"/>
      <c r="M46" s="24"/>
      <c r="N46" s="24"/>
      <c r="O46" s="29"/>
    </row>
    <row r="47" spans="1:16" ht="13.9" customHeight="1" x14ac:dyDescent="0.2">
      <c r="A47" s="28"/>
      <c r="B47" s="124" t="s">
        <v>41</v>
      </c>
      <c r="C47" s="125"/>
      <c r="D47" s="125"/>
      <c r="E47" s="125"/>
      <c r="F47" s="125"/>
      <c r="G47" s="125"/>
      <c r="H47" s="125"/>
      <c r="I47" s="126"/>
      <c r="J47" s="128" t="s">
        <v>42</v>
      </c>
      <c r="K47" s="26"/>
      <c r="L47" s="25" t="e">
        <f>ROUND(L40/L43,-4)</f>
        <v>#DIV/0!</v>
      </c>
      <c r="M47" s="24"/>
      <c r="N47" s="23" t="e">
        <f>L47/F17</f>
        <v>#DIV/0!</v>
      </c>
      <c r="O47" s="22"/>
    </row>
    <row r="48" spans="1:16" ht="3" customHeight="1" x14ac:dyDescent="0.2">
      <c r="A48" s="21"/>
      <c r="B48" s="20"/>
      <c r="C48" s="20"/>
      <c r="D48" s="20"/>
      <c r="E48" s="20"/>
      <c r="F48" s="20"/>
      <c r="G48" s="20"/>
      <c r="H48" s="20"/>
      <c r="I48" s="20"/>
      <c r="J48" s="19"/>
      <c r="K48" s="18"/>
      <c r="L48" s="17"/>
      <c r="M48" s="16"/>
      <c r="N48" s="16"/>
      <c r="O48" s="15"/>
    </row>
    <row r="49" spans="2:17" x14ac:dyDescent="0.2">
      <c r="B49" s="14"/>
      <c r="C49" s="12"/>
      <c r="D49" s="12"/>
      <c r="E49" s="13"/>
      <c r="F49" s="12"/>
      <c r="G49" s="12"/>
      <c r="H49" s="12"/>
      <c r="L49" s="11"/>
      <c r="M49" s="11"/>
      <c r="N49" s="11"/>
      <c r="O49" s="11"/>
    </row>
    <row r="50" spans="2:17" ht="14.45" customHeight="1" thickBot="1" x14ac:dyDescent="0.25">
      <c r="B50" s="10"/>
      <c r="O50" s="9"/>
    </row>
    <row r="51" spans="2:17" ht="13.9" customHeight="1" thickBot="1" x14ac:dyDescent="0.25">
      <c r="B51" s="10"/>
      <c r="F51" s="147"/>
      <c r="G51" s="148"/>
      <c r="H51" s="148"/>
      <c r="I51" s="148"/>
      <c r="J51" s="149"/>
      <c r="K51" s="148"/>
      <c r="L51" s="149" t="s">
        <v>43</v>
      </c>
      <c r="M51" s="148"/>
      <c r="N51" s="148"/>
      <c r="O51" s="148"/>
      <c r="P51" s="148"/>
      <c r="Q51" s="150"/>
    </row>
    <row r="52" spans="2:17" ht="12" thickTop="1" x14ac:dyDescent="0.2">
      <c r="F52" s="106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29"/>
    </row>
    <row r="53" spans="2:17" ht="13.9" customHeight="1" x14ac:dyDescent="0.2">
      <c r="F53" s="141" t="s">
        <v>44</v>
      </c>
      <c r="G53" s="39"/>
      <c r="H53" s="8"/>
      <c r="I53" s="8"/>
      <c r="J53" s="37">
        <f>F20</f>
        <v>0</v>
      </c>
      <c r="K53" s="39" t="s">
        <v>15</v>
      </c>
      <c r="L53" s="7">
        <f>-MROUND(J53*N53,5000)</f>
        <v>0</v>
      </c>
      <c r="M53" s="39"/>
      <c r="N53" s="144">
        <v>7</v>
      </c>
      <c r="O53" s="145" t="s">
        <v>45</v>
      </c>
      <c r="P53" s="39"/>
      <c r="Q53" s="146"/>
    </row>
    <row r="54" spans="2:17" ht="13.9" customHeight="1" x14ac:dyDescent="0.2">
      <c r="F54" s="106"/>
      <c r="G54" s="108"/>
      <c r="H54" s="130"/>
      <c r="I54" s="130"/>
      <c r="J54" s="130"/>
      <c r="K54" s="130"/>
      <c r="L54" s="130"/>
      <c r="M54" s="108"/>
      <c r="N54" s="108"/>
      <c r="O54" s="108"/>
      <c r="P54" s="108"/>
      <c r="Q54" s="129"/>
    </row>
    <row r="55" spans="2:17" ht="13.9" customHeight="1" x14ac:dyDescent="0.2">
      <c r="C55" s="6"/>
      <c r="D55" s="6"/>
      <c r="E55" s="6"/>
      <c r="F55" s="142" t="s">
        <v>46</v>
      </c>
      <c r="G55" s="108"/>
      <c r="H55" s="108"/>
      <c r="I55" s="130"/>
      <c r="J55" s="143">
        <f>F17</f>
        <v>23710</v>
      </c>
      <c r="K55" s="108" t="s">
        <v>15</v>
      </c>
      <c r="L55" s="131" t="e">
        <f>L47+L53</f>
        <v>#DIV/0!</v>
      </c>
      <c r="M55" s="108"/>
      <c r="N55" s="132" t="e">
        <f>L55/F17</f>
        <v>#DIV/0!</v>
      </c>
      <c r="O55" s="133" t="s">
        <v>47</v>
      </c>
      <c r="P55" s="108"/>
      <c r="Q55" s="129"/>
    </row>
    <row r="56" spans="2:17" ht="10.9" customHeight="1" x14ac:dyDescent="0.2">
      <c r="C56" s="6"/>
      <c r="D56" s="6"/>
      <c r="E56" s="6"/>
      <c r="F56" s="134"/>
      <c r="G56" s="135"/>
      <c r="H56" s="135"/>
      <c r="I56" s="115"/>
      <c r="J56" s="115"/>
      <c r="K56" s="115"/>
      <c r="L56" s="115"/>
      <c r="M56" s="115"/>
      <c r="N56" s="115"/>
      <c r="O56" s="115"/>
      <c r="P56" s="115"/>
      <c r="Q56" s="136"/>
    </row>
    <row r="59" spans="2:17" ht="3" customHeight="1" x14ac:dyDescent="0.2"/>
    <row r="60" spans="2:17" ht="3" customHeight="1" x14ac:dyDescent="0.2"/>
    <row r="61" spans="2:17" ht="3" customHeight="1" x14ac:dyDescent="0.2"/>
    <row r="62" spans="2:17" ht="3" customHeight="1" x14ac:dyDescent="0.2"/>
    <row r="63" spans="2:17" ht="3" customHeight="1" x14ac:dyDescent="0.2"/>
    <row r="64" spans="2:17" ht="3" customHeight="1" x14ac:dyDescent="0.2"/>
    <row r="65" ht="3" customHeight="1" x14ac:dyDescent="0.2"/>
    <row r="66" ht="3" customHeight="1" x14ac:dyDescent="0.2"/>
    <row r="67" ht="3" customHeight="1" x14ac:dyDescent="0.2"/>
    <row r="68" ht="3" customHeight="1" x14ac:dyDescent="0.2"/>
    <row r="69" ht="3" customHeight="1" x14ac:dyDescent="0.2"/>
    <row r="70" ht="3" customHeight="1" x14ac:dyDescent="0.2"/>
    <row r="71" ht="3" customHeight="1" x14ac:dyDescent="0.2"/>
    <row r="72" ht="3" customHeight="1" x14ac:dyDescent="0.2"/>
    <row r="73" ht="3" customHeight="1" x14ac:dyDescent="0.2"/>
    <row r="74" ht="3" customHeight="1" x14ac:dyDescent="0.2"/>
    <row r="75" ht="3" customHeight="1" x14ac:dyDescent="0.2"/>
    <row r="76" ht="3" customHeight="1" x14ac:dyDescent="0.2"/>
  </sheetData>
  <sheetProtection formatCells="0" formatColumns="0" formatRows="0" insertColumns="0" insertRows="0" insertHyperlinks="0" deleteColumns="0" deleteRows="0" sort="0" autoFilter="0" pivotTables="0"/>
  <mergeCells count="2">
    <mergeCell ref="A2:O2"/>
    <mergeCell ref="A3:O3"/>
  </mergeCells>
  <printOptions horizontalCentered="1" verticalCentered="1"/>
  <pageMargins left="0" right="0" top="0" bottom="0" header="0.27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D47DB4-60AC-4D23-8E9F-DAD980522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BF6700-EA46-4564-8393-9981A330A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D0747-D7E0-4F84-84A5-AA48F88E1D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Approach</vt:lpstr>
      <vt:lpstr>'Income Approach'!Print_Area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2019-07-15T14:56:31Z</dcterms:created>
  <dcterms:modified xsi:type="dcterms:W3CDTF">2020-09-07T15:25:45Z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