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1C903E00-B48B-4592-BCA0-F128B44C397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LH Valuation" sheetId="1" r:id="rId1"/>
  </sheets>
  <definedNames>
    <definedName name="_xlnm.Print_Area" localSheetId="0">'LH Valuation'!$A$10:$Q$40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C49" i="1"/>
  <c r="H47" i="1"/>
  <c r="C47" i="1"/>
  <c r="H45" i="1"/>
  <c r="C45" i="1"/>
  <c r="R29" i="1"/>
  <c r="N29" i="1" s="1"/>
  <c r="J28" i="1"/>
  <c r="L28" i="1" s="1"/>
  <c r="R23" i="1"/>
  <c r="N23" i="1" s="1"/>
  <c r="J22" i="1"/>
  <c r="J23" i="1" s="1"/>
  <c r="R17" i="1"/>
  <c r="N17" i="1" s="1"/>
  <c r="J16" i="1"/>
  <c r="J17" i="1" s="1"/>
  <c r="N14" i="1"/>
  <c r="J18" i="1" l="1"/>
  <c r="L17" i="1"/>
  <c r="P17" i="1" s="1"/>
  <c r="L23" i="1"/>
  <c r="P23" i="1" s="1"/>
  <c r="J24" i="1"/>
  <c r="L22" i="1"/>
  <c r="L16" i="1"/>
  <c r="N16" i="1"/>
  <c r="N28" i="1"/>
  <c r="P28" i="1" s="1"/>
  <c r="J29" i="1"/>
  <c r="N22" i="1"/>
  <c r="R18" i="1"/>
  <c r="R24" i="1"/>
  <c r="R30" i="1"/>
  <c r="P22" i="1" l="1"/>
  <c r="N24" i="1"/>
  <c r="R25" i="1"/>
  <c r="J25" i="1"/>
  <c r="L24" i="1"/>
  <c r="R19" i="1"/>
  <c r="N18" i="1"/>
  <c r="L29" i="1"/>
  <c r="P29" i="1" s="1"/>
  <c r="J30" i="1"/>
  <c r="P16" i="1"/>
  <c r="R31" i="1"/>
  <c r="N30" i="1"/>
  <c r="J19" i="1"/>
  <c r="L18" i="1"/>
  <c r="L25" i="1" l="1"/>
  <c r="J26" i="1"/>
  <c r="L26" i="1" s="1"/>
  <c r="R26" i="1"/>
  <c r="N26" i="1" s="1"/>
  <c r="N25" i="1"/>
  <c r="P18" i="1"/>
  <c r="L19" i="1"/>
  <c r="J20" i="1"/>
  <c r="L20" i="1" s="1"/>
  <c r="J31" i="1"/>
  <c r="L30" i="1"/>
  <c r="P30" i="1" s="1"/>
  <c r="R20" i="1"/>
  <c r="N20" i="1" s="1"/>
  <c r="N19" i="1"/>
  <c r="N45" i="1" s="1"/>
  <c r="R32" i="1"/>
  <c r="N32" i="1" s="1"/>
  <c r="N31" i="1"/>
  <c r="P24" i="1"/>
  <c r="N49" i="1" l="1"/>
  <c r="N47" i="1"/>
  <c r="P26" i="1"/>
  <c r="L31" i="1"/>
  <c r="P31" i="1" s="1"/>
  <c r="J32" i="1"/>
  <c r="L32" i="1" s="1"/>
  <c r="P32" i="1" s="1"/>
  <c r="P25" i="1"/>
  <c r="P20" i="1"/>
  <c r="P19" i="1"/>
  <c r="P35" i="1" l="1"/>
</calcChain>
</file>

<file path=xl/sharedStrings.xml><?xml version="1.0" encoding="utf-8"?>
<sst xmlns="http://schemas.openxmlformats.org/spreadsheetml/2006/main" count="73" uniqueCount="36">
  <si>
    <t>Leasehold Assumptions</t>
  </si>
  <si>
    <t>Market Rent / SF / Mo.</t>
  </si>
  <si>
    <t>Discount Rate</t>
  </si>
  <si>
    <t>Appreciation</t>
  </si>
  <si>
    <t>Payments / Year (In Advance)</t>
  </si>
  <si>
    <t>LEASEHOLD VALUATION</t>
  </si>
  <si>
    <t>Remaining</t>
  </si>
  <si>
    <t>Monthly</t>
  </si>
  <si>
    <t>Annuity</t>
  </si>
  <si>
    <t xml:space="preserve">    Present </t>
  </si>
  <si>
    <t xml:space="preserve"> </t>
  </si>
  <si>
    <t>Rentable</t>
  </si>
  <si>
    <t>Lease Term</t>
  </si>
  <si>
    <t>Market</t>
  </si>
  <si>
    <t>Contract</t>
  </si>
  <si>
    <t>Leasehold</t>
  </si>
  <si>
    <t>Factor</t>
  </si>
  <si>
    <t xml:space="preserve">    Value of</t>
  </si>
  <si>
    <t>Street No.</t>
  </si>
  <si>
    <t>Tenant</t>
  </si>
  <si>
    <t>Area (SF)</t>
  </si>
  <si>
    <t>(Months)  [1]</t>
  </si>
  <si>
    <t>Rent</t>
  </si>
  <si>
    <t>Position</t>
  </si>
  <si>
    <t>[2]</t>
  </si>
  <si>
    <t xml:space="preserve">    Position</t>
  </si>
  <si>
    <t>Tenant Name</t>
  </si>
  <si>
    <t>x</t>
  </si>
  <si>
    <t>=</t>
  </si>
  <si>
    <t>MARKET VALUE OF THE LEASEHOLD INTEREST:</t>
  </si>
  <si>
    <t>Note:</t>
  </si>
  <si>
    <t>[2]  Beginning of period annuity factors used, since tenant rents are due in advance, or at the beginning of the month.</t>
  </si>
  <si>
    <t>Total Remain. Months</t>
  </si>
  <si>
    <t>Cross-Check of PV Factors</t>
  </si>
  <si>
    <t>Net</t>
  </si>
  <si>
    <t>[1]  No. of rental payments remaining as of __________ 1, 2020 (the next date of rental receipt).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</si>
</sst>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0.000000"/>
    <numFmt numFmtId="165" formatCode="0.0000000"/>
    <numFmt numFmtId="166" formatCode="&quot;$&quot;#,##0.00"/>
  </numFmts>
  <fonts count="9" x14ac:knownFonts="1">
    <font>
      <sz val="11"/>
      <color rgb="FF000000"/>
      <name val="Calibri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color rgb="FFFFFFFF"/>
      <name val="Calibri"/>
      <family val="2"/>
    </font>
    <font>
      <b/>
      <sz val="8"/>
      <color rgb="FFFFFFFF"/>
      <name val="Calibri"/>
      <family val="2"/>
    </font>
    <font>
      <b/>
      <u/>
      <sz val="10"/>
      <color rgb="FFFFFFFF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1E4959"/>
        <bgColor rgb="FFFFFFFF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5" fontId="3" fillId="2" borderId="1" xfId="0" applyNumberFormat="1" applyFont="1" applyFill="1" applyBorder="1"/>
    <xf numFmtId="3" fontId="1" fillId="2" borderId="1" xfId="0" applyNumberFormat="1" applyFont="1" applyFill="1" applyBorder="1"/>
    <xf numFmtId="3" fontId="1" fillId="2" borderId="2" xfId="0" applyNumberFormat="1" applyFont="1" applyFill="1" applyBorder="1"/>
    <xf numFmtId="0" fontId="1" fillId="2" borderId="3" xfId="0" applyFont="1" applyFill="1" applyBorder="1"/>
    <xf numFmtId="0" fontId="4" fillId="2" borderId="3" xfId="0" applyFont="1" applyFill="1" applyBorder="1" applyAlignment="1">
      <alignment horizontal="left"/>
    </xf>
    <xf numFmtId="5" fontId="1" fillId="3" borderId="0" xfId="0" applyNumberFormat="1" applyFont="1" applyFill="1"/>
    <xf numFmtId="0" fontId="1" fillId="3" borderId="0" xfId="0" applyFont="1" applyFill="1"/>
    <xf numFmtId="5" fontId="3" fillId="2" borderId="0" xfId="0" applyNumberFormat="1" applyFont="1" applyFill="1"/>
    <xf numFmtId="0" fontId="1" fillId="2" borderId="4" xfId="0" applyFont="1" applyFill="1" applyBorder="1"/>
    <xf numFmtId="3" fontId="3" fillId="2" borderId="0" xfId="0" applyNumberFormat="1" applyFont="1" applyFill="1" applyAlignment="1">
      <alignment horizontal="center"/>
    </xf>
    <xf numFmtId="5" fontId="2" fillId="2" borderId="0" xfId="0" applyNumberFormat="1" applyFont="1" applyFill="1" applyAlignment="1">
      <alignment horizontal="center"/>
    </xf>
    <xf numFmtId="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3" fontId="2" fillId="2" borderId="4" xfId="0" applyNumberFormat="1" applyFont="1" applyFill="1" applyBorder="1"/>
    <xf numFmtId="164" fontId="3" fillId="2" borderId="0" xfId="0" applyNumberFormat="1" applyFont="1" applyFill="1" applyAlignment="1">
      <alignment horizontal="right"/>
    </xf>
    <xf numFmtId="5" fontId="3" fillId="2" borderId="5" xfId="0" applyNumberFormat="1" applyFont="1" applyFill="1" applyBorder="1"/>
    <xf numFmtId="3" fontId="2" fillId="2" borderId="6" xfId="0" applyNumberFormat="1" applyFont="1" applyFill="1" applyBorder="1"/>
    <xf numFmtId="164" fontId="3" fillId="2" borderId="5" xfId="0" applyNumberFormat="1" applyFont="1" applyFill="1" applyBorder="1" applyAlignment="1">
      <alignment horizontal="right"/>
    </xf>
    <xf numFmtId="5" fontId="2" fillId="2" borderId="5" xfId="0" applyNumberFormat="1" applyFont="1" applyFill="1" applyBorder="1" applyAlignment="1">
      <alignment horizontal="center"/>
    </xf>
    <xf numFmtId="5" fontId="2" fillId="2" borderId="6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2" borderId="6" xfId="0" applyFont="1" applyFill="1" applyBorder="1"/>
    <xf numFmtId="0" fontId="1" fillId="2" borderId="5" xfId="0" applyFont="1" applyFill="1" applyBorder="1"/>
    <xf numFmtId="5" fontId="1" fillId="2" borderId="0" xfId="0" applyNumberFormat="1" applyFont="1" applyFill="1"/>
    <xf numFmtId="5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5" fontId="2" fillId="2" borderId="4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44" fontId="1" fillId="3" borderId="0" xfId="0" applyNumberFormat="1" applyFont="1" applyFill="1"/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/>
    <xf numFmtId="3" fontId="1" fillId="2" borderId="4" xfId="0" applyNumberFormat="1" applyFont="1" applyFill="1" applyBorder="1"/>
    <xf numFmtId="0" fontId="1" fillId="2" borderId="0" xfId="0" applyFont="1" applyFill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8" xfId="0" applyFont="1" applyFill="1" applyBorder="1"/>
    <xf numFmtId="44" fontId="1" fillId="2" borderId="0" xfId="0" applyNumberFormat="1" applyFont="1" applyFill="1"/>
    <xf numFmtId="0" fontId="5" fillId="4" borderId="3" xfId="0" applyFont="1" applyFill="1" applyBorder="1" applyAlignment="1">
      <alignment horizontal="center"/>
    </xf>
    <xf numFmtId="3" fontId="5" fillId="4" borderId="2" xfId="0" applyNumberFormat="1" applyFont="1" applyFill="1" applyBorder="1"/>
    <xf numFmtId="10" fontId="5" fillId="4" borderId="3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/>
    <xf numFmtId="0" fontId="5" fillId="4" borderId="0" xfId="0" applyFont="1" applyFill="1" applyAlignment="1">
      <alignment horizontal="center"/>
    </xf>
    <xf numFmtId="3" fontId="6" fillId="4" borderId="4" xfId="0" applyNumberFormat="1" applyFont="1" applyFill="1" applyBorder="1"/>
    <xf numFmtId="0" fontId="5" fillId="4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0" xfId="0" applyFont="1" applyFill="1"/>
    <xf numFmtId="0" fontId="5" fillId="4" borderId="9" xfId="0" applyFont="1" applyFill="1" applyBorder="1" applyAlignment="1">
      <alignment horizontal="center"/>
    </xf>
    <xf numFmtId="3" fontId="5" fillId="4" borderId="10" xfId="0" applyNumberFormat="1" applyFont="1" applyFill="1" applyBorder="1"/>
    <xf numFmtId="0" fontId="5" fillId="4" borderId="1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4" borderId="9" xfId="0" applyFont="1" applyFill="1" applyBorder="1"/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1" fillId="2" borderId="0" xfId="0" applyNumberFormat="1" applyFont="1" applyFill="1"/>
    <xf numFmtId="9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11" xfId="0" applyFont="1" applyFill="1" applyBorder="1"/>
    <xf numFmtId="0" fontId="2" fillId="2" borderId="0" xfId="0" applyFont="1" applyFill="1"/>
    <xf numFmtId="10" fontId="2" fillId="2" borderId="0" xfId="0" applyNumberFormat="1" applyFont="1" applyFill="1"/>
    <xf numFmtId="0" fontId="1" fillId="2" borderId="12" xfId="0" applyFont="1" applyFill="1" applyBorder="1"/>
    <xf numFmtId="0" fontId="1" fillId="2" borderId="13" xfId="0" applyFont="1" applyFill="1" applyBorder="1"/>
    <xf numFmtId="0" fontId="2" fillId="3" borderId="0" xfId="0" applyFont="1" applyFill="1"/>
    <xf numFmtId="0" fontId="1" fillId="3" borderId="0" xfId="0" applyFont="1" applyFill="1"/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3" fontId="2" fillId="3" borderId="0" xfId="0" applyNumberFormat="1" applyFont="1" applyFill="1" applyAlignment="1">
      <alignment horizontal="center"/>
    </xf>
    <xf numFmtId="166" fontId="2" fillId="2" borderId="0" xfId="0" applyNumberFormat="1" applyFont="1" applyFill="1"/>
    <xf numFmtId="0" fontId="5" fillId="4" borderId="14" xfId="0" applyFont="1" applyFill="1" applyBorder="1"/>
    <xf numFmtId="0" fontId="5" fillId="4" borderId="15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7" xfId="0" applyFont="1" applyFill="1" applyBorder="1"/>
    <xf numFmtId="0" fontId="5" fillId="4" borderId="18" xfId="0" applyFont="1" applyFill="1" applyBorder="1" applyAlignment="1">
      <alignment horizontal="center" wrapText="1"/>
    </xf>
    <xf numFmtId="0" fontId="1" fillId="2" borderId="19" xfId="0" applyFont="1" applyFill="1" applyBorder="1"/>
    <xf numFmtId="165" fontId="2" fillId="2" borderId="19" xfId="0" applyNumberFormat="1" applyFont="1" applyFill="1" applyBorder="1"/>
    <xf numFmtId="0" fontId="1" fillId="2" borderId="20" xfId="0" applyFont="1" applyFill="1" applyBorder="1"/>
    <xf numFmtId="0" fontId="2" fillId="2" borderId="1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0"/>
  <sheetViews>
    <sheetView showGridLines="0" tabSelected="1" workbookViewId="0">
      <selection activeCell="L7" sqref="L7"/>
    </sheetView>
  </sheetViews>
  <sheetFormatPr defaultColWidth="6.44140625" defaultRowHeight="14.4" x14ac:dyDescent="0.3"/>
  <cols>
    <col min="1" max="1" width="1.109375" style="1" customWidth="1"/>
    <col min="2" max="2" width="10.44140625" style="1" customWidth="1"/>
    <col min="3" max="3" width="24.6640625" style="1" customWidth="1"/>
    <col min="4" max="4" width="3.33203125" style="1" customWidth="1"/>
    <col min="5" max="5" width="2.44140625" style="1" customWidth="1"/>
    <col min="6" max="6" width="7.88671875" style="1" customWidth="1"/>
    <col min="7" max="7" width="2.88671875" style="1" customWidth="1"/>
    <col min="8" max="8" width="9.88671875" style="1" customWidth="1"/>
    <col min="9" max="9" width="2.5546875" style="1" customWidth="1"/>
    <col min="10" max="10" width="9.44140625" style="1" customWidth="1"/>
    <col min="11" max="11" width="9.33203125" style="1" customWidth="1"/>
    <col min="12" max="12" width="10.6640625" style="1" customWidth="1"/>
    <col min="13" max="13" width="2.109375" style="1" customWidth="1"/>
    <col min="14" max="14" width="11.6640625" style="1" customWidth="1"/>
    <col min="15" max="15" width="3.109375" style="1" customWidth="1"/>
    <col min="16" max="16" width="13.109375" style="1" customWidth="1"/>
    <col min="17" max="17" width="1.33203125" style="1" customWidth="1"/>
    <col min="18" max="19" width="6.44140625" style="1"/>
    <col min="20" max="20" width="12.6640625" style="1" customWidth="1"/>
    <col min="21" max="21" width="6.44140625" style="1"/>
  </cols>
  <sheetData>
    <row r="1" spans="1:21" ht="10.8" customHeight="1" x14ac:dyDescent="0.3"/>
    <row r="2" spans="1:21" ht="13.8" customHeight="1" x14ac:dyDescent="0.3">
      <c r="B2" s="85" t="s">
        <v>0</v>
      </c>
      <c r="C2" s="86"/>
      <c r="D2" s="86"/>
      <c r="E2" s="86"/>
      <c r="F2" s="87"/>
      <c r="G2" s="88"/>
      <c r="M2" s="70"/>
      <c r="N2" s="70"/>
    </row>
    <row r="3" spans="1:21" x14ac:dyDescent="0.3">
      <c r="B3" s="89"/>
      <c r="C3" s="71"/>
      <c r="D3" s="71"/>
      <c r="E3" s="71"/>
      <c r="F3" s="71"/>
      <c r="G3" s="75"/>
      <c r="S3" s="69"/>
    </row>
    <row r="4" spans="1:21" ht="13.8" customHeight="1" x14ac:dyDescent="0.3">
      <c r="B4" s="72" t="s">
        <v>1</v>
      </c>
      <c r="C4" s="73"/>
      <c r="D4" s="71"/>
      <c r="E4" s="71"/>
      <c r="F4" s="84">
        <v>0</v>
      </c>
      <c r="G4" s="75"/>
      <c r="S4" s="69"/>
    </row>
    <row r="5" spans="1:21" ht="13.8" customHeight="1" x14ac:dyDescent="0.3">
      <c r="B5" s="72" t="s">
        <v>2</v>
      </c>
      <c r="C5" s="73"/>
      <c r="D5" s="71"/>
      <c r="E5" s="71"/>
      <c r="F5" s="74">
        <v>0.06</v>
      </c>
      <c r="G5" s="75"/>
      <c r="S5" s="69"/>
    </row>
    <row r="6" spans="1:21" ht="13.8" customHeight="1" x14ac:dyDescent="0.3">
      <c r="B6" s="72" t="s">
        <v>3</v>
      </c>
      <c r="C6" s="73"/>
      <c r="D6" s="71"/>
      <c r="E6" s="71"/>
      <c r="F6" s="74">
        <v>0.03</v>
      </c>
      <c r="G6" s="75"/>
      <c r="S6" s="69"/>
    </row>
    <row r="7" spans="1:21" ht="13.8" customHeight="1" x14ac:dyDescent="0.3">
      <c r="B7" s="72" t="s">
        <v>4</v>
      </c>
      <c r="C7" s="73"/>
      <c r="D7" s="71"/>
      <c r="E7" s="71"/>
      <c r="F7" s="73">
        <v>12</v>
      </c>
      <c r="G7" s="75"/>
      <c r="S7" s="69"/>
    </row>
    <row r="8" spans="1:21" ht="10.8" customHeight="1" x14ac:dyDescent="0.3">
      <c r="B8" s="90"/>
      <c r="C8" s="7"/>
      <c r="D8" s="7"/>
      <c r="E8" s="7"/>
      <c r="F8" s="7"/>
      <c r="G8" s="76"/>
      <c r="H8" s="71"/>
      <c r="I8" s="71"/>
      <c r="J8" s="71"/>
      <c r="K8" s="71"/>
      <c r="L8" s="71"/>
      <c r="M8" s="71"/>
      <c r="N8" s="71"/>
      <c r="O8" s="71"/>
      <c r="P8" s="71"/>
    </row>
    <row r="9" spans="1:21" x14ac:dyDescent="0.3">
      <c r="F9" s="68"/>
    </row>
    <row r="10" spans="1:21" ht="18" customHeight="1" x14ac:dyDescent="0.35">
      <c r="A10" s="96" t="s">
        <v>5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</row>
    <row r="11" spans="1:21" ht="13.8" customHeight="1" x14ac:dyDescent="0.3">
      <c r="O11" s="66"/>
      <c r="P11" s="65"/>
      <c r="S11" s="10"/>
      <c r="T11" s="10"/>
    </row>
    <row r="12" spans="1:21" ht="13.8" customHeight="1" x14ac:dyDescent="0.3">
      <c r="A12" s="64"/>
      <c r="B12" s="64"/>
      <c r="C12" s="62"/>
      <c r="D12" s="63"/>
      <c r="E12" s="62"/>
      <c r="F12" s="59" t="s">
        <v>34</v>
      </c>
      <c r="G12" s="59"/>
      <c r="H12" s="59" t="s">
        <v>6</v>
      </c>
      <c r="I12" s="59"/>
      <c r="J12" s="59" t="s">
        <v>7</v>
      </c>
      <c r="K12" s="61" t="s">
        <v>7</v>
      </c>
      <c r="L12" s="59" t="s">
        <v>7</v>
      </c>
      <c r="M12" s="59"/>
      <c r="N12" s="59" t="s">
        <v>8</v>
      </c>
      <c r="O12" s="60"/>
      <c r="P12" s="59" t="s">
        <v>9</v>
      </c>
      <c r="Q12" s="59"/>
      <c r="S12" s="10"/>
      <c r="T12" s="10"/>
      <c r="U12" s="44" t="s">
        <v>10</v>
      </c>
    </row>
    <row r="13" spans="1:21" ht="13.8" customHeight="1" x14ac:dyDescent="0.3">
      <c r="A13" s="58"/>
      <c r="B13" s="52" t="s">
        <v>10</v>
      </c>
      <c r="C13" s="56"/>
      <c r="D13" s="57"/>
      <c r="E13" s="56"/>
      <c r="F13" s="52" t="s">
        <v>11</v>
      </c>
      <c r="G13" s="55"/>
      <c r="H13" s="55" t="s">
        <v>12</v>
      </c>
      <c r="I13" s="55"/>
      <c r="J13" s="52" t="s">
        <v>13</v>
      </c>
      <c r="K13" s="54" t="s">
        <v>14</v>
      </c>
      <c r="L13" s="52" t="s">
        <v>15</v>
      </c>
      <c r="M13" s="52"/>
      <c r="N13" s="52" t="s">
        <v>16</v>
      </c>
      <c r="O13" s="53"/>
      <c r="P13" s="52" t="s">
        <v>17</v>
      </c>
      <c r="Q13" s="52"/>
      <c r="S13" s="10"/>
      <c r="T13" s="10"/>
      <c r="U13" s="44" t="s">
        <v>10</v>
      </c>
    </row>
    <row r="14" spans="1:21" ht="14.4" customHeight="1" x14ac:dyDescent="0.3">
      <c r="A14" s="51"/>
      <c r="B14" s="45" t="s">
        <v>18</v>
      </c>
      <c r="C14" s="49" t="s">
        <v>19</v>
      </c>
      <c r="D14" s="50"/>
      <c r="E14" s="49"/>
      <c r="F14" s="45" t="s">
        <v>20</v>
      </c>
      <c r="G14" s="45"/>
      <c r="H14" s="45" t="s">
        <v>21</v>
      </c>
      <c r="I14" s="45"/>
      <c r="J14" s="45" t="s">
        <v>22</v>
      </c>
      <c r="K14" s="48" t="s">
        <v>22</v>
      </c>
      <c r="L14" s="45" t="s">
        <v>23</v>
      </c>
      <c r="M14" s="45"/>
      <c r="N14" s="47">
        <f>F5</f>
        <v>0.06</v>
      </c>
      <c r="O14" s="46" t="s">
        <v>24</v>
      </c>
      <c r="P14" s="45" t="s">
        <v>25</v>
      </c>
      <c r="Q14" s="45"/>
      <c r="S14" s="10"/>
      <c r="T14" s="10"/>
      <c r="U14" s="44" t="s">
        <v>10</v>
      </c>
    </row>
    <row r="15" spans="1:21" x14ac:dyDescent="0.3">
      <c r="B15" s="43"/>
      <c r="C15" s="41"/>
      <c r="D15" s="42"/>
      <c r="E15" s="41"/>
      <c r="F15" s="41"/>
      <c r="K15" s="12"/>
      <c r="O15" s="40"/>
      <c r="S15" s="10"/>
      <c r="T15" s="10"/>
    </row>
    <row r="16" spans="1:21" ht="12.75" customHeight="1" x14ac:dyDescent="0.3">
      <c r="B16" s="79">
        <v>0</v>
      </c>
      <c r="C16" s="80" t="s">
        <v>26</v>
      </c>
      <c r="D16" s="81"/>
      <c r="E16" s="82"/>
      <c r="F16" s="83">
        <v>0</v>
      </c>
      <c r="G16" s="16"/>
      <c r="H16" s="16">
        <v>12</v>
      </c>
      <c r="I16" s="16"/>
      <c r="J16" s="14">
        <f>$F$4*F16</f>
        <v>0</v>
      </c>
      <c r="K16" s="33">
        <v>0</v>
      </c>
      <c r="L16" s="14">
        <f>J16-K16</f>
        <v>0</v>
      </c>
      <c r="M16" s="14" t="s">
        <v>27</v>
      </c>
      <c r="N16" s="32">
        <f>(((1-(1/((1+($F$5/$F$7))^R17)))/($F$5/$F$7)))+1</f>
        <v>11.677026727150206</v>
      </c>
      <c r="O16" s="18" t="s">
        <v>28</v>
      </c>
      <c r="P16" s="31">
        <f>L16*N16</f>
        <v>0</v>
      </c>
      <c r="Q16" s="30"/>
      <c r="S16" s="10"/>
      <c r="T16" s="37"/>
    </row>
    <row r="17" spans="2:22" ht="12.75" customHeight="1" x14ac:dyDescent="0.3">
      <c r="B17" s="36"/>
      <c r="C17" s="39"/>
      <c r="D17" s="35"/>
      <c r="E17" s="38"/>
      <c r="F17" s="34"/>
      <c r="G17" s="16"/>
      <c r="H17" s="16">
        <v>12</v>
      </c>
      <c r="I17" s="16"/>
      <c r="J17" s="14">
        <f>J16*(1+$F$6/12)^H16</f>
        <v>0</v>
      </c>
      <c r="K17" s="33">
        <v>0</v>
      </c>
      <c r="L17" s="14">
        <f>J17-K17</f>
        <v>0</v>
      </c>
      <c r="M17" s="14" t="s">
        <v>27</v>
      </c>
      <c r="N17" s="32">
        <f>(1-(1/(1+($F$5/$F$7))^H17))/($F$5/$F$7)/(((1+($F$5/$F$7))^R17))</f>
        <v>10.998653825724368</v>
      </c>
      <c r="O17" s="18" t="s">
        <v>28</v>
      </c>
      <c r="P17" s="31">
        <f>L17*N17</f>
        <v>0</v>
      </c>
      <c r="Q17" s="30"/>
      <c r="R17" s="1">
        <f>H16-1</f>
        <v>11</v>
      </c>
      <c r="S17" s="10"/>
      <c r="T17" s="37"/>
    </row>
    <row r="18" spans="2:22" ht="12.75" customHeight="1" x14ac:dyDescent="0.3">
      <c r="B18" s="36"/>
      <c r="C18" s="17"/>
      <c r="D18" s="35"/>
      <c r="E18" s="17"/>
      <c r="F18" s="34"/>
      <c r="G18" s="16"/>
      <c r="H18" s="16">
        <v>12</v>
      </c>
      <c r="I18" s="16"/>
      <c r="J18" s="14">
        <f>J17*(1+$F$6/12)^H17</f>
        <v>0</v>
      </c>
      <c r="K18" s="33">
        <v>0</v>
      </c>
      <c r="L18" s="14">
        <f>J18-K18</f>
        <v>0</v>
      </c>
      <c r="M18" s="14" t="s">
        <v>27</v>
      </c>
      <c r="N18" s="32">
        <f>(1-(1/(1+($F$5/$F$7))^H18))/($F$5/$F$7)/(((1+($F$5/$F$7))^R18))</f>
        <v>10.35969076758678</v>
      </c>
      <c r="O18" s="18" t="s">
        <v>28</v>
      </c>
      <c r="P18" s="31">
        <f>L18*N18</f>
        <v>0</v>
      </c>
      <c r="Q18" s="30"/>
      <c r="R18" s="1">
        <f>H17+R17</f>
        <v>23</v>
      </c>
      <c r="S18" s="10"/>
      <c r="T18" s="10"/>
    </row>
    <row r="19" spans="2:22" ht="12.75" customHeight="1" x14ac:dyDescent="0.35">
      <c r="B19" s="36"/>
      <c r="C19" s="17"/>
      <c r="D19" s="35"/>
      <c r="E19" s="17"/>
      <c r="F19" s="34"/>
      <c r="G19" s="16"/>
      <c r="H19" s="16">
        <v>12</v>
      </c>
      <c r="I19" s="16"/>
      <c r="J19" s="14">
        <f>J18*(1+$F$6/12)^H18</f>
        <v>0</v>
      </c>
      <c r="K19" s="33">
        <v>0</v>
      </c>
      <c r="L19" s="14">
        <f>J19-K19</f>
        <v>0</v>
      </c>
      <c r="M19" s="14" t="s">
        <v>27</v>
      </c>
      <c r="N19" s="32">
        <f>(1-(1/(1+($F$5/$F$7))^H19))/($F$5/$F$7)/(((1+($F$5/$F$7))^R19))</f>
        <v>9.7578480512777155</v>
      </c>
      <c r="O19" s="18" t="s">
        <v>28</v>
      </c>
      <c r="P19" s="31">
        <f>L19*N19</f>
        <v>0</v>
      </c>
      <c r="Q19" s="30"/>
      <c r="R19" s="1">
        <f>H18+R18</f>
        <v>35</v>
      </c>
      <c r="S19" s="10"/>
      <c r="T19" s="10"/>
      <c r="V19" s="67"/>
    </row>
    <row r="20" spans="2:22" ht="12.75" customHeight="1" x14ac:dyDescent="0.3">
      <c r="B20" s="36"/>
      <c r="C20" s="17"/>
      <c r="D20" s="35"/>
      <c r="E20" s="17"/>
      <c r="F20" s="34"/>
      <c r="G20" s="16"/>
      <c r="H20" s="16">
        <v>12</v>
      </c>
      <c r="I20" s="16"/>
      <c r="J20" s="14">
        <f>J19*(1+$F$6/12)^H19</f>
        <v>0</v>
      </c>
      <c r="K20" s="33">
        <v>0</v>
      </c>
      <c r="L20" s="14">
        <f>J20-K20</f>
        <v>0</v>
      </c>
      <c r="M20" s="14" t="s">
        <v>27</v>
      </c>
      <c r="N20" s="32">
        <f>(1-(1/(1+($F$5/$F$7))^H20))/($F$5/$F$7)/(((1+($F$5/$F$7))^R20))</f>
        <v>9.1909691831471712</v>
      </c>
      <c r="O20" s="18" t="s">
        <v>28</v>
      </c>
      <c r="P20" s="31">
        <f>L20*N20</f>
        <v>0</v>
      </c>
      <c r="Q20" s="30"/>
      <c r="R20" s="1">
        <f>H19+R19</f>
        <v>47</v>
      </c>
      <c r="S20" s="10"/>
      <c r="T20" s="10"/>
    </row>
    <row r="21" spans="2:22" ht="12.75" customHeight="1" x14ac:dyDescent="0.3">
      <c r="B21" s="36"/>
      <c r="C21" s="17"/>
      <c r="D21" s="35"/>
      <c r="E21" s="17"/>
      <c r="F21" s="34"/>
      <c r="G21" s="16"/>
      <c r="H21" s="16"/>
      <c r="I21" s="16"/>
      <c r="J21" s="14"/>
      <c r="K21" s="33"/>
      <c r="L21" s="14"/>
      <c r="M21" s="14"/>
      <c r="N21" s="32"/>
      <c r="O21" s="18"/>
      <c r="P21" s="31"/>
      <c r="Q21" s="30"/>
      <c r="S21" s="10"/>
      <c r="T21" s="10"/>
    </row>
    <row r="22" spans="2:22" ht="12.75" customHeight="1" x14ac:dyDescent="0.3">
      <c r="B22" s="79">
        <v>0</v>
      </c>
      <c r="C22" s="80" t="s">
        <v>26</v>
      </c>
      <c r="D22" s="81"/>
      <c r="E22" s="82"/>
      <c r="F22" s="83">
        <v>0</v>
      </c>
      <c r="G22" s="16"/>
      <c r="H22" s="16">
        <v>12</v>
      </c>
      <c r="I22" s="16"/>
      <c r="J22" s="14">
        <f>$F$4*F22</f>
        <v>0</v>
      </c>
      <c r="K22" s="33">
        <v>0</v>
      </c>
      <c r="L22" s="14">
        <f>J22-K22</f>
        <v>0</v>
      </c>
      <c r="M22" s="14" t="s">
        <v>27</v>
      </c>
      <c r="N22" s="32">
        <f>(((1-(1/((1+($F$5/$F$7))^R23)))/($F$5/$F$7)))+1</f>
        <v>11.677026727150206</v>
      </c>
      <c r="O22" s="18" t="s">
        <v>28</v>
      </c>
      <c r="P22" s="31">
        <f>L22*N22</f>
        <v>0</v>
      </c>
      <c r="Q22" s="30"/>
      <c r="S22" s="10"/>
      <c r="T22" s="37"/>
    </row>
    <row r="23" spans="2:22" ht="12.75" customHeight="1" x14ac:dyDescent="0.3">
      <c r="B23" s="36"/>
      <c r="C23" s="39"/>
      <c r="D23" s="35"/>
      <c r="E23" s="38"/>
      <c r="F23" s="34"/>
      <c r="G23" s="16"/>
      <c r="H23" s="16">
        <v>12</v>
      </c>
      <c r="I23" s="16"/>
      <c r="J23" s="14">
        <f>J22*(1+$F$6/12)^H22</f>
        <v>0</v>
      </c>
      <c r="K23" s="33">
        <v>0</v>
      </c>
      <c r="L23" s="14">
        <f>J23-K23</f>
        <v>0</v>
      </c>
      <c r="M23" s="14" t="s">
        <v>27</v>
      </c>
      <c r="N23" s="32">
        <f>(1-(1/(1+($F$5/$F$7))^H23))/($F$5/$F$7)/(((1+($F$5/$F$7))^R23))</f>
        <v>10.998653825724368</v>
      </c>
      <c r="O23" s="18" t="s">
        <v>28</v>
      </c>
      <c r="P23" s="31">
        <f>L23*N23</f>
        <v>0</v>
      </c>
      <c r="Q23" s="30"/>
      <c r="R23" s="1">
        <f>H22-1</f>
        <v>11</v>
      </c>
      <c r="S23" s="10"/>
      <c r="T23" s="37"/>
    </row>
    <row r="24" spans="2:22" ht="12.75" customHeight="1" x14ac:dyDescent="0.3">
      <c r="B24" s="36"/>
      <c r="C24" s="17"/>
      <c r="D24" s="35"/>
      <c r="E24" s="17"/>
      <c r="F24" s="34"/>
      <c r="G24" s="16"/>
      <c r="H24" s="16">
        <v>12</v>
      </c>
      <c r="I24" s="16"/>
      <c r="J24" s="14">
        <f>J23*(1+$F$6/12)^H23</f>
        <v>0</v>
      </c>
      <c r="K24" s="33">
        <v>0</v>
      </c>
      <c r="L24" s="14">
        <f>J24-K24</f>
        <v>0</v>
      </c>
      <c r="M24" s="14" t="s">
        <v>27</v>
      </c>
      <c r="N24" s="32">
        <f>(1-(1/(1+($F$5/$F$7))^H24))/($F$5/$F$7)/(((1+($F$5/$F$7))^R24))</f>
        <v>10.35969076758678</v>
      </c>
      <c r="O24" s="18" t="s">
        <v>28</v>
      </c>
      <c r="P24" s="31">
        <f>L24*N24</f>
        <v>0</v>
      </c>
      <c r="Q24" s="30"/>
      <c r="R24" s="1">
        <f>H23+R23</f>
        <v>23</v>
      </c>
      <c r="S24" s="10"/>
      <c r="T24" s="10"/>
    </row>
    <row r="25" spans="2:22" ht="12.75" customHeight="1" x14ac:dyDescent="0.3">
      <c r="B25" s="36"/>
      <c r="C25" s="17"/>
      <c r="D25" s="35"/>
      <c r="E25" s="17"/>
      <c r="F25" s="34"/>
      <c r="G25" s="16"/>
      <c r="H25" s="16">
        <v>12</v>
      </c>
      <c r="I25" s="16"/>
      <c r="J25" s="14">
        <f>J24*(1+$F$6/12)^H24</f>
        <v>0</v>
      </c>
      <c r="K25" s="33">
        <v>0</v>
      </c>
      <c r="L25" s="14">
        <f>J25-K25</f>
        <v>0</v>
      </c>
      <c r="M25" s="14" t="s">
        <v>27</v>
      </c>
      <c r="N25" s="32">
        <f>(1-(1/(1+($F$5/$F$7))^H25))/($F$5/$F$7)/(((1+($F$5/$F$7))^R25))</f>
        <v>9.7578480512777155</v>
      </c>
      <c r="O25" s="18" t="s">
        <v>28</v>
      </c>
      <c r="P25" s="31">
        <f>L25*N25</f>
        <v>0</v>
      </c>
      <c r="Q25" s="30"/>
      <c r="R25" s="1">
        <f>H24+R24</f>
        <v>35</v>
      </c>
      <c r="S25" s="10"/>
      <c r="T25" s="10"/>
    </row>
    <row r="26" spans="2:22" ht="12.75" customHeight="1" x14ac:dyDescent="0.3">
      <c r="B26" s="36"/>
      <c r="C26" s="17"/>
      <c r="D26" s="35"/>
      <c r="E26" s="17"/>
      <c r="F26" s="34"/>
      <c r="G26" s="16"/>
      <c r="H26" s="16">
        <v>12</v>
      </c>
      <c r="I26" s="16"/>
      <c r="J26" s="14">
        <f>J25*(1+$F$6/12)^H25</f>
        <v>0</v>
      </c>
      <c r="K26" s="33">
        <v>0</v>
      </c>
      <c r="L26" s="14">
        <f>J26-K26</f>
        <v>0</v>
      </c>
      <c r="M26" s="14" t="s">
        <v>27</v>
      </c>
      <c r="N26" s="32">
        <f>(1-(1/(1+($F$5/$F$7))^H26))/($F$5/$F$7)/(((1+($F$5/$F$7))^R26))</f>
        <v>9.1909691831471712</v>
      </c>
      <c r="O26" s="18" t="s">
        <v>28</v>
      </c>
      <c r="P26" s="31">
        <f>L26*N26</f>
        <v>0</v>
      </c>
      <c r="Q26" s="30"/>
      <c r="R26" s="1">
        <f>H25+R25</f>
        <v>47</v>
      </c>
      <c r="S26" s="10"/>
      <c r="T26" s="10"/>
    </row>
    <row r="27" spans="2:22" ht="12.75" customHeight="1" x14ac:dyDescent="0.3">
      <c r="B27" s="36"/>
      <c r="C27" s="17"/>
      <c r="D27" s="35"/>
      <c r="E27" s="17"/>
      <c r="F27" s="34"/>
      <c r="G27" s="16"/>
      <c r="H27" s="16"/>
      <c r="I27" s="16"/>
      <c r="J27" s="14"/>
      <c r="K27" s="33"/>
      <c r="L27" s="14"/>
      <c r="M27" s="14"/>
      <c r="N27" s="32"/>
      <c r="O27" s="18"/>
      <c r="P27" s="31"/>
      <c r="Q27" s="30"/>
      <c r="S27" s="10"/>
      <c r="T27" s="10"/>
    </row>
    <row r="28" spans="2:22" ht="12.75" customHeight="1" x14ac:dyDescent="0.3">
      <c r="B28" s="79">
        <v>0</v>
      </c>
      <c r="C28" s="80" t="s">
        <v>26</v>
      </c>
      <c r="D28" s="81"/>
      <c r="E28" s="82"/>
      <c r="F28" s="83">
        <v>0</v>
      </c>
      <c r="G28" s="16"/>
      <c r="H28" s="16">
        <v>12</v>
      </c>
      <c r="I28" s="16"/>
      <c r="J28" s="14">
        <f>$F$4*F28</f>
        <v>0</v>
      </c>
      <c r="K28" s="33">
        <v>0</v>
      </c>
      <c r="L28" s="14">
        <f>J28-K28</f>
        <v>0</v>
      </c>
      <c r="M28" s="14" t="s">
        <v>27</v>
      </c>
      <c r="N28" s="32">
        <f>(((1-(1/((1+($F$5/$F$7))^R29)))/($F$5/$F$7)))+1</f>
        <v>11.677026727150206</v>
      </c>
      <c r="O28" s="18" t="s">
        <v>28</v>
      </c>
      <c r="P28" s="31">
        <f>L28*N28</f>
        <v>0</v>
      </c>
      <c r="Q28" s="30"/>
      <c r="S28" s="10"/>
      <c r="T28" s="37"/>
    </row>
    <row r="29" spans="2:22" ht="12.75" customHeight="1" x14ac:dyDescent="0.3">
      <c r="B29" s="36"/>
      <c r="C29" s="39"/>
      <c r="D29" s="35"/>
      <c r="E29" s="38"/>
      <c r="F29" s="34"/>
      <c r="G29" s="16"/>
      <c r="H29" s="16">
        <v>12</v>
      </c>
      <c r="I29" s="16"/>
      <c r="J29" s="14">
        <f>J28*(1+$F$6/12)^H28</f>
        <v>0</v>
      </c>
      <c r="K29" s="33">
        <v>0</v>
      </c>
      <c r="L29" s="14">
        <f>J29-K29</f>
        <v>0</v>
      </c>
      <c r="M29" s="14" t="s">
        <v>27</v>
      </c>
      <c r="N29" s="32">
        <f>(1-(1/(1+($F$5/$F$7))^H29))/($F$5/$F$7)/(((1+($F$5/$F$7))^R29))</f>
        <v>10.998653825724368</v>
      </c>
      <c r="O29" s="18" t="s">
        <v>28</v>
      </c>
      <c r="P29" s="31">
        <f>L29*N29</f>
        <v>0</v>
      </c>
      <c r="Q29" s="30"/>
      <c r="R29" s="1">
        <f>H28-1</f>
        <v>11</v>
      </c>
      <c r="S29" s="10"/>
      <c r="T29" s="37"/>
    </row>
    <row r="30" spans="2:22" ht="12.75" customHeight="1" x14ac:dyDescent="0.3">
      <c r="B30" s="36"/>
      <c r="C30" s="17"/>
      <c r="D30" s="35"/>
      <c r="E30" s="17"/>
      <c r="F30" s="34"/>
      <c r="G30" s="16"/>
      <c r="H30" s="16">
        <v>12</v>
      </c>
      <c r="I30" s="16"/>
      <c r="J30" s="14">
        <f>J29*(1+$F$6/12)^H29</f>
        <v>0</v>
      </c>
      <c r="K30" s="33">
        <v>0</v>
      </c>
      <c r="L30" s="14">
        <f>J30-K30</f>
        <v>0</v>
      </c>
      <c r="M30" s="14" t="s">
        <v>27</v>
      </c>
      <c r="N30" s="32">
        <f>(1-(1/(1+($F$5/$F$7))^H30))/($F$5/$F$7)/(((1+($F$5/$F$7))^R30))</f>
        <v>10.35969076758678</v>
      </c>
      <c r="O30" s="18" t="s">
        <v>28</v>
      </c>
      <c r="P30" s="31">
        <f>L30*N30</f>
        <v>0</v>
      </c>
      <c r="Q30" s="30"/>
      <c r="R30" s="1">
        <f>H29+R29</f>
        <v>23</v>
      </c>
      <c r="S30" s="10"/>
      <c r="T30" s="10"/>
    </row>
    <row r="31" spans="2:22" ht="12.75" customHeight="1" x14ac:dyDescent="0.3">
      <c r="B31" s="36"/>
      <c r="C31" s="17"/>
      <c r="D31" s="35"/>
      <c r="E31" s="17"/>
      <c r="F31" s="34"/>
      <c r="G31" s="16"/>
      <c r="H31" s="16">
        <v>12</v>
      </c>
      <c r="I31" s="16"/>
      <c r="J31" s="14">
        <f>J30*(1+$F$6/12)^H30</f>
        <v>0</v>
      </c>
      <c r="K31" s="33">
        <v>0</v>
      </c>
      <c r="L31" s="14">
        <f>J31-K31</f>
        <v>0</v>
      </c>
      <c r="M31" s="14" t="s">
        <v>27</v>
      </c>
      <c r="N31" s="32">
        <f>(1-(1/(1+($F$5/$F$7))^H31))/($F$5/$F$7)/(((1+($F$5/$F$7))^R31))</f>
        <v>9.7578480512777155</v>
      </c>
      <c r="O31" s="18" t="s">
        <v>28</v>
      </c>
      <c r="P31" s="31">
        <f>L31*N31</f>
        <v>0</v>
      </c>
      <c r="Q31" s="30"/>
      <c r="R31" s="1">
        <f>H30+R30</f>
        <v>35</v>
      </c>
      <c r="S31" s="10"/>
      <c r="T31" s="10"/>
    </row>
    <row r="32" spans="2:22" ht="12.75" customHeight="1" x14ac:dyDescent="0.3">
      <c r="B32" s="36"/>
      <c r="C32" s="17"/>
      <c r="D32" s="35"/>
      <c r="E32" s="17"/>
      <c r="F32" s="34"/>
      <c r="G32" s="16"/>
      <c r="H32" s="16">
        <v>12</v>
      </c>
      <c r="I32" s="16"/>
      <c r="J32" s="14">
        <f>J31*(1+$F$6/12)^H31</f>
        <v>0</v>
      </c>
      <c r="K32" s="33">
        <v>0</v>
      </c>
      <c r="L32" s="14">
        <f>J32-K32</f>
        <v>0</v>
      </c>
      <c r="M32" s="14" t="s">
        <v>27</v>
      </c>
      <c r="N32" s="32">
        <f>(1-(1/(1+($F$5/$F$7))^H32))/($F$5/$F$7)/(((1+($F$5/$F$7))^R32))</f>
        <v>9.1909691831471712</v>
      </c>
      <c r="O32" s="18" t="s">
        <v>28</v>
      </c>
      <c r="P32" s="31">
        <f>L32*N32</f>
        <v>0</v>
      </c>
      <c r="Q32" s="30"/>
      <c r="R32" s="1">
        <f>H31+R31</f>
        <v>47</v>
      </c>
      <c r="S32" s="10"/>
      <c r="T32" s="10"/>
    </row>
    <row r="33" spans="1:20" ht="13.8" customHeight="1" x14ac:dyDescent="0.3">
      <c r="A33" s="29"/>
      <c r="B33" s="28"/>
      <c r="C33" s="26"/>
      <c r="D33" s="27"/>
      <c r="E33" s="26"/>
      <c r="F33" s="25"/>
      <c r="G33" s="25"/>
      <c r="H33" s="25"/>
      <c r="I33" s="25"/>
      <c r="J33" s="23"/>
      <c r="K33" s="24"/>
      <c r="L33" s="23"/>
      <c r="M33" s="23"/>
      <c r="N33" s="22"/>
      <c r="O33" s="21"/>
      <c r="P33" s="20"/>
      <c r="Q33" s="20"/>
      <c r="S33" s="10"/>
      <c r="T33" s="10"/>
    </row>
    <row r="34" spans="1:20" ht="13.8" customHeight="1" x14ac:dyDescent="0.3">
      <c r="C34" s="17"/>
      <c r="D34" s="17"/>
      <c r="E34" s="17"/>
      <c r="F34" s="16"/>
      <c r="G34" s="16"/>
      <c r="H34" s="16"/>
      <c r="I34" s="16"/>
      <c r="J34" s="14"/>
      <c r="K34" s="14"/>
      <c r="L34" s="14"/>
      <c r="M34" s="14"/>
      <c r="N34" s="19"/>
      <c r="O34" s="18"/>
      <c r="P34" s="11"/>
      <c r="Q34" s="11"/>
      <c r="S34" s="10"/>
      <c r="T34" s="10"/>
    </row>
    <row r="35" spans="1:20" ht="13.8" customHeight="1" x14ac:dyDescent="0.3">
      <c r="B35" s="3" t="s">
        <v>29</v>
      </c>
      <c r="C35" s="17"/>
      <c r="D35" s="17"/>
      <c r="E35" s="17"/>
      <c r="F35" s="16"/>
      <c r="G35" s="3"/>
      <c r="H35" s="16"/>
      <c r="I35" s="15"/>
      <c r="J35" s="14"/>
      <c r="K35" s="14"/>
      <c r="L35" s="14"/>
      <c r="N35" s="13" t="s">
        <v>10</v>
      </c>
      <c r="O35" s="12"/>
      <c r="P35" s="11">
        <f>MROUND(SUM(P16:P33),10000)</f>
        <v>0</v>
      </c>
      <c r="R35" s="11"/>
      <c r="S35" s="10"/>
      <c r="T35" s="9"/>
    </row>
    <row r="36" spans="1:20" ht="3.75" customHeight="1" x14ac:dyDescent="0.3">
      <c r="A36" s="7"/>
      <c r="B36" s="7"/>
      <c r="C36" s="8"/>
      <c r="D36" s="8"/>
      <c r="E36" s="8"/>
      <c r="F36" s="8"/>
      <c r="G36" s="8"/>
      <c r="H36" s="8"/>
      <c r="I36" s="8"/>
      <c r="J36" s="7"/>
      <c r="K36" s="7"/>
      <c r="L36" s="7"/>
      <c r="M36" s="7"/>
      <c r="N36" s="7"/>
      <c r="O36" s="6"/>
      <c r="P36" s="5"/>
      <c r="Q36" s="4"/>
    </row>
    <row r="37" spans="1:20" ht="5.25" customHeight="1" x14ac:dyDescent="0.3"/>
    <row r="38" spans="1:20" ht="13.8" customHeight="1" x14ac:dyDescent="0.3">
      <c r="B38" s="3" t="s">
        <v>30</v>
      </c>
    </row>
    <row r="39" spans="1:20" ht="13.8" customHeight="1" x14ac:dyDescent="0.3">
      <c r="B39" s="77" t="s">
        <v>35</v>
      </c>
      <c r="C39" s="78"/>
      <c r="D39" s="78"/>
    </row>
    <row r="40" spans="1:20" ht="13.8" customHeight="1" x14ac:dyDescent="0.3">
      <c r="B40" s="2" t="s">
        <v>31</v>
      </c>
      <c r="F40" s="2"/>
    </row>
    <row r="42" spans="1:20" ht="10.8" customHeight="1" x14ac:dyDescent="0.3"/>
    <row r="43" spans="1:20" ht="41.4" customHeight="1" x14ac:dyDescent="0.3">
      <c r="H43" s="91" t="s">
        <v>32</v>
      </c>
      <c r="N43" s="91" t="s">
        <v>33</v>
      </c>
    </row>
    <row r="44" spans="1:20" x14ac:dyDescent="0.3">
      <c r="H44" s="92"/>
      <c r="N44" s="92"/>
    </row>
    <row r="45" spans="1:20" ht="13.8" customHeight="1" x14ac:dyDescent="0.3">
      <c r="C45" s="2" t="str">
        <f>C16</f>
        <v>Tenant Name</v>
      </c>
      <c r="H45" s="95">
        <f>SUM(H16:H21)</f>
        <v>60</v>
      </c>
      <c r="N45" s="93">
        <f>SUM(N16:N21)</f>
        <v>51.984188554886245</v>
      </c>
    </row>
    <row r="46" spans="1:20" x14ac:dyDescent="0.3">
      <c r="H46" s="92"/>
      <c r="N46" s="92"/>
    </row>
    <row r="47" spans="1:20" ht="13.8" customHeight="1" x14ac:dyDescent="0.3">
      <c r="C47" s="2" t="str">
        <f>C22</f>
        <v>Tenant Name</v>
      </c>
      <c r="H47" s="95">
        <f>SUM(H22:H27)</f>
        <v>60</v>
      </c>
      <c r="N47" s="93">
        <f>SUM(N22:N27)</f>
        <v>51.984188554886245</v>
      </c>
    </row>
    <row r="48" spans="1:20" x14ac:dyDescent="0.3">
      <c r="H48" s="92"/>
      <c r="N48" s="92"/>
    </row>
    <row r="49" spans="3:14" ht="13.8" customHeight="1" x14ac:dyDescent="0.3">
      <c r="C49" s="2" t="str">
        <f>C28</f>
        <v>Tenant Name</v>
      </c>
      <c r="H49" s="95">
        <f>SUM(H28:H33)</f>
        <v>60</v>
      </c>
      <c r="N49" s="93">
        <f>SUM(N28:N33)</f>
        <v>51.984188554886245</v>
      </c>
    </row>
    <row r="50" spans="3:14" ht="10.8" customHeight="1" x14ac:dyDescent="0.3">
      <c r="H50" s="94"/>
      <c r="N50" s="94"/>
    </row>
  </sheetData>
  <sheetProtection formatCells="0" formatColumns="0" formatRows="0" insertColumns="0" insertRows="0" insertHyperlinks="0" deleteColumns="0" deleteRows="0" sort="0" autoFilter="0" pivotTables="0"/>
  <mergeCells count="1">
    <mergeCell ref="A10:Q10"/>
  </mergeCells>
  <dataValidations count="3">
    <dataValidation type="list" allowBlank="1" showInputMessage="1" showErrorMessage="1" sqref="F13" xr:uid="{2C255317-DF49-4C93-9E85-AA5EEFFFE3C7}">
      <formula1>"Rentable, Leasable"</formula1>
    </dataValidation>
    <dataValidation type="list" allowBlank="1" showInputMessage="1" showErrorMessage="1" sqref="F12" xr:uid="{40ED8057-6A1F-4EA8-9043-AD675A9DB8BD}">
      <formula1>"Net, Gross"</formula1>
    </dataValidation>
    <dataValidation type="list" allowBlank="1" showInputMessage="1" showErrorMessage="1" sqref="H14" xr:uid="{7A63D023-88A4-40BC-98A9-F02601AA77E2}">
      <formula1>"Months [1], Quarters [1], Years [1]"</formula1>
    </dataValidation>
  </dataValidations>
  <printOptions horizontalCentered="1" verticalCentered="1"/>
  <pageMargins left="0.25" right="0.25" top="0" bottom="0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05113D-B02B-45D4-912A-FDEAD8802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E145D5-EC21-4F52-95DD-45966AF217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A8392F-3FBB-4272-A848-2D8E84CCD6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LH Valuation</vt:lpstr>
      <vt:lpstr>'LH Valuation'!Print_Area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2019-07-07T15:13:43Z</dcterms:created>
  <dcterms:modified xsi:type="dcterms:W3CDTF">2020-03-14T18:09:16Z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