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REDESIGN/public_html/cards/templates/ialibrary/"/>
    </mc:Choice>
  </mc:AlternateContent>
  <xr:revisionPtr revIDLastSave="0" documentId="8_{34602B71-8240-4E9D-8693-51B4EA2B6682}" xr6:coauthVersionLast="45" xr6:coauthVersionMax="45" xr10:uidLastSave="{00000000-0000-0000-0000-000000000000}"/>
  <bookViews>
    <workbookView xWindow="-120" yWindow="-120" windowWidth="29040" windowHeight="16440" tabRatio="781" activeTab="3" xr2:uid="{00000000-000D-0000-FFFF-FFFF00000000}"/>
  </bookViews>
  <sheets>
    <sheet name="Rent Roll " sheetId="41" r:id="rId1"/>
    <sheet name="Rent Adjust" sheetId="61" r:id="rId2"/>
    <sheet name="MHP Expense Comps" sheetId="63" r:id="rId3"/>
    <sheet name="Income Summary" sheetId="62" r:id="rId4"/>
  </sheets>
  <externalReferences>
    <externalReference r:id="rId5"/>
  </externalReferences>
  <definedNames>
    <definedName name="_Key1" localSheetId="2" hidden="1">'[1]4-1-01'!#REF!</definedName>
    <definedName name="_Key1" localSheetId="1" hidden="1">'[1]4-1-01'!#REF!</definedName>
    <definedName name="_Key1" localSheetId="0" hidden="1">'[1]4-1-01'!#REF!</definedName>
    <definedName name="_Key1" hidden="1">'[1]4-1-01'!#REF!</definedName>
    <definedName name="_Order1" hidden="1">255</definedName>
    <definedName name="AccessCode" hidden="1">""""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ents">'Rent Roll '!$G$11:$G$22</definedName>
    <definedName name="UnitTypes">'Rent Roll '!$C$11:$C$22</definedName>
  </definedNames>
  <calcPr calcId="191029"/>
  <customWorkbookViews>
    <customWorkbookView name="Mark S. Basse - Personal View" guid="{7D3C0D8F-F0B6-49AD-B6CF-53492CDAB22C}" mergeInterval="0" personalView="1" maximized="1" windowWidth="1680" windowHeight="799" activeSheetId="1"/>
    <customWorkbookView name="Kurt - Personal View" guid="{63506D70-FE4D-4EEE-B9FF-ADFB586186A1}" mergeInterval="0" personalView="1" maximized="1" windowWidth="1020" windowHeight="561" activeSheetId="1"/>
    <customWorkbookView name="User - Personal View" guid="{091FE7BB-A7A6-4FE6-BBF6-2807EC0649D9}" mergeInterval="0" personalView="1" maximized="1" windowWidth="1020" windowHeight="596" activeSheetId="1"/>
    <customWorkbookView name="Kurt M. Mueller, MAI - Personal View" guid="{824563B6-FB0A-4E14-8B77-D32E3BA08AD6}" mergeInterval="0" personalView="1" maximized="1" windowWidth="1050" windowHeight="715" activeSheetId="1"/>
    <customWorkbookView name="Dane L. Rivers - Personal View" guid="{52B671BD-09B6-425E-9748-EC9BFFDE0D48}" mergeInterval="0" personalView="1" maximized="1" windowWidth="1600" windowHeight="64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41" l="1" a="1"/>
  <c r="F30" i="41" s="1"/>
  <c r="F29" i="41" a="1"/>
  <c r="F29" i="41" s="1"/>
  <c r="F28" i="41" a="1"/>
  <c r="F28" i="41" s="1"/>
  <c r="F27" i="41" a="1"/>
  <c r="F27" i="41" s="1"/>
  <c r="J2" i="41"/>
  <c r="B4" i="41" s="1"/>
  <c r="G63" i="61" l="1"/>
  <c r="G61" i="61"/>
  <c r="G59" i="61"/>
  <c r="G57" i="61"/>
  <c r="G55" i="61"/>
  <c r="D8" i="63"/>
  <c r="D22" i="63" s="1"/>
  <c r="E8" i="63"/>
  <c r="G8" i="63"/>
  <c r="H8" i="63"/>
  <c r="J8" i="63"/>
  <c r="K8" i="63"/>
  <c r="D11" i="63"/>
  <c r="D21" i="63" s="1"/>
  <c r="E11" i="63"/>
  <c r="E21" i="63" s="1"/>
  <c r="G11" i="63"/>
  <c r="G21" i="63" s="1"/>
  <c r="G22" i="63" s="1"/>
  <c r="H11" i="63"/>
  <c r="J11" i="63"/>
  <c r="J21" i="63" s="1"/>
  <c r="J22" i="63" s="1"/>
  <c r="K11" i="63"/>
  <c r="D12" i="63"/>
  <c r="M12" i="63" s="1"/>
  <c r="E12" i="63"/>
  <c r="G12" i="63"/>
  <c r="H12" i="63"/>
  <c r="J12" i="63"/>
  <c r="K12" i="63"/>
  <c r="N12" i="63"/>
  <c r="D13" i="63"/>
  <c r="E13" i="63"/>
  <c r="G13" i="63"/>
  <c r="H13" i="63"/>
  <c r="J13" i="63"/>
  <c r="K13" i="63"/>
  <c r="L13" i="63"/>
  <c r="M13" i="63"/>
  <c r="N13" i="63"/>
  <c r="D14" i="63"/>
  <c r="M14" i="63" s="1"/>
  <c r="E14" i="63"/>
  <c r="G14" i="63"/>
  <c r="H14" i="63"/>
  <c r="J14" i="63"/>
  <c r="K14" i="63"/>
  <c r="L14" i="63"/>
  <c r="N14" i="63"/>
  <c r="D15" i="63"/>
  <c r="L15" i="63" s="1"/>
  <c r="E15" i="63"/>
  <c r="G15" i="63"/>
  <c r="H15" i="63"/>
  <c r="J15" i="63"/>
  <c r="K15" i="63"/>
  <c r="D16" i="63"/>
  <c r="L16" i="63" s="1"/>
  <c r="E16" i="63"/>
  <c r="G16" i="63"/>
  <c r="H16" i="63"/>
  <c r="J16" i="63"/>
  <c r="K16" i="63"/>
  <c r="M16" i="63"/>
  <c r="D17" i="63"/>
  <c r="L17" i="63" s="1"/>
  <c r="E17" i="63"/>
  <c r="G17" i="63"/>
  <c r="H17" i="63"/>
  <c r="J17" i="63"/>
  <c r="K17" i="63"/>
  <c r="N17" i="63"/>
  <c r="D18" i="63"/>
  <c r="L18" i="63" s="1"/>
  <c r="E18" i="63"/>
  <c r="G18" i="63"/>
  <c r="H18" i="63"/>
  <c r="J18" i="63"/>
  <c r="K18" i="63"/>
  <c r="D19" i="63"/>
  <c r="M19" i="63" s="1"/>
  <c r="E19" i="63"/>
  <c r="G19" i="63"/>
  <c r="H19" i="63"/>
  <c r="J19" i="63"/>
  <c r="K19" i="63"/>
  <c r="N19" i="63"/>
  <c r="C21" i="63"/>
  <c r="C22" i="63" s="1"/>
  <c r="F21" i="63"/>
  <c r="F22" i="63" s="1"/>
  <c r="H21" i="63"/>
  <c r="H22" i="63" s="1"/>
  <c r="I21" i="63"/>
  <c r="I22" i="63" s="1"/>
  <c r="K21" i="63"/>
  <c r="L21" i="63"/>
  <c r="M21" i="63"/>
  <c r="N21" i="63"/>
  <c r="K22" i="63" l="1"/>
  <c r="N16" i="63"/>
  <c r="N15" i="63"/>
  <c r="N18" i="63"/>
  <c r="E22" i="63"/>
  <c r="L12" i="63"/>
  <c r="M11" i="63"/>
  <c r="L19" i="63"/>
  <c r="M18" i="63"/>
  <c r="L11" i="63"/>
  <c r="M8" i="63"/>
  <c r="M17" i="63"/>
  <c r="L8" i="63"/>
  <c r="N11" i="63"/>
  <c r="N8" i="63"/>
  <c r="M15" i="63"/>
  <c r="B17" i="61"/>
  <c r="I29" i="62"/>
  <c r="F23" i="62"/>
  <c r="F19" i="62"/>
  <c r="H17" i="62"/>
  <c r="G19" i="61" l="1"/>
  <c r="M19" i="61"/>
  <c r="N19" i="61" s="1"/>
  <c r="G21" i="61"/>
  <c r="M21" i="61"/>
  <c r="N21" i="61" s="1"/>
  <c r="G23" i="61"/>
  <c r="M23" i="61"/>
  <c r="N23" i="61" s="1"/>
  <c r="P24" i="61"/>
  <c r="G25" i="61"/>
  <c r="M25" i="61"/>
  <c r="N25" i="61" s="1"/>
  <c r="G27" i="61"/>
  <c r="M27" i="61"/>
  <c r="N27" i="61" s="1"/>
  <c r="B35" i="61"/>
  <c r="G37" i="61"/>
  <c r="M37" i="61"/>
  <c r="N37" i="61" s="1"/>
  <c r="G39" i="61"/>
  <c r="M39" i="61"/>
  <c r="N39" i="61" s="1"/>
  <c r="G41" i="61"/>
  <c r="M41" i="61"/>
  <c r="N41" i="61" s="1"/>
  <c r="P42" i="61"/>
  <c r="G43" i="61"/>
  <c r="M43" i="61"/>
  <c r="N43" i="61" s="1"/>
  <c r="G45" i="61"/>
  <c r="M45" i="61"/>
  <c r="N45" i="61" s="1"/>
  <c r="B53" i="61"/>
  <c r="M55" i="61"/>
  <c r="N55" i="61" s="1"/>
  <c r="M57" i="61"/>
  <c r="N57" i="61" s="1"/>
  <c r="M59" i="61"/>
  <c r="N59" i="61" s="1"/>
  <c r="P60" i="61"/>
  <c r="M61" i="61"/>
  <c r="N61" i="61" s="1"/>
  <c r="M63" i="61"/>
  <c r="N63" i="61" s="1"/>
  <c r="P63" i="61"/>
  <c r="Q63" i="61"/>
  <c r="R63" i="61"/>
  <c r="B71" i="61"/>
  <c r="G73" i="61"/>
  <c r="M73" i="61"/>
  <c r="N73" i="61" s="1"/>
  <c r="G75" i="61"/>
  <c r="M75" i="61"/>
  <c r="N75" i="61" s="1"/>
  <c r="G77" i="61"/>
  <c r="M77" i="61"/>
  <c r="N77" i="61" s="1"/>
  <c r="P78" i="61"/>
  <c r="G79" i="61"/>
  <c r="M79" i="61"/>
  <c r="N79" i="61" s="1"/>
  <c r="G81" i="61"/>
  <c r="M81" i="61"/>
  <c r="N81" i="61" s="1"/>
  <c r="P81" i="61" l="1"/>
  <c r="Q45" i="61"/>
  <c r="P45" i="61"/>
  <c r="R27" i="61"/>
  <c r="Q27" i="61"/>
  <c r="R45" i="61"/>
  <c r="P27" i="61"/>
  <c r="R81" i="61"/>
  <c r="Q81" i="61"/>
  <c r="B12" i="41" l="1"/>
  <c r="B13" i="41" s="1"/>
  <c r="B14" i="41" s="1"/>
  <c r="J21" i="41"/>
  <c r="K21" i="41" s="1"/>
  <c r="J18" i="41"/>
  <c r="K18" i="41" s="1"/>
  <c r="J15" i="41"/>
  <c r="K15" i="41" s="1"/>
  <c r="J12" i="41"/>
  <c r="K12" i="41" s="1"/>
  <c r="B15" i="41" l="1"/>
  <c r="B16" i="41" s="1"/>
  <c r="B17" i="41" s="1"/>
  <c r="B18" i="41" s="1"/>
  <c r="B19" i="41" s="1"/>
  <c r="B20" i="41" s="1"/>
  <c r="B21" i="41" s="1"/>
  <c r="B22" i="41" s="1"/>
  <c r="F31" i="41" l="1"/>
  <c r="G24" i="41"/>
  <c r="G32" i="41" s="1"/>
  <c r="I24" i="41"/>
  <c r="G33" i="41" s="1"/>
  <c r="J22" i="41"/>
  <c r="K22" i="41" s="1"/>
  <c r="J19" i="41"/>
  <c r="K19" i="41" s="1"/>
  <c r="J16" i="41"/>
  <c r="K16" i="41" s="1"/>
  <c r="J13" i="41"/>
  <c r="K13" i="41" s="1"/>
  <c r="J11" i="41"/>
  <c r="K11" i="41" s="1"/>
  <c r="F12" i="62" l="1"/>
  <c r="K12" i="62" s="1"/>
  <c r="F15" i="62"/>
  <c r="K15" i="62" s="1"/>
  <c r="F14" i="62"/>
  <c r="K14" i="62" s="1"/>
  <c r="F13" i="62"/>
  <c r="I28" i="41" a="1"/>
  <c r="I28" i="41" s="1"/>
  <c r="Q35" i="61" s="1"/>
  <c r="Q37" i="61" s="1"/>
  <c r="I30" i="41" a="1"/>
  <c r="I30" i="41" s="1"/>
  <c r="Q71" i="61" s="1"/>
  <c r="Q73" i="61" s="1"/>
  <c r="G30" i="41" a="1"/>
  <c r="G30" i="41" s="1"/>
  <c r="P71" i="61" s="1"/>
  <c r="G28" i="41" a="1"/>
  <c r="G28" i="41" s="1"/>
  <c r="P35" i="61" s="1"/>
  <c r="G29" i="41" a="1"/>
  <c r="G29" i="41" s="1"/>
  <c r="P53" i="61" s="1"/>
  <c r="G27" i="41" a="1"/>
  <c r="G27" i="41" s="1"/>
  <c r="P17" i="61" s="1"/>
  <c r="I27" i="41" a="1"/>
  <c r="I27" i="41" s="1"/>
  <c r="J30" i="41" a="1"/>
  <c r="J30" i="41" s="1"/>
  <c r="R71" i="61" s="1"/>
  <c r="J28" i="41" a="1"/>
  <c r="J28" i="41" s="1"/>
  <c r="R35" i="61" s="1"/>
  <c r="I29" i="41" a="1"/>
  <c r="I29" i="41" s="1"/>
  <c r="Q53" i="61" s="1"/>
  <c r="Q55" i="61" s="1"/>
  <c r="J29" i="41" a="1"/>
  <c r="J29" i="41" s="1"/>
  <c r="R53" i="61" s="1"/>
  <c r="J27" i="41" a="1"/>
  <c r="J27" i="41" s="1"/>
  <c r="R17" i="61" s="1"/>
  <c r="Q17" i="61" l="1"/>
  <c r="Q19" i="61" s="1"/>
  <c r="F16" i="62"/>
  <c r="K13" i="62"/>
  <c r="K16" i="62" s="1"/>
  <c r="C35" i="61"/>
  <c r="P37" i="61"/>
  <c r="P73" i="61"/>
  <c r="C71" i="61"/>
  <c r="G71" i="61" s="1"/>
  <c r="P19" i="61"/>
  <c r="C53" i="61"/>
  <c r="G53" i="61" s="1"/>
  <c r="P55" i="61"/>
  <c r="C17" i="61" l="1"/>
  <c r="G17" i="61" s="1"/>
  <c r="M16" i="62"/>
  <c r="H16" i="62" s="1"/>
  <c r="K17" i="62"/>
  <c r="M17" i="62" s="1"/>
  <c r="I31" i="62"/>
  <c r="K19" i="62"/>
  <c r="M29" i="62"/>
  <c r="I34" i="62"/>
  <c r="I30" i="62"/>
  <c r="G35" i="61"/>
  <c r="R55" i="61"/>
  <c r="R37" i="61"/>
  <c r="R19" i="61"/>
  <c r="R73" i="61"/>
  <c r="M31" i="62" l="1"/>
  <c r="M30" i="62"/>
  <c r="M34" i="62"/>
  <c r="K21" i="62"/>
  <c r="M21" i="62" l="1"/>
  <c r="K23" i="62"/>
  <c r="K25" i="62" s="1"/>
  <c r="I32" i="62" l="1"/>
  <c r="O25" i="62"/>
  <c r="M25" i="62"/>
  <c r="O29" i="62"/>
  <c r="I33" i="62"/>
  <c r="I35" i="62"/>
  <c r="O31" i="62"/>
  <c r="O34" i="62"/>
  <c r="O30" i="62"/>
  <c r="O23" i="62"/>
  <c r="M23" i="62"/>
  <c r="M32" i="62" l="1"/>
  <c r="O32" i="62"/>
  <c r="K36" i="62"/>
  <c r="O35" i="62"/>
  <c r="M35" i="62"/>
  <c r="M33" i="62"/>
  <c r="O33" i="62"/>
  <c r="O36" i="62" l="1"/>
  <c r="M36" i="62"/>
  <c r="K39" i="62"/>
  <c r="I33" i="41"/>
  <c r="I32" i="41"/>
  <c r="M39" i="62" l="1"/>
  <c r="O39" i="62"/>
  <c r="K44" i="62"/>
  <c r="M44" i="62" s="1"/>
  <c r="J20" i="41"/>
  <c r="K20" i="41" s="1"/>
  <c r="J17" i="41"/>
  <c r="K17" i="41" s="1"/>
  <c r="J14" i="41"/>
  <c r="K14" i="41" s="1"/>
  <c r="K24" i="41" l="1"/>
  <c r="J32" i="41" l="1"/>
  <c r="J33" i="41"/>
</calcChain>
</file>

<file path=xl/sharedStrings.xml><?xml version="1.0" encoding="utf-8"?>
<sst xmlns="http://schemas.openxmlformats.org/spreadsheetml/2006/main" count="471" uniqueCount="157">
  <si>
    <t>Location</t>
  </si>
  <si>
    <t>Year Built</t>
  </si>
  <si>
    <t>Rent</t>
  </si>
  <si>
    <t xml:space="preserve"> </t>
  </si>
  <si>
    <t>Unit</t>
  </si>
  <si>
    <t>Actual</t>
  </si>
  <si>
    <t>Market</t>
  </si>
  <si>
    <t xml:space="preserve">Rent </t>
  </si>
  <si>
    <t>Number</t>
  </si>
  <si>
    <t>Type</t>
  </si>
  <si>
    <t>Forecast</t>
  </si>
  <si>
    <t>Variance</t>
  </si>
  <si>
    <t>Estimate</t>
  </si>
  <si>
    <t>STABILIZED MARKET VALUATION</t>
  </si>
  <si>
    <t>VIA THE INCOME APPROACH</t>
  </si>
  <si>
    <t>ASSUMPTIONS</t>
  </si>
  <si>
    <t xml:space="preserve">   Pro Forma Income and Expenses</t>
  </si>
  <si>
    <t>Date of Value</t>
  </si>
  <si>
    <t>$ / Unit</t>
  </si>
  <si>
    <t>%</t>
  </si>
  <si>
    <t>REVENUE SUMMARY</t>
  </si>
  <si>
    <t>POTENTIAL GROSS INCOME</t>
  </si>
  <si>
    <t>TOTAL POTENTIAL GROSS INCOME</t>
  </si>
  <si>
    <t xml:space="preserve">LESS: </t>
  </si>
  <si>
    <t>Vacancy and Collection Loss:</t>
  </si>
  <si>
    <t>EFFECTIVE GROSS INCOME</t>
  </si>
  <si>
    <t>OPERATING EXPENSE SUMMARY</t>
  </si>
  <si>
    <t xml:space="preserve">  -  Real Property Taxes</t>
  </si>
  <si>
    <t xml:space="preserve">  -  Property Insurance</t>
  </si>
  <si>
    <t xml:space="preserve">  -  Miscellaneous</t>
  </si>
  <si>
    <t xml:space="preserve">  -  Reserves for Capital Repairs and Replacements:</t>
  </si>
  <si>
    <t>TOTAL OPERATING EXPENSES</t>
  </si>
  <si>
    <t>NET OPERATING INCOME</t>
  </si>
  <si>
    <t>DIVIDED BY DIRECT CAPITALIZATION RATE:</t>
  </si>
  <si>
    <t>Actual to</t>
  </si>
  <si>
    <t>STATISTICS</t>
  </si>
  <si>
    <t>CATEGORY</t>
  </si>
  <si>
    <t>INCOME</t>
  </si>
  <si>
    <t>EGI</t>
  </si>
  <si>
    <t>% of EGI</t>
  </si>
  <si>
    <t>Avg.</t>
  </si>
  <si>
    <t>EXPENSES</t>
  </si>
  <si>
    <t>Property Taxes</t>
  </si>
  <si>
    <t>Insurance</t>
  </si>
  <si>
    <t>On-Site Management</t>
  </si>
  <si>
    <t>Professional Management</t>
  </si>
  <si>
    <t>Repairs &amp; Maintenance</t>
  </si>
  <si>
    <t>Reserves (Capital Expenditures)</t>
  </si>
  <si>
    <t>Expense Year</t>
  </si>
  <si>
    <t>Comments</t>
  </si>
  <si>
    <t>Surface</t>
  </si>
  <si>
    <t>Adjusted</t>
  </si>
  <si>
    <t>Recreation</t>
  </si>
  <si>
    <t>Overall</t>
  </si>
  <si>
    <t>Parking</t>
  </si>
  <si>
    <t>Appeal</t>
  </si>
  <si>
    <t>Layout</t>
  </si>
  <si>
    <t>Amenities</t>
  </si>
  <si>
    <t>Rating</t>
  </si>
  <si>
    <t>=</t>
  </si>
  <si>
    <t>Annual</t>
  </si>
  <si>
    <t>`</t>
  </si>
  <si>
    <t>Garage</t>
  </si>
  <si>
    <t>Min.</t>
  </si>
  <si>
    <t>Max.</t>
  </si>
  <si>
    <t xml:space="preserve">(Rounded)  </t>
  </si>
  <si>
    <t>CONCLUDED STABILIZED MARKET VALUE OF THE SUBJECT</t>
  </si>
  <si>
    <t>x</t>
  </si>
  <si>
    <t>System</t>
  </si>
  <si>
    <t>Equal</t>
  </si>
  <si>
    <t>Inferior</t>
  </si>
  <si>
    <t>Superior</t>
  </si>
  <si>
    <t>-</t>
  </si>
  <si>
    <t>+</t>
  </si>
  <si>
    <t>LEGEND</t>
  </si>
  <si>
    <t>Subject</t>
  </si>
  <si>
    <t>Inputs</t>
  </si>
  <si>
    <t>Age / Condition</t>
  </si>
  <si>
    <t>Unit Design /</t>
  </si>
  <si>
    <t>Project</t>
  </si>
  <si>
    <t>No.</t>
  </si>
  <si>
    <t>Carport</t>
  </si>
  <si>
    <t>Surcharge</t>
  </si>
  <si>
    <t>Average</t>
  </si>
  <si>
    <t>Monthly</t>
  </si>
  <si>
    <t>Quality &amp;</t>
  </si>
  <si>
    <t>Numeral</t>
  </si>
  <si>
    <t>Equiv.</t>
  </si>
  <si>
    <t>Project Summary</t>
  </si>
  <si>
    <t>Total Rent (Actual / Contract)</t>
  </si>
  <si>
    <t>Total Rent (Market / Forecast)</t>
  </si>
  <si>
    <t>Adjusted Comp Rent Range</t>
  </si>
  <si>
    <t>% of PGI</t>
  </si>
  <si>
    <t>Total Annual</t>
  </si>
  <si>
    <t>Input</t>
  </si>
  <si>
    <t>Net Operating Income (NOI)</t>
  </si>
  <si>
    <t>Space</t>
  </si>
  <si>
    <t>Triple-Wide</t>
  </si>
  <si>
    <t>Double-Wide</t>
  </si>
  <si>
    <t>Single-Wide</t>
  </si>
  <si>
    <t>Per Space</t>
  </si>
  <si>
    <t>Total Spaces</t>
  </si>
  <si>
    <t>Maximum</t>
  </si>
  <si>
    <t>Minimum</t>
  </si>
  <si>
    <t>Market Rent</t>
  </si>
  <si>
    <t>Monthly Space Rent - Triple-Wide Spaces</t>
  </si>
  <si>
    <t xml:space="preserve"> x 12 months</t>
  </si>
  <si>
    <t>Monthly Space Rent - Double-Wide Spaces</t>
  </si>
  <si>
    <t>Monthly Space Rent - Single-Wide Spaces</t>
  </si>
  <si>
    <t>.</t>
  </si>
  <si>
    <t>Monthly Space Rent - RV Spaces</t>
  </si>
  <si>
    <t>Total Space Rent</t>
  </si>
  <si>
    <t>Other Income: Miscellaneous Charges</t>
  </si>
  <si>
    <t>per Unit</t>
  </si>
  <si>
    <t>Per Space / Yr.</t>
  </si>
  <si>
    <t xml:space="preserve">  -  Other Income</t>
  </si>
  <si>
    <t>PLUS:</t>
  </si>
  <si>
    <t>Utilities / Cable Reimbursements</t>
  </si>
  <si>
    <t>/ Unit per Month</t>
  </si>
  <si>
    <t xml:space="preserve">  -  Utility / Cable Reimbursement</t>
  </si>
  <si>
    <t xml:space="preserve">  -  Vacancy and Collection Loss</t>
  </si>
  <si>
    <t xml:space="preserve">  -  Utilities / Cable</t>
  </si>
  <si>
    <t xml:space="preserve">  -  Professional Management:</t>
  </si>
  <si>
    <t xml:space="preserve">  -  Repairs and Maintenance / On-Site Manager</t>
  </si>
  <si>
    <t xml:space="preserve">  -  Cap Rate</t>
  </si>
  <si>
    <t>PROPERTY VIA THE  INCOME CAPITALIZATION APPROACH</t>
  </si>
  <si>
    <t>MHP Project 1</t>
  </si>
  <si>
    <t>MHP Project 2</t>
  </si>
  <si>
    <t>MHP Project 3</t>
  </si>
  <si>
    <t>MHP Project 4</t>
  </si>
  <si>
    <t>MHP Project 5</t>
  </si>
  <si>
    <t>RV Space Rent Analysis</t>
  </si>
  <si>
    <t>Single-Wide Space Rent Analysis</t>
  </si>
  <si>
    <t>Double-Wide Space Rent Analysis</t>
  </si>
  <si>
    <t>Triple-Wide Space Rent Analysis</t>
  </si>
  <si>
    <t>Subject Space Rent Range</t>
  </si>
  <si>
    <t>MHP</t>
  </si>
  <si>
    <t>Input Comment(s)</t>
  </si>
  <si>
    <t>0000</t>
  </si>
  <si>
    <t>No. of Spaces</t>
  </si>
  <si>
    <t>City, State</t>
  </si>
  <si>
    <t>Total Operating Expenses:</t>
  </si>
  <si>
    <t>Administrative / Misc.</t>
  </si>
  <si>
    <t>Utilities</t>
  </si>
  <si>
    <t>Advertising</t>
  </si>
  <si>
    <t>Max</t>
  </si>
  <si>
    <t>Min</t>
  </si>
  <si>
    <t>PER SF</t>
  </si>
  <si>
    <t>Project Name</t>
  </si>
  <si>
    <t>Comp. 3</t>
  </si>
  <si>
    <t>Comp. 2</t>
  </si>
  <si>
    <t>Comp. 1</t>
  </si>
  <si>
    <t>MHP EXPENSE COMPARABLES</t>
  </si>
  <si>
    <t>RV Space</t>
  </si>
  <si>
    <t>Utility /</t>
  </si>
  <si>
    <t>Cable Reimb.</t>
  </si>
  <si>
    <t>Space Rent(s)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</si>
</sst>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;\(#,##0\)"/>
    <numFmt numFmtId="165" formatCode="[$-409]mmm\-yy;@"/>
    <numFmt numFmtId="166" formatCode="&quot;$&quot;#,##0"/>
    <numFmt numFmtId="167" formatCode="0.0%"/>
    <numFmt numFmtId="168" formatCode="&quot;$&quot;#,##0.00"/>
    <numFmt numFmtId="169" formatCode="#,##0\ \s\f"/>
    <numFmt numFmtId="170" formatCode="mmmm\ yyyy"/>
    <numFmt numFmtId="171" formatCode="&quot;$&quot;#,##0\ \ \x\ \ \1\2\ \ \ \ \ "/>
  </numFmts>
  <fonts count="82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9"/>
      <name val="Arial"/>
      <family val="2"/>
    </font>
    <font>
      <sz val="11"/>
      <color indexed="60"/>
      <name val="Calibri"/>
      <family val="2"/>
    </font>
    <font>
      <sz val="8"/>
      <name val="Tms Rmn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name val="CG Times (WN)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MS Sans Serif"/>
      <family val="2"/>
    </font>
    <font>
      <b/>
      <sz val="1"/>
      <color indexed="8"/>
      <name val="Courier"/>
      <family val="3"/>
    </font>
    <font>
      <u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0"/>
      <name val="Tms Rmn"/>
    </font>
    <font>
      <sz val="8"/>
      <name val="Times New Roman"/>
      <family val="1"/>
    </font>
    <font>
      <sz val="12"/>
      <name val="Arial"/>
      <family val="2"/>
    </font>
    <font>
      <sz val="12"/>
      <color indexed="8"/>
      <name val="Times New Roman"/>
      <family val="2"/>
    </font>
    <font>
      <b/>
      <sz val="10"/>
      <name val="Times New Roman"/>
      <family val="1"/>
    </font>
    <font>
      <sz val="9"/>
      <name val="CG Times (WN)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Calibri"/>
      <family val="2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5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ms Rmn"/>
    </font>
    <font>
      <b/>
      <sz val="12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FF"/>
      <name val="Calibri"/>
      <family val="2"/>
    </font>
    <font>
      <u/>
      <sz val="8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FF0000"/>
      <name val="Calibri"/>
      <family val="2"/>
    </font>
    <font>
      <b/>
      <sz val="9"/>
      <color rgb="FFFF0000"/>
      <name val="Calibri"/>
      <family val="2"/>
    </font>
    <font>
      <sz val="8"/>
      <color rgb="FFFFFFFF"/>
      <name val="Calibri"/>
      <family val="2"/>
    </font>
    <font>
      <sz val="8"/>
      <color rgb="FFFFFFFF"/>
      <name val="Arial"/>
      <family val="2"/>
    </font>
    <font>
      <b/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1E4959"/>
        <bgColor indexed="64"/>
      </patternFill>
    </fill>
    <fill>
      <patternFill patternType="solid">
        <fgColor rgb="FF1E4959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BAE1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E495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AE18F"/>
        <bgColor rgb="FFFFFFFF"/>
      </patternFill>
    </fill>
  </fills>
  <borders count="7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">
        <color theme="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theme="0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8">
    <xf numFmtId="0" fontId="0" fillId="0" borderId="0"/>
    <xf numFmtId="0" fontId="33" fillId="0" borderId="0">
      <alignment horizontal="center"/>
    </xf>
    <xf numFmtId="0" fontId="8" fillId="2" borderId="0" applyNumberFormat="0" applyBorder="0" applyAlignment="0" applyProtection="0"/>
    <xf numFmtId="0" fontId="32" fillId="2" borderId="0" applyNumberFormat="0" applyBorder="0" applyAlignment="0" applyProtection="0"/>
    <xf numFmtId="0" fontId="8" fillId="3" borderId="0" applyNumberFormat="0" applyBorder="0" applyAlignment="0" applyProtection="0"/>
    <xf numFmtId="0" fontId="32" fillId="3" borderId="0" applyNumberFormat="0" applyBorder="0" applyAlignment="0" applyProtection="0"/>
    <xf numFmtId="0" fontId="8" fillId="4" borderId="0" applyNumberFormat="0" applyBorder="0" applyAlignment="0" applyProtection="0"/>
    <xf numFmtId="0" fontId="32" fillId="4" borderId="0" applyNumberFormat="0" applyBorder="0" applyAlignment="0" applyProtection="0"/>
    <xf numFmtId="0" fontId="8" fillId="5" borderId="0" applyNumberFormat="0" applyBorder="0" applyAlignment="0" applyProtection="0"/>
    <xf numFmtId="0" fontId="32" fillId="5" borderId="0" applyNumberFormat="0" applyBorder="0" applyAlignment="0" applyProtection="0"/>
    <xf numFmtId="0" fontId="8" fillId="6" borderId="0" applyNumberFormat="0" applyBorder="0" applyAlignment="0" applyProtection="0"/>
    <xf numFmtId="0" fontId="32" fillId="6" borderId="0" applyNumberFormat="0" applyBorder="0" applyAlignment="0" applyProtection="0"/>
    <xf numFmtId="0" fontId="8" fillId="7" borderId="0" applyNumberFormat="0" applyBorder="0" applyAlignment="0" applyProtection="0"/>
    <xf numFmtId="0" fontId="32" fillId="7" borderId="0" applyNumberFormat="0" applyBorder="0" applyAlignment="0" applyProtection="0"/>
    <xf numFmtId="0" fontId="8" fillId="8" borderId="0" applyNumberFormat="0" applyBorder="0" applyAlignment="0" applyProtection="0"/>
    <xf numFmtId="0" fontId="32" fillId="8" borderId="0" applyNumberFormat="0" applyBorder="0" applyAlignment="0" applyProtection="0"/>
    <xf numFmtId="0" fontId="8" fillId="9" borderId="0" applyNumberFormat="0" applyBorder="0" applyAlignment="0" applyProtection="0"/>
    <xf numFmtId="0" fontId="32" fillId="9" borderId="0" applyNumberFormat="0" applyBorder="0" applyAlignment="0" applyProtection="0"/>
    <xf numFmtId="0" fontId="8" fillId="10" borderId="0" applyNumberFormat="0" applyBorder="0" applyAlignment="0" applyProtection="0"/>
    <xf numFmtId="0" fontId="32" fillId="10" borderId="0" applyNumberFormat="0" applyBorder="0" applyAlignment="0" applyProtection="0"/>
    <xf numFmtId="0" fontId="8" fillId="5" borderId="0" applyNumberFormat="0" applyBorder="0" applyAlignment="0" applyProtection="0"/>
    <xf numFmtId="0" fontId="32" fillId="5" borderId="0" applyNumberFormat="0" applyBorder="0" applyAlignment="0" applyProtection="0"/>
    <xf numFmtId="0" fontId="8" fillId="8" borderId="0" applyNumberFormat="0" applyBorder="0" applyAlignment="0" applyProtection="0"/>
    <xf numFmtId="0" fontId="32" fillId="8" borderId="0" applyNumberFormat="0" applyBorder="0" applyAlignment="0" applyProtection="0"/>
    <xf numFmtId="0" fontId="8" fillId="11" borderId="0" applyNumberFormat="0" applyBorder="0" applyAlignment="0" applyProtection="0"/>
    <xf numFmtId="0" fontId="32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7" fillId="0" borderId="0" applyFont="0" applyFill="0" applyBorder="0" applyAlignment="0" applyProtection="0"/>
    <xf numFmtId="40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3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8" fillId="0" borderId="0" applyFont="0" applyFill="0" applyBorder="0" applyAlignment="0" applyProtection="0"/>
    <xf numFmtId="8" fontId="34" fillId="0" borderId="0" applyFont="0" applyFill="0" applyBorder="0" applyAlignment="0" applyProtection="0"/>
    <xf numFmtId="5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5" fillId="0" borderId="0">
      <protection locked="0"/>
    </xf>
    <xf numFmtId="0" fontId="36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5" fillId="0" borderId="0">
      <protection locked="0"/>
    </xf>
    <xf numFmtId="0" fontId="38" fillId="0" borderId="0">
      <protection locked="0"/>
    </xf>
    <xf numFmtId="2" fontId="28" fillId="0" borderId="0" applyFon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1" fontId="39" fillId="22" borderId="6" applyNumberFormat="0" applyFont="0" applyBorder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20" fillId="23" borderId="8">
      <alignment horizontal="right"/>
    </xf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47" fillId="0" borderId="0"/>
    <xf numFmtId="0" fontId="47" fillId="0" borderId="0"/>
    <xf numFmtId="0" fontId="28" fillId="0" borderId="0"/>
    <xf numFmtId="0" fontId="28" fillId="0" borderId="0"/>
    <xf numFmtId="0" fontId="22" fillId="0" borderId="0"/>
    <xf numFmtId="0" fontId="28" fillId="0" borderId="0"/>
    <xf numFmtId="0" fontId="28" fillId="0" borderId="0"/>
    <xf numFmtId="0" fontId="45" fillId="0" borderId="0"/>
    <xf numFmtId="0" fontId="46" fillId="0" borderId="0"/>
    <xf numFmtId="0" fontId="31" fillId="0" borderId="0"/>
    <xf numFmtId="0" fontId="32" fillId="0" borderId="0"/>
    <xf numFmtId="0" fontId="47" fillId="0" borderId="0"/>
    <xf numFmtId="0" fontId="47" fillId="0" borderId="0"/>
    <xf numFmtId="0" fontId="28" fillId="0" borderId="0"/>
    <xf numFmtId="0" fontId="40" fillId="0" borderId="0"/>
    <xf numFmtId="0" fontId="47" fillId="0" borderId="0"/>
    <xf numFmtId="0" fontId="32" fillId="0" borderId="0"/>
    <xf numFmtId="7" fontId="29" fillId="0" borderId="0"/>
    <xf numFmtId="0" fontId="47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2" fillId="0" borderId="0"/>
    <xf numFmtId="0" fontId="22" fillId="0" borderId="0"/>
    <xf numFmtId="0" fontId="28" fillId="0" borderId="0"/>
    <xf numFmtId="0" fontId="41" fillId="0" borderId="0"/>
    <xf numFmtId="0" fontId="42" fillId="0" borderId="0"/>
    <xf numFmtId="0" fontId="44" fillId="0" borderId="0"/>
    <xf numFmtId="7" fontId="29" fillId="0" borderId="0"/>
    <xf numFmtId="0" fontId="22" fillId="0" borderId="0"/>
    <xf numFmtId="7" fontId="29" fillId="0" borderId="0"/>
    <xf numFmtId="0" fontId="8" fillId="25" borderId="9" applyNumberFormat="0" applyFont="0" applyAlignment="0" applyProtection="0"/>
    <xf numFmtId="0" fontId="32" fillId="25" borderId="9" applyNumberFormat="0" applyFont="0" applyAlignment="0" applyProtection="0"/>
    <xf numFmtId="0" fontId="23" fillId="20" borderId="10" applyNumberFormat="0" applyAlignment="0" applyProtection="0"/>
    <xf numFmtId="0" fontId="23" fillId="20" borderId="10" applyNumberFormat="0" applyAlignment="0" applyProtection="0"/>
    <xf numFmtId="9" fontId="2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2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6" fontId="43" fillId="0" borderId="12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" fillId="0" borderId="0"/>
    <xf numFmtId="0" fontId="29" fillId="0" borderId="0"/>
    <xf numFmtId="0" fontId="28" fillId="0" borderId="0"/>
    <xf numFmtId="0" fontId="8" fillId="0" borderId="0"/>
    <xf numFmtId="0" fontId="22" fillId="0" borderId="0"/>
    <xf numFmtId="0" fontId="28" fillId="0" borderId="0"/>
    <xf numFmtId="9" fontId="30" fillId="0" borderId="0" applyFont="0" applyFill="0" applyBorder="0" applyAlignment="0" applyProtection="0"/>
    <xf numFmtId="0" fontId="8" fillId="0" borderId="0"/>
    <xf numFmtId="8" fontId="30" fillId="0" borderId="0" applyFont="0" applyFill="0" applyBorder="0" applyAlignment="0" applyProtection="0"/>
    <xf numFmtId="165" fontId="20" fillId="23" borderId="8">
      <alignment horizontal="right"/>
    </xf>
    <xf numFmtId="0" fontId="22" fillId="0" borderId="0"/>
    <xf numFmtId="9" fontId="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6" fillId="0" borderId="0"/>
    <xf numFmtId="0" fontId="5" fillId="0" borderId="0"/>
    <xf numFmtId="40" fontId="30" fillId="0" borderId="0" applyFont="0" applyFill="0" applyBorder="0" applyAlignment="0" applyProtection="0"/>
    <xf numFmtId="0" fontId="28" fillId="0" borderId="0"/>
    <xf numFmtId="0" fontId="28" fillId="0" borderId="0"/>
    <xf numFmtId="0" fontId="4" fillId="0" borderId="0"/>
    <xf numFmtId="0" fontId="53" fillId="0" borderId="0"/>
    <xf numFmtId="0" fontId="54" fillId="0" borderId="0"/>
    <xf numFmtId="0" fontId="3" fillId="0" borderId="0"/>
    <xf numFmtId="0" fontId="55" fillId="0" borderId="0"/>
    <xf numFmtId="0" fontId="5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7" fillId="0" borderId="0"/>
    <xf numFmtId="0" fontId="68" fillId="0" borderId="0"/>
    <xf numFmtId="9" fontId="28" fillId="0" borderId="0" applyFont="0" applyFill="0" applyBorder="0" applyAlignment="0" applyProtection="0"/>
  </cellStyleXfs>
  <cellXfs count="378">
    <xf numFmtId="0" fontId="0" fillId="0" borderId="0" xfId="0"/>
    <xf numFmtId="0" fontId="49" fillId="0" borderId="0" xfId="111" applyFont="1"/>
    <xf numFmtId="0" fontId="49" fillId="0" borderId="0" xfId="111" applyFont="1" applyAlignment="1">
      <alignment horizontal="center"/>
    </xf>
    <xf numFmtId="0" fontId="49" fillId="0" borderId="0" xfId="111" applyFont="1" applyBorder="1"/>
    <xf numFmtId="7" fontId="48" fillId="0" borderId="0" xfId="133" applyFont="1" applyFill="1" applyBorder="1" applyAlignment="1" applyProtection="1">
      <alignment horizontal="centerContinuous"/>
      <protection locked="0"/>
    </xf>
    <xf numFmtId="7" fontId="51" fillId="27" borderId="6" xfId="133" applyFont="1" applyFill="1" applyBorder="1" applyProtection="1">
      <protection locked="0"/>
    </xf>
    <xf numFmtId="7" fontId="51" fillId="27" borderId="0" xfId="133" applyFont="1" applyFill="1" applyBorder="1" applyProtection="1">
      <protection locked="0"/>
    </xf>
    <xf numFmtId="7" fontId="51" fillId="27" borderId="15" xfId="133" applyFont="1" applyFill="1" applyBorder="1" applyProtection="1">
      <protection locked="0"/>
    </xf>
    <xf numFmtId="7" fontId="51" fillId="27" borderId="0" xfId="133" applyFont="1" applyFill="1" applyBorder="1" applyAlignment="1" applyProtection="1">
      <alignment horizontal="center"/>
      <protection locked="0"/>
    </xf>
    <xf numFmtId="7" fontId="51" fillId="27" borderId="16" xfId="133" applyFont="1" applyFill="1" applyBorder="1" applyAlignment="1" applyProtection="1">
      <alignment horizontal="center"/>
      <protection locked="0"/>
    </xf>
    <xf numFmtId="7" fontId="51" fillId="27" borderId="6" xfId="133" applyFont="1" applyFill="1" applyBorder="1" applyAlignment="1" applyProtection="1">
      <alignment horizontal="center"/>
      <protection locked="0"/>
    </xf>
    <xf numFmtId="7" fontId="51" fillId="27" borderId="0" xfId="133" applyFont="1" applyFill="1" applyAlignment="1" applyProtection="1">
      <alignment horizontal="center"/>
      <protection locked="0"/>
    </xf>
    <xf numFmtId="7" fontId="51" fillId="27" borderId="15" xfId="133" applyFont="1" applyFill="1" applyBorder="1" applyAlignment="1" applyProtection="1">
      <alignment horizontal="center"/>
      <protection locked="0"/>
    </xf>
    <xf numFmtId="7" fontId="51" fillId="27" borderId="0" xfId="133" applyFont="1" applyFill="1" applyAlignment="1" applyProtection="1">
      <protection locked="0"/>
    </xf>
    <xf numFmtId="169" fontId="51" fillId="27" borderId="6" xfId="133" applyNumberFormat="1" applyFont="1" applyFill="1" applyBorder="1" applyAlignment="1" applyProtection="1">
      <alignment horizontal="center"/>
      <protection locked="0"/>
    </xf>
    <xf numFmtId="169" fontId="51" fillId="27" borderId="0" xfId="133" applyNumberFormat="1" applyFont="1" applyFill="1" applyAlignment="1" applyProtection="1">
      <alignment horizontal="center"/>
      <protection locked="0"/>
    </xf>
    <xf numFmtId="0" fontId="49" fillId="0" borderId="6" xfId="111" applyFont="1" applyFill="1" applyBorder="1" applyAlignment="1">
      <alignment horizontal="center"/>
    </xf>
    <xf numFmtId="0" fontId="49" fillId="0" borderId="0" xfId="111" applyFont="1" applyFill="1" applyAlignment="1">
      <alignment horizontal="center"/>
    </xf>
    <xf numFmtId="0" fontId="49" fillId="27" borderId="15" xfId="111" applyFont="1" applyFill="1" applyBorder="1" applyAlignment="1">
      <alignment horizontal="center"/>
    </xf>
    <xf numFmtId="166" fontId="49" fillId="0" borderId="0" xfId="111" applyNumberFormat="1" applyFont="1" applyFill="1" applyAlignment="1">
      <alignment horizontal="center"/>
    </xf>
    <xf numFmtId="168" fontId="49" fillId="0" borderId="0" xfId="111" applyNumberFormat="1" applyFont="1" applyFill="1" applyAlignment="1">
      <alignment horizontal="center"/>
    </xf>
    <xf numFmtId="6" fontId="49" fillId="0" borderId="16" xfId="111" applyNumberFormat="1" applyFont="1" applyFill="1" applyBorder="1" applyAlignment="1">
      <alignment horizontal="center"/>
    </xf>
    <xf numFmtId="166" fontId="49" fillId="0" borderId="0" xfId="111" applyNumberFormat="1" applyFont="1" applyAlignment="1">
      <alignment horizontal="center"/>
    </xf>
    <xf numFmtId="166" fontId="49" fillId="0" borderId="0" xfId="111" applyNumberFormat="1" applyFont="1"/>
    <xf numFmtId="10" fontId="49" fillId="0" borderId="0" xfId="111" applyNumberFormat="1" applyFont="1"/>
    <xf numFmtId="0" fontId="49" fillId="0" borderId="20" xfId="111" applyFont="1" applyBorder="1"/>
    <xf numFmtId="0" fontId="49" fillId="0" borderId="13" xfId="111" applyFont="1" applyBorder="1" applyAlignment="1">
      <alignment horizontal="center"/>
    </xf>
    <xf numFmtId="0" fontId="49" fillId="27" borderId="18" xfId="111" applyFont="1" applyFill="1" applyBorder="1" applyAlignment="1">
      <alignment horizontal="center"/>
    </xf>
    <xf numFmtId="166" fontId="49" fillId="0" borderId="13" xfId="111" applyNumberFormat="1" applyFont="1" applyBorder="1" applyAlignment="1">
      <alignment horizontal="center"/>
    </xf>
    <xf numFmtId="168" fontId="49" fillId="0" borderId="13" xfId="111" applyNumberFormat="1" applyFont="1" applyFill="1" applyBorder="1" applyAlignment="1">
      <alignment horizontal="center"/>
    </xf>
    <xf numFmtId="0" fontId="49" fillId="0" borderId="21" xfId="111" applyFont="1" applyBorder="1" applyAlignment="1">
      <alignment horizontal="center"/>
    </xf>
    <xf numFmtId="0" fontId="49" fillId="0" borderId="0" xfId="111" applyFont="1" applyFill="1" applyAlignment="1">
      <alignment horizontal="center"/>
    </xf>
    <xf numFmtId="0" fontId="58" fillId="0" borderId="0" xfId="157" applyFont="1" applyAlignment="1">
      <alignment horizontal="centerContinuous"/>
    </xf>
    <xf numFmtId="0" fontId="59" fillId="0" borderId="0" xfId="157" applyFont="1" applyAlignment="1">
      <alignment horizontal="centerContinuous"/>
    </xf>
    <xf numFmtId="7" fontId="59" fillId="0" borderId="0" xfId="157" applyNumberFormat="1" applyFont="1" applyAlignment="1">
      <alignment horizontal="centerContinuous"/>
    </xf>
    <xf numFmtId="7" fontId="49" fillId="0" borderId="0" xfId="157" applyNumberFormat="1" applyFont="1"/>
    <xf numFmtId="7" fontId="50" fillId="0" borderId="0" xfId="157" applyNumberFormat="1" applyFont="1"/>
    <xf numFmtId="7" fontId="61" fillId="28" borderId="18" xfId="157" applyNumberFormat="1" applyFont="1" applyFill="1" applyBorder="1" applyAlignment="1">
      <alignment horizontal="center"/>
    </xf>
    <xf numFmtId="7" fontId="61" fillId="28" borderId="21" xfId="157" applyNumberFormat="1" applyFont="1" applyFill="1" applyBorder="1" applyAlignment="1">
      <alignment horizontal="center"/>
    </xf>
    <xf numFmtId="7" fontId="61" fillId="28" borderId="13" xfId="157" applyNumberFormat="1" applyFont="1" applyFill="1" applyBorder="1" applyAlignment="1">
      <alignment horizontal="center"/>
    </xf>
    <xf numFmtId="5" fontId="50" fillId="0" borderId="15" xfId="157" applyNumberFormat="1" applyFont="1" applyBorder="1" applyAlignment="1">
      <alignment horizontal="center"/>
    </xf>
    <xf numFmtId="1" fontId="60" fillId="28" borderId="0" xfId="157" applyNumberFormat="1" applyFont="1" applyFill="1"/>
    <xf numFmtId="1" fontId="60" fillId="28" borderId="16" xfId="157" applyNumberFormat="1" applyFont="1" applyFill="1" applyBorder="1"/>
    <xf numFmtId="1" fontId="60" fillId="28" borderId="0" xfId="157" applyNumberFormat="1" applyFont="1" applyFill="1" applyAlignment="1">
      <alignment horizontal="center"/>
    </xf>
    <xf numFmtId="1" fontId="50" fillId="0" borderId="0" xfId="157" applyNumberFormat="1" applyFont="1" applyAlignment="1">
      <alignment horizontal="center"/>
    </xf>
    <xf numFmtId="3" fontId="50" fillId="0" borderId="0" xfId="157" quotePrefix="1" applyNumberFormat="1" applyFont="1" applyAlignment="1">
      <alignment horizontal="center"/>
    </xf>
    <xf numFmtId="5" fontId="50" fillId="0" borderId="16" xfId="157" applyNumberFormat="1" applyFont="1" applyBorder="1" applyAlignment="1">
      <alignment horizontal="center"/>
    </xf>
    <xf numFmtId="1" fontId="50" fillId="27" borderId="0" xfId="157" applyNumberFormat="1" applyFont="1" applyFill="1" applyAlignment="1">
      <alignment horizontal="center"/>
    </xf>
    <xf numFmtId="7" fontId="50" fillId="27" borderId="0" xfId="157" applyNumberFormat="1" applyFont="1" applyFill="1" applyAlignment="1">
      <alignment horizontal="left"/>
    </xf>
    <xf numFmtId="5" fontId="50" fillId="27" borderId="18" xfId="157" applyNumberFormat="1" applyFont="1" applyFill="1" applyBorder="1" applyAlignment="1">
      <alignment horizontal="center"/>
    </xf>
    <xf numFmtId="5" fontId="50" fillId="27" borderId="21" xfId="157" applyNumberFormat="1" applyFont="1" applyFill="1" applyBorder="1" applyAlignment="1">
      <alignment horizontal="center"/>
    </xf>
    <xf numFmtId="3" fontId="50" fillId="27" borderId="0" xfId="157" applyNumberFormat="1" applyFont="1" applyFill="1" applyAlignment="1">
      <alignment horizontal="center"/>
    </xf>
    <xf numFmtId="3" fontId="50" fillId="27" borderId="0" xfId="157" quotePrefix="1" applyNumberFormat="1" applyFont="1" applyFill="1" applyAlignment="1">
      <alignment horizontal="center"/>
    </xf>
    <xf numFmtId="1" fontId="60" fillId="30" borderId="0" xfId="157" applyNumberFormat="1" applyFont="1" applyFill="1"/>
    <xf numFmtId="1" fontId="60" fillId="30" borderId="0" xfId="157" applyNumberFormat="1" applyFont="1" applyFill="1" applyAlignment="1">
      <alignment horizontal="center"/>
    </xf>
    <xf numFmtId="7" fontId="49" fillId="26" borderId="0" xfId="157" applyNumberFormat="1" applyFont="1" applyFill="1"/>
    <xf numFmtId="7" fontId="49" fillId="0" borderId="0" xfId="157" applyNumberFormat="1" applyFont="1" applyAlignment="1">
      <alignment horizontal="center"/>
    </xf>
    <xf numFmtId="0" fontId="50" fillId="0" borderId="0" xfId="100" applyFont="1" applyAlignment="1">
      <alignment horizontal="right"/>
    </xf>
    <xf numFmtId="7" fontId="50" fillId="0" borderId="0" xfId="157" applyNumberFormat="1" applyFont="1" applyAlignment="1">
      <alignment horizontal="center"/>
    </xf>
    <xf numFmtId="1" fontId="60" fillId="27" borderId="0" xfId="157" applyNumberFormat="1" applyFont="1" applyFill="1"/>
    <xf numFmtId="1" fontId="60" fillId="27" borderId="16" xfId="157" applyNumberFormat="1" applyFont="1" applyFill="1" applyBorder="1"/>
    <xf numFmtId="1" fontId="60" fillId="27" borderId="0" xfId="157" applyNumberFormat="1" applyFont="1" applyFill="1" applyAlignment="1">
      <alignment horizontal="center"/>
    </xf>
    <xf numFmtId="0" fontId="50" fillId="0" borderId="0" xfId="157" applyFont="1"/>
    <xf numFmtId="7" fontId="62" fillId="0" borderId="0" xfId="157" applyNumberFormat="1" applyFont="1" applyAlignment="1">
      <alignment horizontal="centerContinuous"/>
    </xf>
    <xf numFmtId="0" fontId="50" fillId="0" borderId="0" xfId="157" applyFont="1" applyAlignment="1">
      <alignment horizontal="centerContinuous"/>
    </xf>
    <xf numFmtId="0" fontId="63" fillId="0" borderId="0" xfId="130" applyFont="1"/>
    <xf numFmtId="0" fontId="49" fillId="0" borderId="0" xfId="130" applyFont="1"/>
    <xf numFmtId="0" fontId="50" fillId="0" borderId="25" xfId="130" applyFont="1" applyBorder="1"/>
    <xf numFmtId="0" fontId="50" fillId="0" borderId="30" xfId="130" applyFont="1" applyBorder="1"/>
    <xf numFmtId="0" fontId="50" fillId="0" borderId="17" xfId="130" applyFont="1" applyBorder="1" applyAlignment="1">
      <alignment horizontal="center"/>
    </xf>
    <xf numFmtId="0" fontId="50" fillId="0" borderId="29" xfId="130" applyFont="1" applyBorder="1" applyAlignment="1">
      <alignment horizontal="center"/>
    </xf>
    <xf numFmtId="0" fontId="50" fillId="0" borderId="29" xfId="130" applyFont="1" applyBorder="1"/>
    <xf numFmtId="0" fontId="50" fillId="0" borderId="24" xfId="130" applyFont="1" applyBorder="1"/>
    <xf numFmtId="0" fontId="50" fillId="0" borderId="30" xfId="130" applyFont="1" applyBorder="1" applyAlignment="1">
      <alignment horizontal="right"/>
    </xf>
    <xf numFmtId="0" fontId="50" fillId="0" borderId="24" xfId="130" applyFont="1" applyBorder="1" applyAlignment="1">
      <alignment horizontal="left"/>
    </xf>
    <xf numFmtId="0" fontId="65" fillId="0" borderId="30" xfId="130" applyFont="1" applyBorder="1" applyAlignment="1">
      <alignment horizontal="right"/>
    </xf>
    <xf numFmtId="5" fontId="61" fillId="27" borderId="32" xfId="130" applyNumberFormat="1" applyFont="1" applyFill="1" applyBorder="1" applyAlignment="1">
      <alignment horizontal="right"/>
    </xf>
    <xf numFmtId="167" fontId="61" fillId="27" borderId="33" xfId="130" applyNumberFormat="1" applyFont="1" applyFill="1" applyBorder="1" applyAlignment="1">
      <alignment horizontal="right"/>
    </xf>
    <xf numFmtId="5" fontId="50" fillId="0" borderId="30" xfId="130" applyNumberFormat="1" applyFont="1" applyBorder="1" applyAlignment="1">
      <alignment horizontal="right"/>
    </xf>
    <xf numFmtId="5" fontId="50" fillId="0" borderId="30" xfId="130" applyNumberFormat="1" applyFont="1" applyBorder="1" applyAlignment="1">
      <alignment horizontal="center"/>
    </xf>
    <xf numFmtId="0" fontId="50" fillId="0" borderId="28" xfId="130" applyFont="1" applyBorder="1"/>
    <xf numFmtId="0" fontId="50" fillId="0" borderId="34" xfId="130" applyFont="1" applyBorder="1" applyAlignment="1">
      <alignment horizontal="left"/>
    </xf>
    <xf numFmtId="5" fontId="50" fillId="0" borderId="17" xfId="130" applyNumberFormat="1" applyFont="1" applyBorder="1" applyAlignment="1">
      <alignment horizontal="center"/>
    </xf>
    <xf numFmtId="5" fontId="50" fillId="0" borderId="29" xfId="130" applyNumberFormat="1" applyFont="1" applyBorder="1" applyAlignment="1">
      <alignment horizontal="center"/>
    </xf>
    <xf numFmtId="3" fontId="50" fillId="0" borderId="17" xfId="130" applyNumberFormat="1" applyFont="1" applyBorder="1" applyAlignment="1">
      <alignment horizontal="center"/>
    </xf>
    <xf numFmtId="3" fontId="50" fillId="0" borderId="29" xfId="130" applyNumberFormat="1" applyFont="1" applyBorder="1"/>
    <xf numFmtId="164" fontId="50" fillId="0" borderId="0" xfId="131" applyNumberFormat="1" applyFont="1"/>
    <xf numFmtId="0" fontId="63" fillId="0" borderId="0" xfId="130" applyFont="1" applyAlignment="1">
      <alignment horizontal="centerContinuous"/>
    </xf>
    <xf numFmtId="0" fontId="58" fillId="0" borderId="0" xfId="130" applyFont="1" applyAlignment="1">
      <alignment horizontal="centerContinuous"/>
    </xf>
    <xf numFmtId="0" fontId="64" fillId="0" borderId="0" xfId="130" applyFont="1" applyAlignment="1">
      <alignment horizontal="centerContinuous"/>
    </xf>
    <xf numFmtId="0" fontId="50" fillId="0" borderId="0" xfId="130" applyFont="1"/>
    <xf numFmtId="166" fontId="50" fillId="0" borderId="0" xfId="130" applyNumberFormat="1" applyFont="1"/>
    <xf numFmtId="5" fontId="50" fillId="0" borderId="0" xfId="130" applyNumberFormat="1" applyFont="1" applyAlignment="1">
      <alignment horizontal="right"/>
    </xf>
    <xf numFmtId="5" fontId="65" fillId="0" borderId="0" xfId="130" applyNumberFormat="1" applyFont="1" applyAlignment="1">
      <alignment horizontal="right"/>
    </xf>
    <xf numFmtId="3" fontId="66" fillId="0" borderId="0" xfId="130" applyNumberFormat="1" applyFont="1" applyAlignment="1">
      <alignment horizontal="center"/>
    </xf>
    <xf numFmtId="5" fontId="50" fillId="0" borderId="0" xfId="130" applyNumberFormat="1" applyFont="1" applyAlignment="1">
      <alignment horizontal="center"/>
    </xf>
    <xf numFmtId="0" fontId="50" fillId="0" borderId="0" xfId="130" applyFont="1" applyAlignment="1">
      <alignment horizontal="left"/>
    </xf>
    <xf numFmtId="0" fontId="49" fillId="0" borderId="0" xfId="111" applyFont="1" applyBorder="1" applyAlignment="1">
      <alignment horizontal="center"/>
    </xf>
    <xf numFmtId="166" fontId="49" fillId="0" borderId="0" xfId="111" applyNumberFormat="1" applyFont="1" applyFill="1" applyBorder="1" applyAlignment="1">
      <alignment horizontal="center"/>
    </xf>
    <xf numFmtId="6" fontId="49" fillId="0" borderId="0" xfId="111" applyNumberFormat="1" applyFont="1" applyBorder="1" applyAlignment="1">
      <alignment horizontal="center"/>
    </xf>
    <xf numFmtId="0" fontId="49" fillId="0" borderId="0" xfId="111" applyFont="1" applyAlignment="1">
      <alignment horizontal="center"/>
    </xf>
    <xf numFmtId="7" fontId="51" fillId="27" borderId="0" xfId="133" applyFont="1" applyFill="1" applyAlignment="1" applyProtection="1">
      <alignment horizontal="center"/>
      <protection locked="0"/>
    </xf>
    <xf numFmtId="1" fontId="60" fillId="28" borderId="16" xfId="157" applyNumberFormat="1" applyFont="1" applyFill="1" applyBorder="1" applyAlignment="1">
      <alignment horizontal="center"/>
    </xf>
    <xf numFmtId="5" fontId="50" fillId="0" borderId="16" xfId="157" quotePrefix="1" applyNumberFormat="1" applyFont="1" applyBorder="1" applyAlignment="1">
      <alignment horizontal="center"/>
    </xf>
    <xf numFmtId="5" fontId="50" fillId="27" borderId="0" xfId="157" applyNumberFormat="1" applyFont="1" applyFill="1" applyAlignment="1">
      <alignment horizontal="center"/>
    </xf>
    <xf numFmtId="1" fontId="60" fillId="27" borderId="16" xfId="157" applyNumberFormat="1" applyFont="1" applyFill="1" applyBorder="1" applyAlignment="1">
      <alignment horizontal="center"/>
    </xf>
    <xf numFmtId="5" fontId="50" fillId="0" borderId="0" xfId="157" applyNumberFormat="1" applyFont="1" applyAlignment="1">
      <alignment horizontal="center"/>
    </xf>
    <xf numFmtId="1" fontId="60" fillId="28" borderId="6" xfId="157" applyNumberFormat="1" applyFont="1" applyFill="1" applyBorder="1"/>
    <xf numFmtId="3" fontId="50" fillId="0" borderId="6" xfId="157" quotePrefix="1" applyNumberFormat="1" applyFont="1" applyBorder="1" applyAlignment="1">
      <alignment horizontal="center"/>
    </xf>
    <xf numFmtId="1" fontId="60" fillId="28" borderId="6" xfId="157" applyNumberFormat="1" applyFont="1" applyFill="1" applyBorder="1" applyAlignment="1">
      <alignment horizontal="center"/>
    </xf>
    <xf numFmtId="1" fontId="60" fillId="27" borderId="6" xfId="157" applyNumberFormat="1" applyFont="1" applyFill="1" applyBorder="1"/>
    <xf numFmtId="7" fontId="61" fillId="28" borderId="6" xfId="157" applyNumberFormat="1" applyFont="1" applyFill="1" applyBorder="1" applyAlignment="1">
      <alignment horizontal="center"/>
    </xf>
    <xf numFmtId="7" fontId="61" fillId="28" borderId="20" xfId="157" applyNumberFormat="1" applyFont="1" applyFill="1" applyBorder="1" applyAlignment="1">
      <alignment horizontal="center"/>
    </xf>
    <xf numFmtId="7" fontId="61" fillId="28" borderId="16" xfId="157" applyNumberFormat="1" applyFont="1" applyFill="1" applyBorder="1" applyAlignment="1">
      <alignment horizontal="center"/>
    </xf>
    <xf numFmtId="7" fontId="61" fillId="28" borderId="15" xfId="157" applyNumberFormat="1" applyFont="1" applyFill="1" applyBorder="1" applyAlignment="1">
      <alignment horizontal="center"/>
    </xf>
    <xf numFmtId="7" fontId="61" fillId="28" borderId="13" xfId="157" applyNumberFormat="1" applyFont="1" applyFill="1" applyBorder="1" applyAlignment="1">
      <alignment horizontal="left"/>
    </xf>
    <xf numFmtId="1" fontId="50" fillId="0" borderId="6" xfId="157" applyNumberFormat="1" applyFont="1" applyBorder="1" applyAlignment="1">
      <alignment horizontal="left"/>
    </xf>
    <xf numFmtId="5" fontId="50" fillId="0" borderId="6" xfId="157" applyNumberFormat="1" applyFont="1" applyBorder="1" applyAlignment="1">
      <alignment horizontal="center"/>
    </xf>
    <xf numFmtId="7" fontId="50" fillId="26" borderId="0" xfId="157" applyNumberFormat="1" applyFont="1" applyFill="1" applyAlignment="1">
      <alignment horizontal="center"/>
    </xf>
    <xf numFmtId="5" fontId="50" fillId="26" borderId="0" xfId="157" applyNumberFormat="1" applyFont="1" applyFill="1" applyAlignment="1">
      <alignment horizontal="center"/>
    </xf>
    <xf numFmtId="6" fontId="60" fillId="32" borderId="23" xfId="157" applyNumberFormat="1" applyFont="1" applyFill="1" applyBorder="1" applyAlignment="1">
      <alignment horizontal="center"/>
    </xf>
    <xf numFmtId="6" fontId="51" fillId="33" borderId="37" xfId="157" applyNumberFormat="1" applyFont="1" applyFill="1" applyBorder="1" applyAlignment="1">
      <alignment horizontal="center"/>
    </xf>
    <xf numFmtId="6" fontId="51" fillId="33" borderId="33" xfId="157" applyNumberFormat="1" applyFont="1" applyFill="1" applyBorder="1" applyAlignment="1">
      <alignment horizontal="center"/>
    </xf>
    <xf numFmtId="6" fontId="51" fillId="33" borderId="23" xfId="157" applyNumberFormat="1" applyFont="1" applyFill="1" applyBorder="1" applyAlignment="1">
      <alignment horizontal="center"/>
    </xf>
    <xf numFmtId="7" fontId="61" fillId="28" borderId="35" xfId="157" applyNumberFormat="1" applyFont="1" applyFill="1" applyBorder="1" applyAlignment="1">
      <alignment horizontal="center"/>
    </xf>
    <xf numFmtId="7" fontId="61" fillId="28" borderId="38" xfId="157" applyNumberFormat="1" applyFont="1" applyFill="1" applyBorder="1" applyAlignment="1">
      <alignment horizontal="center"/>
    </xf>
    <xf numFmtId="3" fontId="50" fillId="0" borderId="35" xfId="157" applyNumberFormat="1" applyFont="1" applyBorder="1" applyAlignment="1">
      <alignment horizontal="center"/>
    </xf>
    <xf numFmtId="1" fontId="60" fillId="28" borderId="35" xfId="157" applyNumberFormat="1" applyFont="1" applyFill="1" applyBorder="1" applyAlignment="1">
      <alignment horizontal="center"/>
    </xf>
    <xf numFmtId="3" fontId="50" fillId="0" borderId="35" xfId="157" quotePrefix="1" applyNumberFormat="1" applyFont="1" applyBorder="1" applyAlignment="1">
      <alignment horizontal="center"/>
    </xf>
    <xf numFmtId="3" fontId="50" fillId="0" borderId="34" xfId="157" quotePrefix="1" applyNumberFormat="1" applyFont="1" applyBorder="1" applyAlignment="1">
      <alignment horizontal="center"/>
    </xf>
    <xf numFmtId="166" fontId="49" fillId="0" borderId="0" xfId="111" applyNumberFormat="1" applyFont="1" applyBorder="1" applyAlignment="1">
      <alignment horizontal="center"/>
    </xf>
    <xf numFmtId="6" fontId="60" fillId="32" borderId="13" xfId="157" applyNumberFormat="1" applyFont="1" applyFill="1" applyBorder="1" applyAlignment="1">
      <alignment horizontal="center"/>
    </xf>
    <xf numFmtId="0" fontId="49" fillId="0" borderId="39" xfId="111" applyFont="1" applyBorder="1"/>
    <xf numFmtId="0" fontId="49" fillId="0" borderId="12" xfId="111" applyFont="1" applyBorder="1"/>
    <xf numFmtId="0" fontId="48" fillId="0" borderId="12" xfId="111" applyFont="1" applyBorder="1" applyAlignment="1">
      <alignment horizontal="center"/>
    </xf>
    <xf numFmtId="166" fontId="48" fillId="0" borderId="12" xfId="111" applyNumberFormat="1" applyFont="1" applyFill="1" applyBorder="1" applyAlignment="1">
      <alignment horizontal="center"/>
    </xf>
    <xf numFmtId="6" fontId="48" fillId="0" borderId="40" xfId="111" applyNumberFormat="1" applyFont="1" applyBorder="1" applyAlignment="1">
      <alignment horizontal="center"/>
    </xf>
    <xf numFmtId="0" fontId="49" fillId="0" borderId="41" xfId="111" applyFont="1" applyBorder="1"/>
    <xf numFmtId="0" fontId="48" fillId="0" borderId="36" xfId="111" applyFont="1" applyBorder="1" applyAlignment="1">
      <alignment horizontal="left"/>
    </xf>
    <xf numFmtId="0" fontId="49" fillId="0" borderId="36" xfId="111" applyFont="1" applyBorder="1"/>
    <xf numFmtId="166" fontId="49" fillId="0" borderId="36" xfId="111" applyNumberFormat="1" applyFont="1" applyFill="1" applyBorder="1" applyAlignment="1">
      <alignment horizontal="center"/>
    </xf>
    <xf numFmtId="3" fontId="50" fillId="29" borderId="0" xfId="157" quotePrefix="1" applyNumberFormat="1" applyFont="1" applyFill="1" applyAlignment="1">
      <alignment horizontal="center"/>
    </xf>
    <xf numFmtId="7" fontId="61" fillId="28" borderId="42" xfId="157" applyNumberFormat="1" applyFont="1" applyFill="1" applyBorder="1" applyAlignment="1">
      <alignment horizontal="center"/>
    </xf>
    <xf numFmtId="7" fontId="61" fillId="28" borderId="43" xfId="157" applyNumberFormat="1" applyFont="1" applyFill="1" applyBorder="1" applyAlignment="1">
      <alignment horizontal="center"/>
    </xf>
    <xf numFmtId="1" fontId="60" fillId="28" borderId="44" xfId="157" applyNumberFormat="1" applyFont="1" applyFill="1" applyBorder="1"/>
    <xf numFmtId="1" fontId="60" fillId="28" borderId="44" xfId="157" applyNumberFormat="1" applyFont="1" applyFill="1" applyBorder="1" applyAlignment="1">
      <alignment horizontal="center"/>
    </xf>
    <xf numFmtId="7" fontId="61" fillId="28" borderId="46" xfId="157" applyNumberFormat="1" applyFont="1" applyFill="1" applyBorder="1" applyAlignment="1">
      <alignment horizontal="center"/>
    </xf>
    <xf numFmtId="3" fontId="50" fillId="0" borderId="6" xfId="157" applyNumberFormat="1" applyFont="1" applyBorder="1" applyAlignment="1">
      <alignment horizontal="center"/>
    </xf>
    <xf numFmtId="1" fontId="50" fillId="0" borderId="44" xfId="157" applyNumberFormat="1" applyFont="1" applyBorder="1" applyAlignment="1">
      <alignment horizontal="center"/>
    </xf>
    <xf numFmtId="166" fontId="49" fillId="0" borderId="36" xfId="111" applyNumberFormat="1" applyFont="1" applyBorder="1" applyAlignment="1">
      <alignment horizontal="center"/>
    </xf>
    <xf numFmtId="0" fontId="49" fillId="0" borderId="48" xfId="111" applyFont="1" applyBorder="1"/>
    <xf numFmtId="0" fontId="49" fillId="0" borderId="49" xfId="111" applyFont="1" applyBorder="1"/>
    <xf numFmtId="1" fontId="60" fillId="28" borderId="13" xfId="157" applyNumberFormat="1" applyFont="1" applyFill="1" applyBorder="1" applyAlignment="1">
      <alignment horizontal="center"/>
    </xf>
    <xf numFmtId="0" fontId="0" fillId="26" borderId="0" xfId="0" applyFill="1"/>
    <xf numFmtId="7" fontId="50" fillId="26" borderId="0" xfId="157" applyNumberFormat="1" applyFont="1" applyFill="1"/>
    <xf numFmtId="0" fontId="50" fillId="26" borderId="0" xfId="157" applyFont="1" applyFill="1" applyAlignment="1">
      <alignment horizontal="centerContinuous"/>
    </xf>
    <xf numFmtId="7" fontId="62" fillId="26" borderId="0" xfId="157" applyNumberFormat="1" applyFont="1" applyFill="1" applyAlignment="1">
      <alignment horizontal="centerContinuous"/>
    </xf>
    <xf numFmtId="0" fontId="50" fillId="26" borderId="0" xfId="157" applyFont="1" applyFill="1"/>
    <xf numFmtId="7" fontId="61" fillId="28" borderId="0" xfId="157" applyNumberFormat="1" applyFont="1" applyFill="1" applyAlignment="1">
      <alignment horizontal="center"/>
    </xf>
    <xf numFmtId="7" fontId="49" fillId="27" borderId="0" xfId="157" applyNumberFormat="1" applyFont="1" applyFill="1"/>
    <xf numFmtId="7" fontId="61" fillId="28" borderId="0" xfId="157" applyNumberFormat="1" applyFont="1" applyFill="1" applyAlignment="1">
      <alignment horizontal="left"/>
    </xf>
    <xf numFmtId="7" fontId="49" fillId="32" borderId="0" xfId="157" applyNumberFormat="1" applyFont="1" applyFill="1"/>
    <xf numFmtId="3" fontId="50" fillId="0" borderId="0" xfId="157" applyNumberFormat="1" applyFont="1"/>
    <xf numFmtId="3" fontId="50" fillId="0" borderId="22" xfId="157" applyNumberFormat="1" applyFont="1" applyBorder="1"/>
    <xf numFmtId="0" fontId="60" fillId="0" borderId="22" xfId="157" applyFont="1" applyBorder="1"/>
    <xf numFmtId="7" fontId="59" fillId="26" borderId="0" xfId="157" applyNumberFormat="1" applyFont="1" applyFill="1" applyAlignment="1">
      <alignment horizontal="centerContinuous"/>
    </xf>
    <xf numFmtId="7" fontId="59" fillId="26" borderId="0" xfId="157" applyNumberFormat="1" applyFont="1" applyFill="1" applyAlignment="1">
      <alignment horizontal="center"/>
    </xf>
    <xf numFmtId="7" fontId="52" fillId="26" borderId="0" xfId="157" applyNumberFormat="1" applyFont="1" applyFill="1" applyAlignment="1">
      <alignment horizontal="center"/>
    </xf>
    <xf numFmtId="0" fontId="59" fillId="26" borderId="0" xfId="157" applyFont="1" applyFill="1" applyAlignment="1">
      <alignment horizontal="centerContinuous"/>
    </xf>
    <xf numFmtId="0" fontId="59" fillId="26" borderId="0" xfId="157" applyFont="1" applyFill="1" applyAlignment="1">
      <alignment horizontal="center"/>
    </xf>
    <xf numFmtId="0" fontId="58" fillId="26" borderId="0" xfId="157" applyFont="1" applyFill="1" applyAlignment="1">
      <alignment horizontal="centerContinuous"/>
    </xf>
    <xf numFmtId="7" fontId="49" fillId="26" borderId="0" xfId="157" applyNumberFormat="1" applyFont="1" applyFill="1" applyAlignment="1">
      <alignment horizontal="center"/>
    </xf>
    <xf numFmtId="0" fontId="59" fillId="0" borderId="0" xfId="157" applyFont="1" applyAlignment="1">
      <alignment horizontal="center"/>
    </xf>
    <xf numFmtId="0" fontId="50" fillId="0" borderId="0" xfId="100" applyFont="1"/>
    <xf numFmtId="1" fontId="50" fillId="0" borderId="45" xfId="157" quotePrefix="1" applyNumberFormat="1" applyFont="1" applyBorder="1" applyAlignment="1">
      <alignment horizontal="center"/>
    </xf>
    <xf numFmtId="3" fontId="50" fillId="0" borderId="47" xfId="157" quotePrefix="1" applyNumberFormat="1" applyFont="1" applyBorder="1" applyAlignment="1">
      <alignment horizontal="center"/>
    </xf>
    <xf numFmtId="1" fontId="50" fillId="0" borderId="44" xfId="157" quotePrefix="1" applyNumberFormat="1" applyFont="1" applyBorder="1" applyAlignment="1">
      <alignment horizontal="center"/>
    </xf>
    <xf numFmtId="3" fontId="50" fillId="0" borderId="6" xfId="157" quotePrefix="1" applyNumberFormat="1" applyFont="1" applyFill="1" applyBorder="1" applyAlignment="1">
      <alignment horizontal="center"/>
    </xf>
    <xf numFmtId="3" fontId="50" fillId="0" borderId="0" xfId="157" quotePrefix="1" applyNumberFormat="1" applyFont="1" applyFill="1" applyAlignment="1">
      <alignment horizontal="center"/>
    </xf>
    <xf numFmtId="0" fontId="48" fillId="0" borderId="0" xfId="111" applyFont="1" applyBorder="1" applyAlignment="1">
      <alignment horizontal="left"/>
    </xf>
    <xf numFmtId="0" fontId="48" fillId="0" borderId="41" xfId="111" applyFont="1" applyBorder="1" applyAlignment="1">
      <alignment horizontal="left"/>
    </xf>
    <xf numFmtId="0" fontId="60" fillId="0" borderId="24" xfId="130" applyFont="1" applyBorder="1"/>
    <xf numFmtId="5" fontId="60" fillId="0" borderId="0" xfId="130" applyNumberFormat="1" applyFont="1" applyAlignment="1">
      <alignment horizontal="right"/>
    </xf>
    <xf numFmtId="0" fontId="51" fillId="27" borderId="0" xfId="111" applyFont="1" applyFill="1" applyBorder="1" applyAlignment="1">
      <alignment horizontal="left"/>
    </xf>
    <xf numFmtId="0" fontId="51" fillId="27" borderId="0" xfId="111" applyFont="1" applyFill="1" applyBorder="1" applyAlignment="1">
      <alignment horizontal="center"/>
    </xf>
    <xf numFmtId="0" fontId="49" fillId="0" borderId="48" xfId="111" applyFont="1" applyBorder="1" applyAlignment="1">
      <alignment horizontal="center"/>
    </xf>
    <xf numFmtId="0" fontId="48" fillId="0" borderId="0" xfId="111" applyFont="1"/>
    <xf numFmtId="16" fontId="48" fillId="26" borderId="0" xfId="111" quotePrefix="1" applyNumberFormat="1" applyFont="1" applyFill="1" applyBorder="1" applyAlignment="1">
      <alignment horizontal="left"/>
    </xf>
    <xf numFmtId="0" fontId="48" fillId="26" borderId="0" xfId="111" quotePrefix="1" applyFont="1" applyFill="1" applyBorder="1" applyAlignment="1">
      <alignment horizontal="left"/>
    </xf>
    <xf numFmtId="0" fontId="48" fillId="0" borderId="54" xfId="111" applyFont="1" applyBorder="1" applyAlignment="1">
      <alignment horizontal="center"/>
    </xf>
    <xf numFmtId="0" fontId="70" fillId="0" borderId="0" xfId="186" applyFont="1"/>
    <xf numFmtId="0" fontId="68" fillId="0" borderId="0" xfId="186"/>
    <xf numFmtId="0" fontId="71" fillId="0" borderId="0" xfId="186" applyFont="1"/>
    <xf numFmtId="0" fontId="72" fillId="0" borderId="0" xfId="186" applyFont="1" applyAlignment="1">
      <alignment horizontal="center"/>
    </xf>
    <xf numFmtId="0" fontId="73" fillId="0" borderId="0" xfId="186" applyFont="1"/>
    <xf numFmtId="0" fontId="72" fillId="34" borderId="56" xfId="186" applyFont="1" applyFill="1" applyBorder="1" applyAlignment="1">
      <alignment horizontal="left"/>
    </xf>
    <xf numFmtId="0" fontId="74" fillId="34" borderId="57" xfId="186" applyFont="1" applyFill="1" applyBorder="1"/>
    <xf numFmtId="0" fontId="71" fillId="34" borderId="57" xfId="186" applyFont="1" applyFill="1" applyBorder="1"/>
    <xf numFmtId="0" fontId="71" fillId="34" borderId="58" xfId="186" applyFont="1" applyFill="1" applyBorder="1"/>
    <xf numFmtId="0" fontId="72" fillId="34" borderId="57" xfId="186" applyFont="1" applyFill="1" applyBorder="1" applyAlignment="1">
      <alignment horizontal="center"/>
    </xf>
    <xf numFmtId="0" fontId="74" fillId="34" borderId="57" xfId="186" applyFont="1" applyFill="1" applyBorder="1" applyAlignment="1">
      <alignment horizontal="center"/>
    </xf>
    <xf numFmtId="0" fontId="72" fillId="34" borderId="58" xfId="186" applyFont="1" applyFill="1" applyBorder="1" applyAlignment="1">
      <alignment horizontal="center"/>
    </xf>
    <xf numFmtId="0" fontId="61" fillId="27" borderId="19" xfId="132" applyFont="1" applyFill="1" applyBorder="1" applyAlignment="1">
      <alignment horizontal="center"/>
    </xf>
    <xf numFmtId="0" fontId="71" fillId="0" borderId="59" xfId="186" applyFont="1" applyBorder="1"/>
    <xf numFmtId="0" fontId="71" fillId="0" borderId="60" xfId="186" applyFont="1" applyBorder="1"/>
    <xf numFmtId="0" fontId="72" fillId="35" borderId="61" xfId="186" applyFont="1" applyFill="1" applyBorder="1" applyAlignment="1">
      <alignment horizontal="center"/>
    </xf>
    <xf numFmtId="0" fontId="73" fillId="35" borderId="61" xfId="186" applyFont="1" applyFill="1" applyBorder="1"/>
    <xf numFmtId="0" fontId="71" fillId="35" borderId="61" xfId="186" applyFont="1" applyFill="1" applyBorder="1"/>
    <xf numFmtId="0" fontId="72" fillId="35" borderId="62" xfId="186" applyFont="1" applyFill="1" applyBorder="1" applyAlignment="1">
      <alignment horizontal="center"/>
    </xf>
    <xf numFmtId="0" fontId="71" fillId="35" borderId="14" xfId="186" applyFont="1" applyFill="1" applyBorder="1"/>
    <xf numFmtId="0" fontId="71" fillId="0" borderId="63" xfId="186" applyFont="1" applyBorder="1"/>
    <xf numFmtId="0" fontId="71" fillId="35" borderId="64" xfId="186" applyFont="1" applyFill="1" applyBorder="1"/>
    <xf numFmtId="0" fontId="72" fillId="35" borderId="64" xfId="186" applyFont="1" applyFill="1" applyBorder="1" applyAlignment="1">
      <alignment horizontal="right"/>
    </xf>
    <xf numFmtId="0" fontId="72" fillId="35" borderId="64" xfId="186" applyFont="1" applyFill="1" applyBorder="1" applyAlignment="1">
      <alignment horizontal="center"/>
    </xf>
    <xf numFmtId="0" fontId="72" fillId="35" borderId="65" xfId="186" applyFont="1" applyFill="1" applyBorder="1" applyAlignment="1">
      <alignment horizontal="center"/>
    </xf>
    <xf numFmtId="0" fontId="72" fillId="35" borderId="15" xfId="186" applyFont="1" applyFill="1" applyBorder="1" applyAlignment="1">
      <alignment horizontal="center"/>
    </xf>
    <xf numFmtId="0" fontId="71" fillId="34" borderId="66" xfId="186" applyFont="1" applyFill="1" applyBorder="1"/>
    <xf numFmtId="0" fontId="72" fillId="34" borderId="61" xfId="186" applyFont="1" applyFill="1" applyBorder="1"/>
    <xf numFmtId="0" fontId="71" fillId="34" borderId="61" xfId="186" applyFont="1" applyFill="1" applyBorder="1"/>
    <xf numFmtId="0" fontId="71" fillId="34" borderId="62" xfId="186" applyFont="1" applyFill="1" applyBorder="1"/>
    <xf numFmtId="0" fontId="71" fillId="0" borderId="15" xfId="186" applyFont="1" applyBorder="1"/>
    <xf numFmtId="0" fontId="71" fillId="34" borderId="63" xfId="186" applyFont="1" applyFill="1" applyBorder="1"/>
    <xf numFmtId="0" fontId="74" fillId="34" borderId="64" xfId="186" applyFont="1" applyFill="1" applyBorder="1" applyAlignment="1">
      <alignment horizontal="left"/>
    </xf>
    <xf numFmtId="0" fontId="71" fillId="34" borderId="64" xfId="186" applyFont="1" applyFill="1" applyBorder="1"/>
    <xf numFmtId="0" fontId="71" fillId="34" borderId="65" xfId="186" applyFont="1" applyFill="1" applyBorder="1"/>
    <xf numFmtId="0" fontId="71" fillId="0" borderId="0" xfId="186" applyFont="1" applyAlignment="1">
      <alignment horizontal="left"/>
    </xf>
    <xf numFmtId="0" fontId="75" fillId="0" borderId="0" xfId="186" applyFont="1" applyAlignment="1">
      <alignment horizontal="right"/>
    </xf>
    <xf numFmtId="37" fontId="71" fillId="0" borderId="0" xfId="186" applyNumberFormat="1" applyFont="1" applyAlignment="1">
      <alignment horizontal="left"/>
    </xf>
    <xf numFmtId="166" fontId="71" fillId="35" borderId="0" xfId="186" applyNumberFormat="1" applyFont="1" applyFill="1" applyAlignment="1">
      <alignment horizontal="left"/>
    </xf>
    <xf numFmtId="0" fontId="71" fillId="0" borderId="60" xfId="186" quotePrefix="1" applyFont="1" applyBorder="1"/>
    <xf numFmtId="166" fontId="71" fillId="0" borderId="60" xfId="186" applyNumberFormat="1" applyFont="1" applyBorder="1"/>
    <xf numFmtId="0" fontId="71" fillId="0" borderId="64" xfId="186" applyFont="1" applyBorder="1" applyAlignment="1">
      <alignment horizontal="left"/>
    </xf>
    <xf numFmtId="0" fontId="71" fillId="0" borderId="64" xfId="186" applyFont="1" applyBorder="1"/>
    <xf numFmtId="37" fontId="71" fillId="0" borderId="64" xfId="186" applyNumberFormat="1" applyFont="1" applyBorder="1" applyAlignment="1">
      <alignment horizontal="left"/>
    </xf>
    <xf numFmtId="166" fontId="71" fillId="35" borderId="64" xfId="186" applyNumberFormat="1" applyFont="1" applyFill="1" applyBorder="1" applyAlignment="1">
      <alignment horizontal="left"/>
    </xf>
    <xf numFmtId="0" fontId="71" fillId="0" borderId="65" xfId="186" quotePrefix="1" applyFont="1" applyBorder="1"/>
    <xf numFmtId="166" fontId="71" fillId="0" borderId="65" xfId="186" applyNumberFormat="1" applyFont="1" applyBorder="1"/>
    <xf numFmtId="1" fontId="71" fillId="0" borderId="0" xfId="186" applyNumberFormat="1" applyFont="1" applyAlignment="1">
      <alignment horizontal="left" vertical="center"/>
    </xf>
    <xf numFmtId="5" fontId="71" fillId="0" borderId="0" xfId="186" applyNumberFormat="1" applyFont="1"/>
    <xf numFmtId="171" fontId="71" fillId="0" borderId="60" xfId="186" applyNumberFormat="1" applyFont="1" applyBorder="1" applyAlignment="1">
      <alignment horizontal="left"/>
    </xf>
    <xf numFmtId="166" fontId="71" fillId="35" borderId="60" xfId="186" applyNumberFormat="1" applyFont="1" applyFill="1" applyBorder="1"/>
    <xf numFmtId="167" fontId="71" fillId="0" borderId="60" xfId="186" applyNumberFormat="1" applyFont="1" applyBorder="1" applyAlignment="1">
      <alignment horizontal="center"/>
    </xf>
    <xf numFmtId="5" fontId="76" fillId="31" borderId="15" xfId="186" applyNumberFormat="1" applyFont="1" applyFill="1" applyBorder="1"/>
    <xf numFmtId="166" fontId="76" fillId="36" borderId="15" xfId="186" applyNumberFormat="1" applyFont="1" applyFill="1" applyBorder="1"/>
    <xf numFmtId="1" fontId="71" fillId="0" borderId="0" xfId="186" applyNumberFormat="1" applyFont="1" applyAlignment="1">
      <alignment horizontal="center"/>
    </xf>
    <xf numFmtId="6" fontId="71" fillId="0" borderId="0" xfId="186" applyNumberFormat="1" applyFont="1" applyAlignment="1">
      <alignment horizontal="center"/>
    </xf>
    <xf numFmtId="3" fontId="71" fillId="0" borderId="59" xfId="186" applyNumberFormat="1" applyFont="1" applyBorder="1"/>
    <xf numFmtId="3" fontId="71" fillId="0" borderId="60" xfId="186" applyNumberFormat="1" applyFont="1" applyBorder="1"/>
    <xf numFmtId="0" fontId="76" fillId="0" borderId="15" xfId="186" applyFont="1" applyBorder="1"/>
    <xf numFmtId="0" fontId="71" fillId="35" borderId="59" xfId="186" applyFont="1" applyFill="1" applyBorder="1"/>
    <xf numFmtId="0" fontId="71" fillId="35" borderId="0" xfId="186" applyFont="1" applyFill="1" applyAlignment="1">
      <alignment horizontal="left"/>
    </xf>
    <xf numFmtId="0" fontId="71" fillId="35" borderId="0" xfId="186" applyFont="1" applyFill="1"/>
    <xf numFmtId="1" fontId="71" fillId="35" borderId="0" xfId="186" applyNumberFormat="1" applyFont="1" applyFill="1" applyAlignment="1">
      <alignment horizontal="center"/>
    </xf>
    <xf numFmtId="6" fontId="71" fillId="35" borderId="0" xfId="186" applyNumberFormat="1" applyFont="1" applyFill="1" applyAlignment="1">
      <alignment horizontal="center"/>
    </xf>
    <xf numFmtId="3" fontId="71" fillId="35" borderId="59" xfId="186" applyNumberFormat="1" applyFont="1" applyFill="1" applyBorder="1"/>
    <xf numFmtId="0" fontId="71" fillId="35" borderId="60" xfId="186" applyFont="1" applyFill="1" applyBorder="1"/>
    <xf numFmtId="167" fontId="71" fillId="35" borderId="60" xfId="186" applyNumberFormat="1" applyFont="1" applyFill="1" applyBorder="1" applyAlignment="1">
      <alignment horizontal="center"/>
    </xf>
    <xf numFmtId="0" fontId="70" fillId="35" borderId="0" xfId="186" applyFont="1" applyFill="1"/>
    <xf numFmtId="3" fontId="71" fillId="0" borderId="63" xfId="186" applyNumberFormat="1" applyFont="1" applyBorder="1"/>
    <xf numFmtId="3" fontId="71" fillId="0" borderId="65" xfId="186" applyNumberFormat="1" applyFont="1" applyBorder="1"/>
    <xf numFmtId="3" fontId="76" fillId="0" borderId="67" xfId="186" applyNumberFormat="1" applyFont="1" applyBorder="1"/>
    <xf numFmtId="3" fontId="76" fillId="0" borderId="18" xfId="186" applyNumberFormat="1" applyFont="1" applyBorder="1"/>
    <xf numFmtId="3" fontId="71" fillId="0" borderId="0" xfId="186" applyNumberFormat="1" applyFont="1"/>
    <xf numFmtId="6" fontId="71" fillId="0" borderId="60" xfId="186" applyNumberFormat="1" applyFont="1" applyBorder="1"/>
    <xf numFmtId="6" fontId="76" fillId="0" borderId="15" xfId="186" applyNumberFormat="1" applyFont="1" applyBorder="1"/>
    <xf numFmtId="167" fontId="71" fillId="35" borderId="0" xfId="186" applyNumberFormat="1" applyFont="1" applyFill="1" applyAlignment="1">
      <alignment horizontal="right"/>
    </xf>
    <xf numFmtId="10" fontId="71" fillId="0" borderId="60" xfId="186" applyNumberFormat="1" applyFont="1" applyBorder="1" applyAlignment="1">
      <alignment horizontal="right"/>
    </xf>
    <xf numFmtId="6" fontId="71" fillId="0" borderId="65" xfId="186" applyNumberFormat="1" applyFont="1" applyBorder="1"/>
    <xf numFmtId="3" fontId="71" fillId="0" borderId="64" xfId="186" applyNumberFormat="1" applyFont="1" applyBorder="1"/>
    <xf numFmtId="167" fontId="71" fillId="0" borderId="65" xfId="186" applyNumberFormat="1" applyFont="1" applyBorder="1" applyAlignment="1">
      <alignment horizontal="center"/>
    </xf>
    <xf numFmtId="167" fontId="76" fillId="31" borderId="67" xfId="186" applyNumberFormat="1" applyFont="1" applyFill="1" applyBorder="1"/>
    <xf numFmtId="166" fontId="76" fillId="36" borderId="18" xfId="186" applyNumberFormat="1" applyFont="1" applyFill="1" applyBorder="1"/>
    <xf numFmtId="3" fontId="71" fillId="0" borderId="61" xfId="186" applyNumberFormat="1" applyFont="1" applyBorder="1"/>
    <xf numFmtId="164" fontId="71" fillId="0" borderId="62" xfId="186" applyNumberFormat="1" applyFont="1" applyBorder="1"/>
    <xf numFmtId="0" fontId="71" fillId="0" borderId="60" xfId="186" applyFont="1" applyBorder="1" applyAlignment="1">
      <alignment horizontal="center"/>
    </xf>
    <xf numFmtId="5" fontId="71" fillId="0" borderId="60" xfId="186" applyNumberFormat="1" applyFont="1" applyBorder="1"/>
    <xf numFmtId="164" fontId="71" fillId="0" borderId="60" xfId="186" applyNumberFormat="1" applyFont="1" applyBorder="1"/>
    <xf numFmtId="0" fontId="73" fillId="34" borderId="64" xfId="186" applyFont="1" applyFill="1" applyBorder="1"/>
    <xf numFmtId="6" fontId="57" fillId="0" borderId="60" xfId="186" applyNumberFormat="1" applyFont="1" applyBorder="1"/>
    <xf numFmtId="6" fontId="76" fillId="31" borderId="15" xfId="186" applyNumberFormat="1" applyFont="1" applyFill="1" applyBorder="1"/>
    <xf numFmtId="6" fontId="71" fillId="35" borderId="60" xfId="186" applyNumberFormat="1" applyFont="1" applyFill="1" applyBorder="1"/>
    <xf numFmtId="10" fontId="77" fillId="35" borderId="0" xfId="186" applyNumberFormat="1" applyFont="1" applyFill="1" applyAlignment="1">
      <alignment horizontal="right"/>
    </xf>
    <xf numFmtId="167" fontId="76" fillId="31" borderId="15" xfId="186" applyNumberFormat="1" applyFont="1" applyFill="1" applyBorder="1"/>
    <xf numFmtId="10" fontId="77" fillId="0" borderId="0" xfId="186" applyNumberFormat="1" applyFont="1" applyAlignment="1">
      <alignment horizontal="right"/>
    </xf>
    <xf numFmtId="10" fontId="77" fillId="35" borderId="64" xfId="186" applyNumberFormat="1" applyFont="1" applyFill="1" applyBorder="1" applyAlignment="1">
      <alignment horizontal="right"/>
    </xf>
    <xf numFmtId="164" fontId="71" fillId="0" borderId="65" xfId="186" applyNumberFormat="1" applyFont="1" applyBorder="1"/>
    <xf numFmtId="6" fontId="71" fillId="0" borderId="68" xfId="186" applyNumberFormat="1" applyFont="1" applyBorder="1"/>
    <xf numFmtId="167" fontId="76" fillId="31" borderId="18" xfId="186" applyNumberFormat="1" applyFont="1" applyFill="1" applyBorder="1"/>
    <xf numFmtId="0" fontId="71" fillId="0" borderId="6" xfId="186" applyFont="1" applyBorder="1"/>
    <xf numFmtId="3" fontId="71" fillId="0" borderId="0" xfId="186" applyNumberFormat="1" applyFont="1" applyAlignment="1">
      <alignment horizontal="right"/>
    </xf>
    <xf numFmtId="10" fontId="71" fillId="0" borderId="0" xfId="186" applyNumberFormat="1" applyFont="1" applyAlignment="1">
      <alignment horizontal="right"/>
    </xf>
    <xf numFmtId="7" fontId="71" fillId="0" borderId="0" xfId="186" applyNumberFormat="1" applyFont="1"/>
    <xf numFmtId="164" fontId="77" fillId="0" borderId="60" xfId="186" applyNumberFormat="1" applyFont="1" applyBorder="1"/>
    <xf numFmtId="0" fontId="77" fillId="0" borderId="0" xfId="186" applyFont="1"/>
    <xf numFmtId="6" fontId="77" fillId="0" borderId="60" xfId="186" applyNumberFormat="1" applyFont="1" applyBorder="1"/>
    <xf numFmtId="6" fontId="78" fillId="0" borderId="15" xfId="186" applyNumberFormat="1" applyFont="1" applyBorder="1"/>
    <xf numFmtId="167" fontId="71" fillId="0" borderId="62" xfId="186" applyNumberFormat="1" applyFont="1" applyBorder="1" applyAlignment="1">
      <alignment horizontal="center"/>
    </xf>
    <xf numFmtId="5" fontId="73" fillId="0" borderId="60" xfId="186" applyNumberFormat="1" applyFont="1" applyBorder="1"/>
    <xf numFmtId="0" fontId="72" fillId="0" borderId="0" xfId="186" applyFont="1" applyAlignment="1">
      <alignment horizontal="left"/>
    </xf>
    <xf numFmtId="0" fontId="73" fillId="0" borderId="0" xfId="186" applyFont="1" applyAlignment="1">
      <alignment horizontal="left"/>
    </xf>
    <xf numFmtId="10" fontId="73" fillId="35" borderId="60" xfId="186" applyNumberFormat="1" applyFont="1" applyFill="1" applyBorder="1"/>
    <xf numFmtId="10" fontId="76" fillId="31" borderId="18" xfId="186" applyNumberFormat="1" applyFont="1" applyFill="1" applyBorder="1"/>
    <xf numFmtId="0" fontId="79" fillId="34" borderId="66" xfId="186" applyFont="1" applyFill="1" applyBorder="1"/>
    <xf numFmtId="0" fontId="79" fillId="34" borderId="61" xfId="186" applyFont="1" applyFill="1" applyBorder="1" applyAlignment="1">
      <alignment horizontal="left"/>
    </xf>
    <xf numFmtId="0" fontId="79" fillId="34" borderId="61" xfId="186" applyFont="1" applyFill="1" applyBorder="1"/>
    <xf numFmtId="0" fontId="79" fillId="34" borderId="62" xfId="186" applyFont="1" applyFill="1" applyBorder="1"/>
    <xf numFmtId="5" fontId="71" fillId="35" borderId="62" xfId="186" applyNumberFormat="1" applyFont="1" applyFill="1" applyBorder="1"/>
    <xf numFmtId="6" fontId="71" fillId="0" borderId="0" xfId="186" applyNumberFormat="1" applyFont="1"/>
    <xf numFmtId="0" fontId="79" fillId="34" borderId="59" xfId="186" applyFont="1" applyFill="1" applyBorder="1"/>
    <xf numFmtId="0" fontId="74" fillId="34" borderId="0" xfId="186" applyFont="1" applyFill="1" applyAlignment="1">
      <alignment horizontal="left"/>
    </xf>
    <xf numFmtId="0" fontId="79" fillId="34" borderId="0" xfId="186" applyFont="1" applyFill="1"/>
    <xf numFmtId="0" fontId="79" fillId="34" borderId="60" xfId="186" applyFont="1" applyFill="1" applyBorder="1"/>
    <xf numFmtId="5" fontId="72" fillId="35" borderId="60" xfId="186" applyNumberFormat="1" applyFont="1" applyFill="1" applyBorder="1"/>
    <xf numFmtId="3" fontId="74" fillId="34" borderId="60" xfId="186" applyNumberFormat="1" applyFont="1" applyFill="1" applyBorder="1" applyAlignment="1">
      <alignment horizontal="right"/>
    </xf>
    <xf numFmtId="166" fontId="71" fillId="0" borderId="0" xfId="186" applyNumberFormat="1" applyFont="1"/>
    <xf numFmtId="0" fontId="80" fillId="34" borderId="63" xfId="186" applyFont="1" applyFill="1" applyBorder="1"/>
    <xf numFmtId="0" fontId="80" fillId="34" borderId="64" xfId="186" applyFont="1" applyFill="1" applyBorder="1"/>
    <xf numFmtId="0" fontId="80" fillId="34" borderId="65" xfId="186" applyFont="1" applyFill="1" applyBorder="1"/>
    <xf numFmtId="0" fontId="70" fillId="0" borderId="69" xfId="186" applyFont="1" applyBorder="1"/>
    <xf numFmtId="5" fontId="70" fillId="0" borderId="70" xfId="186" applyNumberFormat="1" applyFont="1" applyBorder="1"/>
    <xf numFmtId="0" fontId="70" fillId="0" borderId="70" xfId="186" applyFont="1" applyBorder="1"/>
    <xf numFmtId="0" fontId="70" fillId="0" borderId="64" xfId="186" applyFont="1" applyBorder="1"/>
    <xf numFmtId="167" fontId="70" fillId="0" borderId="65" xfId="186" applyNumberFormat="1" applyFont="1" applyBorder="1" applyAlignment="1">
      <alignment horizontal="center"/>
    </xf>
    <xf numFmtId="0" fontId="81" fillId="0" borderId="0" xfId="186" applyFont="1" applyAlignment="1">
      <alignment horizontal="left"/>
    </xf>
    <xf numFmtId="0" fontId="81" fillId="0" borderId="0" xfId="186" applyFont="1"/>
    <xf numFmtId="10" fontId="81" fillId="0" borderId="0" xfId="186" applyNumberFormat="1" applyFont="1"/>
    <xf numFmtId="167" fontId="70" fillId="0" borderId="0" xfId="186" applyNumberFormat="1" applyFont="1" applyAlignment="1">
      <alignment horizontal="center"/>
    </xf>
    <xf numFmtId="0" fontId="70" fillId="0" borderId="0" xfId="186" applyFont="1" applyAlignment="1">
      <alignment horizontal="right"/>
    </xf>
    <xf numFmtId="164" fontId="54" fillId="0" borderId="0" xfId="186" applyNumberFormat="1" applyFont="1"/>
    <xf numFmtId="164" fontId="54" fillId="0" borderId="0" xfId="186" applyNumberFormat="1" applyFont="1" applyAlignment="1">
      <alignment horizontal="right"/>
    </xf>
    <xf numFmtId="1" fontId="70" fillId="0" borderId="0" xfId="186" applyNumberFormat="1" applyFont="1"/>
    <xf numFmtId="0" fontId="70" fillId="0" borderId="0" xfId="186" applyFont="1" applyAlignment="1">
      <alignment horizontal="center"/>
    </xf>
    <xf numFmtId="7" fontId="70" fillId="0" borderId="0" xfId="186" applyNumberFormat="1" applyFont="1" applyAlignment="1">
      <alignment horizontal="center"/>
    </xf>
    <xf numFmtId="5" fontId="70" fillId="0" borderId="0" xfId="186" applyNumberFormat="1" applyFont="1" applyAlignment="1">
      <alignment horizontal="center"/>
    </xf>
    <xf numFmtId="166" fontId="49" fillId="0" borderId="55" xfId="111" applyNumberFormat="1" applyFont="1" applyBorder="1" applyAlignment="1">
      <alignment horizontal="center"/>
    </xf>
    <xf numFmtId="7" fontId="60" fillId="26" borderId="22" xfId="157" applyNumberFormat="1" applyFont="1" applyFill="1" applyBorder="1"/>
    <xf numFmtId="10" fontId="63" fillId="0" borderId="0" xfId="130" applyNumberFormat="1" applyFont="1"/>
    <xf numFmtId="0" fontId="50" fillId="0" borderId="17" xfId="130" applyFont="1" applyBorder="1"/>
    <xf numFmtId="0" fontId="50" fillId="0" borderId="0" xfId="130" quotePrefix="1" applyFont="1" applyAlignment="1">
      <alignment horizontal="center"/>
    </xf>
    <xf numFmtId="3" fontId="50" fillId="0" borderId="0" xfId="130" applyNumberFormat="1" applyFont="1" applyAlignment="1">
      <alignment horizontal="center"/>
    </xf>
    <xf numFmtId="167" fontId="50" fillId="0" borderId="30" xfId="187" applyNumberFormat="1" applyFont="1" applyBorder="1" applyAlignment="1">
      <alignment horizontal="right"/>
    </xf>
    <xf numFmtId="0" fontId="61" fillId="27" borderId="33" xfId="130" applyFont="1" applyFill="1" applyBorder="1" applyAlignment="1">
      <alignment horizontal="right"/>
    </xf>
    <xf numFmtId="166" fontId="61" fillId="27" borderId="32" xfId="187" applyNumberFormat="1" applyFont="1" applyFill="1" applyBorder="1" applyAlignment="1">
      <alignment horizontal="right"/>
    </xf>
    <xf numFmtId="0" fontId="61" fillId="27" borderId="31" xfId="130" applyFont="1" applyFill="1" applyBorder="1"/>
    <xf numFmtId="166" fontId="50" fillId="0" borderId="0" xfId="187" applyNumberFormat="1" applyFont="1" applyBorder="1" applyAlignment="1">
      <alignment horizontal="right"/>
    </xf>
    <xf numFmtId="0" fontId="61" fillId="27" borderId="31" xfId="130" applyFont="1" applyFill="1" applyBorder="1" applyAlignment="1">
      <alignment horizontal="center"/>
    </xf>
    <xf numFmtId="0" fontId="50" fillId="0" borderId="27" xfId="130" applyFont="1" applyBorder="1"/>
    <xf numFmtId="0" fontId="60" fillId="27" borderId="29" xfId="130" applyFont="1" applyFill="1" applyBorder="1"/>
    <xf numFmtId="0" fontId="61" fillId="27" borderId="17" xfId="130" applyFont="1" applyFill="1" applyBorder="1" applyAlignment="1">
      <alignment horizontal="centerContinuous"/>
    </xf>
    <xf numFmtId="0" fontId="61" fillId="27" borderId="29" xfId="130" applyFont="1" applyFill="1" applyBorder="1" applyAlignment="1">
      <alignment horizontal="centerContinuous"/>
    </xf>
    <xf numFmtId="0" fontId="61" fillId="27" borderId="28" xfId="130" applyFont="1" applyFill="1" applyBorder="1" applyAlignment="1">
      <alignment horizontal="centerContinuous"/>
    </xf>
    <xf numFmtId="0" fontId="60" fillId="27" borderId="27" xfId="130" applyFont="1" applyFill="1" applyBorder="1"/>
    <xf numFmtId="0" fontId="61" fillId="27" borderId="26" xfId="130" applyFont="1" applyFill="1" applyBorder="1" applyAlignment="1">
      <alignment horizontal="centerContinuous"/>
    </xf>
    <xf numFmtId="0" fontId="61" fillId="27" borderId="27" xfId="130" applyFont="1" applyFill="1" applyBorder="1" applyAlignment="1">
      <alignment horizontal="centerContinuous"/>
    </xf>
    <xf numFmtId="0" fontId="61" fillId="27" borderId="25" xfId="130" applyFont="1" applyFill="1" applyBorder="1" applyAlignment="1">
      <alignment horizontal="centerContinuous"/>
    </xf>
    <xf numFmtId="167" fontId="65" fillId="0" borderId="30" xfId="187" applyNumberFormat="1" applyFont="1" applyBorder="1" applyAlignment="1">
      <alignment horizontal="right"/>
    </xf>
    <xf numFmtId="166" fontId="65" fillId="0" borderId="0" xfId="187" applyNumberFormat="1" applyFont="1" applyBorder="1" applyAlignment="1">
      <alignment horizontal="right"/>
    </xf>
    <xf numFmtId="167" fontId="60" fillId="0" borderId="30" xfId="187" applyNumberFormat="1" applyFont="1" applyBorder="1" applyAlignment="1">
      <alignment horizontal="right"/>
    </xf>
    <xf numFmtId="167" fontId="60" fillId="0" borderId="0" xfId="187" applyNumberFormat="1" applyFont="1" applyBorder="1" applyAlignment="1">
      <alignment horizontal="right"/>
    </xf>
    <xf numFmtId="0" fontId="71" fillId="0" borderId="0" xfId="186" applyFont="1" applyAlignment="1">
      <alignment horizontal="center"/>
    </xf>
    <xf numFmtId="37" fontId="71" fillId="0" borderId="0" xfId="186" applyNumberFormat="1" applyFont="1" applyAlignment="1">
      <alignment horizontal="center"/>
    </xf>
    <xf numFmtId="0" fontId="71" fillId="0" borderId="64" xfId="186" applyFont="1" applyBorder="1" applyAlignment="1">
      <alignment horizontal="center"/>
    </xf>
    <xf numFmtId="37" fontId="71" fillId="0" borderId="64" xfId="186" applyNumberFormat="1" applyFont="1" applyBorder="1" applyAlignment="1">
      <alignment horizontal="center"/>
    </xf>
    <xf numFmtId="170" fontId="49" fillId="0" borderId="0" xfId="111" applyNumberFormat="1" applyFont="1"/>
    <xf numFmtId="0" fontId="48" fillId="0" borderId="53" xfId="111" applyFont="1" applyBorder="1" applyAlignment="1">
      <alignment horizontal="left"/>
    </xf>
    <xf numFmtId="0" fontId="48" fillId="0" borderId="0" xfId="111" applyFont="1" applyAlignment="1">
      <alignment horizontal="left"/>
    </xf>
    <xf numFmtId="7" fontId="52" fillId="0" borderId="0" xfId="133" applyFont="1" applyFill="1" applyBorder="1" applyAlignment="1" applyProtection="1">
      <alignment horizontal="center"/>
      <protection locked="0"/>
    </xf>
    <xf numFmtId="7" fontId="51" fillId="28" borderId="50" xfId="157" applyNumberFormat="1" applyFont="1" applyFill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0" fillId="0" borderId="52" xfId="0" applyBorder="1"/>
    <xf numFmtId="0" fontId="52" fillId="0" borderId="0" xfId="130" applyFont="1" applyAlignment="1">
      <alignment horizontal="center"/>
    </xf>
    <xf numFmtId="0" fontId="0" fillId="0" borderId="0" xfId="0" applyAlignment="1">
      <alignment horizontal="center"/>
    </xf>
    <xf numFmtId="0" fontId="69" fillId="0" borderId="0" xfId="186" applyFont="1" applyAlignment="1">
      <alignment horizontal="center"/>
    </xf>
    <xf numFmtId="0" fontId="71" fillId="0" borderId="0" xfId="186" quotePrefix="1" applyFont="1" applyAlignment="1">
      <alignment horizontal="left"/>
    </xf>
    <xf numFmtId="0" fontId="71" fillId="0" borderId="60" xfId="186" quotePrefix="1" applyFont="1" applyBorder="1" applyAlignment="1">
      <alignment horizontal="left"/>
    </xf>
    <xf numFmtId="0" fontId="71" fillId="35" borderId="0" xfId="186" quotePrefix="1" applyFont="1" applyFill="1" applyAlignment="1">
      <alignment horizontal="left"/>
    </xf>
    <xf numFmtId="0" fontId="71" fillId="35" borderId="60" xfId="186" quotePrefix="1" applyFont="1" applyFill="1" applyBorder="1" applyAlignment="1">
      <alignment horizontal="left"/>
    </xf>
    <xf numFmtId="15" fontId="71" fillId="0" borderId="60" xfId="186" applyNumberFormat="1" applyFont="1" applyFill="1" applyBorder="1" applyAlignment="1">
      <alignment horizontal="right"/>
    </xf>
  </cellXfs>
  <cellStyles count="188">
    <cellStyle name="-" xfId="1" xr:uid="{00000000-0005-0000-0000-000000000000}"/>
    <cellStyle name="20% - Accent1" xfId="2" builtinId="30" customBuiltin="1"/>
    <cellStyle name="20% - Accent1 2" xfId="3" xr:uid="{00000000-0005-0000-0000-000002000000}"/>
    <cellStyle name="20% - Accent2" xfId="4" builtinId="34" customBuiltin="1"/>
    <cellStyle name="20% - Accent2 2" xfId="5" xr:uid="{00000000-0005-0000-0000-000004000000}"/>
    <cellStyle name="20% - Accent3" xfId="6" builtinId="38" customBuiltin="1"/>
    <cellStyle name="20% - Accent3 2" xfId="7" xr:uid="{00000000-0005-0000-0000-000006000000}"/>
    <cellStyle name="20% - Accent4" xfId="8" builtinId="42" customBuiltin="1"/>
    <cellStyle name="20% - Accent4 2" xfId="9" xr:uid="{00000000-0005-0000-0000-000008000000}"/>
    <cellStyle name="20% - Accent5" xfId="10" builtinId="46" customBuiltin="1"/>
    <cellStyle name="20% - Accent5 2" xfId="11" xr:uid="{00000000-0005-0000-0000-00000A000000}"/>
    <cellStyle name="20% - Accent6" xfId="12" builtinId="50" customBuiltin="1"/>
    <cellStyle name="20% - Accent6 2" xfId="13" xr:uid="{00000000-0005-0000-0000-00000C000000}"/>
    <cellStyle name="40% - Accent1" xfId="14" builtinId="31" customBuiltin="1"/>
    <cellStyle name="40% - Accent1 2" xfId="15" xr:uid="{00000000-0005-0000-0000-00000E000000}"/>
    <cellStyle name="40% - Accent2" xfId="16" builtinId="35" customBuiltin="1"/>
    <cellStyle name="40% - Accent2 2" xfId="17" xr:uid="{00000000-0005-0000-0000-000010000000}"/>
    <cellStyle name="40% - Accent3" xfId="18" builtinId="39" customBuiltin="1"/>
    <cellStyle name="40% - Accent3 2" xfId="19" xr:uid="{00000000-0005-0000-0000-000012000000}"/>
    <cellStyle name="40% - Accent4" xfId="20" builtinId="43" customBuiltin="1"/>
    <cellStyle name="40% - Accent4 2" xfId="21" xr:uid="{00000000-0005-0000-0000-000014000000}"/>
    <cellStyle name="40% - Accent5" xfId="22" builtinId="47" customBuiltin="1"/>
    <cellStyle name="40% - Accent5 2" xfId="23" xr:uid="{00000000-0005-0000-0000-000016000000}"/>
    <cellStyle name="40% - Accent6" xfId="24" builtinId="51" customBuiltin="1"/>
    <cellStyle name="40% - Accent6 2" xfId="25" xr:uid="{00000000-0005-0000-0000-000018000000}"/>
    <cellStyle name="60% - Accent1" xfId="26" builtinId="32" customBuiltin="1"/>
    <cellStyle name="60% - Accent1 2" xfId="27" xr:uid="{00000000-0005-0000-0000-00001A000000}"/>
    <cellStyle name="60% - Accent2" xfId="28" builtinId="36" customBuiltin="1"/>
    <cellStyle name="60% - Accent2 2" xfId="29" xr:uid="{00000000-0005-0000-0000-00001C000000}"/>
    <cellStyle name="60% - Accent3" xfId="30" builtinId="40" customBuiltin="1"/>
    <cellStyle name="60% - Accent3 2" xfId="31" xr:uid="{00000000-0005-0000-0000-00001E000000}"/>
    <cellStyle name="60% - Accent4" xfId="32" builtinId="44" customBuiltin="1"/>
    <cellStyle name="60% - Accent4 2" xfId="33" xr:uid="{00000000-0005-0000-0000-000020000000}"/>
    <cellStyle name="60% - Accent5" xfId="34" builtinId="48" customBuiltin="1"/>
    <cellStyle name="60% - Accent5 2" xfId="35" xr:uid="{00000000-0005-0000-0000-000022000000}"/>
    <cellStyle name="60% - Accent6" xfId="36" builtinId="52" customBuiltin="1"/>
    <cellStyle name="60% - Accent6 2" xfId="37" xr:uid="{00000000-0005-0000-0000-000024000000}"/>
    <cellStyle name="Accent1" xfId="38" builtinId="29" customBuiltin="1"/>
    <cellStyle name="Accent1 2" xfId="39" xr:uid="{00000000-0005-0000-0000-000026000000}"/>
    <cellStyle name="Accent2" xfId="40" builtinId="33" customBuiltin="1"/>
    <cellStyle name="Accent2 2" xfId="41" xr:uid="{00000000-0005-0000-0000-000028000000}"/>
    <cellStyle name="Accent3" xfId="42" builtinId="37" customBuiltin="1"/>
    <cellStyle name="Accent3 2" xfId="43" xr:uid="{00000000-0005-0000-0000-00002A000000}"/>
    <cellStyle name="Accent4" xfId="44" builtinId="41" customBuiltin="1"/>
    <cellStyle name="Accent4 2" xfId="45" xr:uid="{00000000-0005-0000-0000-00002C000000}"/>
    <cellStyle name="Accent5" xfId="46" builtinId="45" customBuiltin="1"/>
    <cellStyle name="Accent5 2" xfId="47" xr:uid="{00000000-0005-0000-0000-00002E000000}"/>
    <cellStyle name="Accent6" xfId="48" builtinId="49" customBuiltin="1"/>
    <cellStyle name="Accent6 2" xfId="49" xr:uid="{00000000-0005-0000-0000-000030000000}"/>
    <cellStyle name="Bad" xfId="50" builtinId="27" customBuiltin="1"/>
    <cellStyle name="Bad 2" xfId="51" xr:uid="{00000000-0005-0000-0000-000032000000}"/>
    <cellStyle name="Calculation" xfId="52" builtinId="22" customBuiltin="1"/>
    <cellStyle name="Calculation 2" xfId="53" xr:uid="{00000000-0005-0000-0000-000034000000}"/>
    <cellStyle name="Check Cell" xfId="54" builtinId="23" customBuiltin="1"/>
    <cellStyle name="Check Cell 2" xfId="55" xr:uid="{00000000-0005-0000-0000-000036000000}"/>
    <cellStyle name="Comma 2" xfId="56" xr:uid="{00000000-0005-0000-0000-000037000000}"/>
    <cellStyle name="Comma 2 2" xfId="57" xr:uid="{00000000-0005-0000-0000-000038000000}"/>
    <cellStyle name="Comma 2 3" xfId="172" xr:uid="{00000000-0005-0000-0000-000039000000}"/>
    <cellStyle name="Comma 3" xfId="58" xr:uid="{00000000-0005-0000-0000-00003A000000}"/>
    <cellStyle name="Comma 3 2" xfId="59" xr:uid="{00000000-0005-0000-0000-00003B000000}"/>
    <cellStyle name="Comma 4" xfId="60" xr:uid="{00000000-0005-0000-0000-00003C000000}"/>
    <cellStyle name="Comma0" xfId="61" xr:uid="{00000000-0005-0000-0000-00003D000000}"/>
    <cellStyle name="Currency 2" xfId="62" xr:uid="{00000000-0005-0000-0000-00003F000000}"/>
    <cellStyle name="Currency 2 2" xfId="63" xr:uid="{00000000-0005-0000-0000-000040000000}"/>
    <cellStyle name="Currency 2 3" xfId="64" xr:uid="{00000000-0005-0000-0000-000041000000}"/>
    <cellStyle name="Currency 2 4" xfId="164" xr:uid="{00000000-0005-0000-0000-000042000000}"/>
    <cellStyle name="Currency 3" xfId="65" xr:uid="{00000000-0005-0000-0000-000043000000}"/>
    <cellStyle name="Currency 4" xfId="66" xr:uid="{00000000-0005-0000-0000-000044000000}"/>
    <cellStyle name="Currency 5" xfId="67" xr:uid="{00000000-0005-0000-0000-000045000000}"/>
    <cellStyle name="Currency0" xfId="68" xr:uid="{00000000-0005-0000-0000-000047000000}"/>
    <cellStyle name="Date" xfId="69" xr:uid="{00000000-0005-0000-0000-000048000000}"/>
    <cellStyle name="Explanatory Text" xfId="70" builtinId="53" customBuiltin="1"/>
    <cellStyle name="Explanatory Text 2" xfId="71" xr:uid="{00000000-0005-0000-0000-00004A000000}"/>
    <cellStyle name="F2" xfId="72" xr:uid="{00000000-0005-0000-0000-00004B000000}"/>
    <cellStyle name="F3" xfId="73" xr:uid="{00000000-0005-0000-0000-00004C000000}"/>
    <cellStyle name="F4" xfId="74" xr:uid="{00000000-0005-0000-0000-00004D000000}"/>
    <cellStyle name="F5" xfId="75" xr:uid="{00000000-0005-0000-0000-00004E000000}"/>
    <cellStyle name="F6" xfId="76" xr:uid="{00000000-0005-0000-0000-00004F000000}"/>
    <cellStyle name="F7" xfId="77" xr:uid="{00000000-0005-0000-0000-000050000000}"/>
    <cellStyle name="F8" xfId="78" xr:uid="{00000000-0005-0000-0000-000051000000}"/>
    <cellStyle name="Fixed" xfId="79" xr:uid="{00000000-0005-0000-0000-000052000000}"/>
    <cellStyle name="Good" xfId="80" builtinId="26" customBuiltin="1"/>
    <cellStyle name="Good 2" xfId="81" xr:uid="{00000000-0005-0000-0000-000054000000}"/>
    <cellStyle name="Heading 1" xfId="82" builtinId="16" customBuiltin="1"/>
    <cellStyle name="Heading 1 2" xfId="83" xr:uid="{00000000-0005-0000-0000-000056000000}"/>
    <cellStyle name="Heading 2" xfId="84" builtinId="17" customBuiltin="1"/>
    <cellStyle name="Heading 2 2" xfId="85" xr:uid="{00000000-0005-0000-0000-000058000000}"/>
    <cellStyle name="Heading 3" xfId="86" builtinId="18" customBuiltin="1"/>
    <cellStyle name="Heading 3 2" xfId="87" xr:uid="{00000000-0005-0000-0000-00005A000000}"/>
    <cellStyle name="Heading 4" xfId="88" builtinId="19" customBuiltin="1"/>
    <cellStyle name="Heading 4 2" xfId="89" xr:uid="{00000000-0005-0000-0000-00005C000000}"/>
    <cellStyle name="Input" xfId="90" builtinId="20" customBuiltin="1"/>
    <cellStyle name="Input 2" xfId="91" xr:uid="{00000000-0005-0000-0000-00005E000000}"/>
    <cellStyle name="Light Shade" xfId="92" xr:uid="{00000000-0005-0000-0000-00005F000000}"/>
    <cellStyle name="Linked Cell" xfId="93" builtinId="24" customBuiltin="1"/>
    <cellStyle name="Linked Cell 2" xfId="94" xr:uid="{00000000-0005-0000-0000-000061000000}"/>
    <cellStyle name="LockedCellRight" xfId="95" xr:uid="{00000000-0005-0000-0000-000062000000}"/>
    <cellStyle name="LockedCellRight 2" xfId="165" xr:uid="{00000000-0005-0000-0000-000063000000}"/>
    <cellStyle name="Neutral" xfId="96" builtinId="28" customBuiltin="1"/>
    <cellStyle name="Neutral 2" xfId="97" xr:uid="{00000000-0005-0000-0000-000065000000}"/>
    <cellStyle name="Normal" xfId="0" builtinId="0"/>
    <cellStyle name="Normal 10" xfId="98" xr:uid="{00000000-0005-0000-0000-000067000000}"/>
    <cellStyle name="Normal 10 2" xfId="99" xr:uid="{00000000-0005-0000-0000-000068000000}"/>
    <cellStyle name="Normal 10 3" xfId="166" xr:uid="{00000000-0005-0000-0000-000069000000}"/>
    <cellStyle name="Normal 11" xfId="100" xr:uid="{00000000-0005-0000-0000-00006A000000}"/>
    <cellStyle name="Normal 11 2" xfId="101" xr:uid="{00000000-0005-0000-0000-00006B000000}"/>
    <cellStyle name="Normal 12" xfId="102" xr:uid="{00000000-0005-0000-0000-00006C000000}"/>
    <cellStyle name="Normal 13" xfId="103" xr:uid="{00000000-0005-0000-0000-00006D000000}"/>
    <cellStyle name="Normal 14" xfId="104" xr:uid="{00000000-0005-0000-0000-00006E000000}"/>
    <cellStyle name="Normal 14 2" xfId="158" xr:uid="{00000000-0005-0000-0000-00006F000000}"/>
    <cellStyle name="Normal 15" xfId="105" xr:uid="{00000000-0005-0000-0000-000070000000}"/>
    <cellStyle name="Normal 15 2" xfId="174" xr:uid="{00000000-0005-0000-0000-000071000000}"/>
    <cellStyle name="Normal 16" xfId="106" xr:uid="{00000000-0005-0000-0000-000072000000}"/>
    <cellStyle name="Normal 17" xfId="156" xr:uid="{00000000-0005-0000-0000-000073000000}"/>
    <cellStyle name="Normal 17 2" xfId="170" xr:uid="{00000000-0005-0000-0000-000074000000}"/>
    <cellStyle name="Normal 17 2 2" xfId="171" xr:uid="{00000000-0005-0000-0000-000075000000}"/>
    <cellStyle name="Normal 17 2 2 2" xfId="175" xr:uid="{00000000-0005-0000-0000-000076000000}"/>
    <cellStyle name="Normal 17 2 2 3" xfId="178" xr:uid="{00000000-0005-0000-0000-000077000000}"/>
    <cellStyle name="Normal 17 2 2 3 2" xfId="182" xr:uid="{031B0058-35CD-4DBF-AEA7-EB2F70337122}"/>
    <cellStyle name="Normal 17 2 2 3 2 2" xfId="184" xr:uid="{C2690058-D900-4C48-93F2-A1174F9ACCD0}"/>
    <cellStyle name="Normal 17 2 2 4" xfId="181" xr:uid="{FDE33BC9-A5FD-4DF7-9EF7-1E70E2FD4A66}"/>
    <cellStyle name="Normal 17 2 2 4 2" xfId="183" xr:uid="{30589221-6F73-46F1-808E-276DDCC6AB76}"/>
    <cellStyle name="Normal 18" xfId="176" xr:uid="{00000000-0005-0000-0000-000078000000}"/>
    <cellStyle name="Normal 19" xfId="177" xr:uid="{00000000-0005-0000-0000-000079000000}"/>
    <cellStyle name="Normal 2" xfId="107" xr:uid="{00000000-0005-0000-0000-00007A000000}"/>
    <cellStyle name="Normal 2 2" xfId="108" xr:uid="{00000000-0005-0000-0000-00007B000000}"/>
    <cellStyle name="Normal 2 2 2" xfId="109" xr:uid="{00000000-0005-0000-0000-00007C000000}"/>
    <cellStyle name="Normal 2 2 2 2" xfId="110" xr:uid="{00000000-0005-0000-0000-00007D000000}"/>
    <cellStyle name="Normal 2 2 3" xfId="111" xr:uid="{00000000-0005-0000-0000-00007E000000}"/>
    <cellStyle name="Normal 2 2_13mc-323 - Thousand Oaks Office, Salem, Nov-13" xfId="112" xr:uid="{00000000-0005-0000-0000-00007F000000}"/>
    <cellStyle name="Normal 2 3" xfId="113" xr:uid="{00000000-0005-0000-0000-000080000000}"/>
    <cellStyle name="Normal 2 3 2" xfId="159" xr:uid="{00000000-0005-0000-0000-000081000000}"/>
    <cellStyle name="Normal 2 4" xfId="114" xr:uid="{00000000-0005-0000-0000-000082000000}"/>
    <cellStyle name="Normal 2 4 2" xfId="163" xr:uid="{00000000-0005-0000-0000-000083000000}"/>
    <cellStyle name="Normal 2 5" xfId="115" xr:uid="{00000000-0005-0000-0000-000084000000}"/>
    <cellStyle name="Normal 20" xfId="179" xr:uid="{9D063594-B10B-4138-AE25-F621C4BDA63C}"/>
    <cellStyle name="Normal 21" xfId="180" xr:uid="{8B26D841-BD13-4580-8F71-BFB3C7A9B6CA}"/>
    <cellStyle name="Normal 22" xfId="185" xr:uid="{B851C4DA-349B-45C8-94FB-677D70428CBB}"/>
    <cellStyle name="Normal 23" xfId="186" xr:uid="{F715001B-91BB-484B-8AC2-91D211549692}"/>
    <cellStyle name="Normal 3" xfId="116" xr:uid="{00000000-0005-0000-0000-000085000000}"/>
    <cellStyle name="Normal 3 2" xfId="117" xr:uid="{00000000-0005-0000-0000-000086000000}"/>
    <cellStyle name="Normal 3 2 2" xfId="118" xr:uid="{00000000-0005-0000-0000-000087000000}"/>
    <cellStyle name="Normal 4" xfId="119" xr:uid="{00000000-0005-0000-0000-000088000000}"/>
    <cellStyle name="Normal 4 2" xfId="120" xr:uid="{00000000-0005-0000-0000-000089000000}"/>
    <cellStyle name="Normal 4 3" xfId="121" xr:uid="{00000000-0005-0000-0000-00008A000000}"/>
    <cellStyle name="Normal 4_13mc-323 - Thousand Oaks Office, Salem, Nov-13" xfId="122" xr:uid="{00000000-0005-0000-0000-00008B000000}"/>
    <cellStyle name="Normal 5" xfId="123" xr:uid="{00000000-0005-0000-0000-00008C000000}"/>
    <cellStyle name="Normal 5 2" xfId="124" xr:uid="{00000000-0005-0000-0000-00008D000000}"/>
    <cellStyle name="Normal 5 2 2" xfId="160" xr:uid="{00000000-0005-0000-0000-00008E000000}"/>
    <cellStyle name="Normal 5 3" xfId="168" xr:uid="{00000000-0005-0000-0000-00008F000000}"/>
    <cellStyle name="Normal 6" xfId="125" xr:uid="{00000000-0005-0000-0000-000090000000}"/>
    <cellStyle name="Normal 6 2" xfId="126" xr:uid="{00000000-0005-0000-0000-000091000000}"/>
    <cellStyle name="Normal 6 2 2" xfId="161" xr:uid="{00000000-0005-0000-0000-000092000000}"/>
    <cellStyle name="Normal 7" xfId="127" xr:uid="{00000000-0005-0000-0000-000093000000}"/>
    <cellStyle name="Normal 7 2" xfId="173" xr:uid="{00000000-0005-0000-0000-000094000000}"/>
    <cellStyle name="Normal 8" xfId="128" xr:uid="{00000000-0005-0000-0000-000095000000}"/>
    <cellStyle name="Normal 9" xfId="129" xr:uid="{00000000-0005-0000-0000-000096000000}"/>
    <cellStyle name="Normal_95-065AD" xfId="157" xr:uid="{00000000-0005-0000-0000-000098000000}"/>
    <cellStyle name="Normal_95-123EX" xfId="130" xr:uid="{00000000-0005-0000-0000-000099000000}"/>
    <cellStyle name="Normal_excell tables" xfId="131" xr:uid="{00000000-0005-0000-0000-00009B000000}"/>
    <cellStyle name="Normal_Income Approach_1" xfId="132" xr:uid="{00000000-0005-0000-0000-00009C000000}"/>
    <cellStyle name="Normal_Sheet1" xfId="133" xr:uid="{00000000-0005-0000-0000-00009D000000}"/>
    <cellStyle name="Note" xfId="134" builtinId="10" customBuiltin="1"/>
    <cellStyle name="Note 2" xfId="135" xr:uid="{00000000-0005-0000-0000-00009F000000}"/>
    <cellStyle name="Output" xfId="136" builtinId="21" customBuiltin="1"/>
    <cellStyle name="Output 2" xfId="137" xr:uid="{00000000-0005-0000-0000-0000A1000000}"/>
    <cellStyle name="Percent 2" xfId="138" xr:uid="{00000000-0005-0000-0000-0000A3000000}"/>
    <cellStyle name="Percent 2 2" xfId="139" xr:uid="{00000000-0005-0000-0000-0000A4000000}"/>
    <cellStyle name="Percent 2 2 2" xfId="162" xr:uid="{00000000-0005-0000-0000-0000A5000000}"/>
    <cellStyle name="Percent 2 2 3" xfId="187" xr:uid="{F298BA61-5055-4A49-B692-B457E0BA18F2}"/>
    <cellStyle name="Percent 2 3" xfId="140" xr:uid="{00000000-0005-0000-0000-0000A6000000}"/>
    <cellStyle name="Percent 2 4" xfId="167" xr:uid="{00000000-0005-0000-0000-0000A7000000}"/>
    <cellStyle name="Percent 3" xfId="141" xr:uid="{00000000-0005-0000-0000-0000A8000000}"/>
    <cellStyle name="Percent 3 2" xfId="142" xr:uid="{00000000-0005-0000-0000-0000A9000000}"/>
    <cellStyle name="Percent 4" xfId="143" xr:uid="{00000000-0005-0000-0000-0000AA000000}"/>
    <cellStyle name="Percent 5" xfId="144" xr:uid="{00000000-0005-0000-0000-0000AB000000}"/>
    <cellStyle name="Percent 5 2" xfId="145" xr:uid="{00000000-0005-0000-0000-0000AC000000}"/>
    <cellStyle name="Percent 6" xfId="146" xr:uid="{00000000-0005-0000-0000-0000AD000000}"/>
    <cellStyle name="Percent 7" xfId="147" xr:uid="{00000000-0005-0000-0000-0000AE000000}"/>
    <cellStyle name="Percent 7 2" xfId="169" xr:uid="{00000000-0005-0000-0000-0000AF000000}"/>
    <cellStyle name="Spreadsheet" xfId="148" xr:uid="{00000000-0005-0000-0000-0000B0000000}"/>
    <cellStyle name="Title" xfId="149" builtinId="15" customBuiltin="1"/>
    <cellStyle name="Title 2" xfId="150" xr:uid="{00000000-0005-0000-0000-0000B2000000}"/>
    <cellStyle name="Total" xfId="151" builtinId="25" customBuiltin="1"/>
    <cellStyle name="Total 2" xfId="152" xr:uid="{00000000-0005-0000-0000-0000B4000000}"/>
    <cellStyle name="Total Bold" xfId="153" xr:uid="{00000000-0005-0000-0000-0000B5000000}"/>
    <cellStyle name="Warning Text" xfId="154" builtinId="11" customBuiltin="1"/>
    <cellStyle name="Warning Text 2" xfId="155" xr:uid="{00000000-0005-0000-0000-0000B7000000}"/>
  </cellStyles>
  <dxfs count="0"/>
  <tableStyles count="0" defaultTableStyle="TableStyleMedium2" defaultPivotStyle="PivotStyleLight16"/>
  <colors>
    <mruColors>
      <color rgb="FFFF0066"/>
      <color rgb="FFBAE18F"/>
      <color rgb="FF92D050"/>
      <color rgb="FF1E495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ian\C\My%20Documents%20II%20(Steve)\Fountain%20Village%20Rent%20Ro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1-0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M35"/>
  <sheetViews>
    <sheetView showGridLines="0" zoomScale="80" zoomScaleNormal="80" workbookViewId="0">
      <selection activeCell="M11" sqref="M11"/>
    </sheetView>
  </sheetViews>
  <sheetFormatPr defaultColWidth="9.140625" defaultRowHeight="15"/>
  <cols>
    <col min="1" max="1" width="9.140625" style="1"/>
    <col min="2" max="2" width="9.28515625" style="1" bestFit="1" customWidth="1"/>
    <col min="3" max="3" width="14" style="1" customWidth="1"/>
    <col min="4" max="4" width="2.7109375" style="1" customWidth="1"/>
    <col min="5" max="5" width="1.140625" style="1" customWidth="1"/>
    <col min="6" max="6" width="6.28515625" style="1" customWidth="1"/>
    <col min="7" max="7" width="20.28515625" style="1" customWidth="1"/>
    <col min="8" max="8" width="7.140625" style="1" customWidth="1"/>
    <col min="9" max="9" width="12" style="1" customWidth="1"/>
    <col min="10" max="10" width="20.28515625" style="1" customWidth="1"/>
    <col min="11" max="11" width="16" style="1" customWidth="1"/>
    <col min="12" max="12" width="9.28515625" style="1" customWidth="1"/>
    <col min="13" max="239" width="9.140625" style="1"/>
    <col min="240" max="240" width="9.28515625" style="1" bestFit="1" customWidth="1"/>
    <col min="241" max="241" width="9.140625" style="1"/>
    <col min="242" max="242" width="10.7109375" style="1" customWidth="1"/>
    <col min="243" max="243" width="9.140625" style="1" customWidth="1"/>
    <col min="244" max="244" width="1.28515625" style="1" customWidth="1"/>
    <col min="245" max="245" width="9.85546875" style="1" customWidth="1"/>
    <col min="246" max="247" width="9.28515625" style="1" bestFit="1" customWidth="1"/>
    <col min="248" max="248" width="10" style="1" customWidth="1"/>
    <col min="249" max="249" width="1.140625" style="1" customWidth="1"/>
    <col min="250" max="250" width="9.28515625" style="1" bestFit="1" customWidth="1"/>
    <col min="251" max="251" width="9.28515625" style="1" customWidth="1"/>
    <col min="252" max="252" width="9.28515625" style="1" bestFit="1" customWidth="1"/>
    <col min="253" max="253" width="9.28515625" style="1" customWidth="1"/>
    <col min="254" max="254" width="11.85546875" style="1" bestFit="1" customWidth="1"/>
    <col min="255" max="255" width="9.28515625" style="1" bestFit="1" customWidth="1"/>
    <col min="256" max="257" width="9.140625" style="1"/>
    <col min="258" max="258" width="11.5703125" style="1" customWidth="1"/>
    <col min="259" max="259" width="18" style="1" customWidth="1"/>
    <col min="260" max="262" width="9.28515625" style="1" bestFit="1" customWidth="1"/>
    <col min="263" max="495" width="9.140625" style="1"/>
    <col min="496" max="496" width="9.28515625" style="1" bestFit="1" customWidth="1"/>
    <col min="497" max="497" width="9.140625" style="1"/>
    <col min="498" max="498" width="10.7109375" style="1" customWidth="1"/>
    <col min="499" max="499" width="9.140625" style="1" customWidth="1"/>
    <col min="500" max="500" width="1.28515625" style="1" customWidth="1"/>
    <col min="501" max="501" width="9.85546875" style="1" customWidth="1"/>
    <col min="502" max="503" width="9.28515625" style="1" bestFit="1" customWidth="1"/>
    <col min="504" max="504" width="10" style="1" customWidth="1"/>
    <col min="505" max="505" width="1.140625" style="1" customWidth="1"/>
    <col min="506" max="506" width="9.28515625" style="1" bestFit="1" customWidth="1"/>
    <col min="507" max="507" width="9.28515625" style="1" customWidth="1"/>
    <col min="508" max="508" width="9.28515625" style="1" bestFit="1" customWidth="1"/>
    <col min="509" max="509" width="9.28515625" style="1" customWidth="1"/>
    <col min="510" max="510" width="11.85546875" style="1" bestFit="1" customWidth="1"/>
    <col min="511" max="511" width="9.28515625" style="1" bestFit="1" customWidth="1"/>
    <col min="512" max="513" width="9.140625" style="1"/>
    <col min="514" max="514" width="11.5703125" style="1" customWidth="1"/>
    <col min="515" max="515" width="18" style="1" customWidth="1"/>
    <col min="516" max="518" width="9.28515625" style="1" bestFit="1" customWidth="1"/>
    <col min="519" max="751" width="9.140625" style="1"/>
    <col min="752" max="752" width="9.28515625" style="1" bestFit="1" customWidth="1"/>
    <col min="753" max="753" width="9.140625" style="1"/>
    <col min="754" max="754" width="10.7109375" style="1" customWidth="1"/>
    <col min="755" max="755" width="9.140625" style="1" customWidth="1"/>
    <col min="756" max="756" width="1.28515625" style="1" customWidth="1"/>
    <col min="757" max="757" width="9.85546875" style="1" customWidth="1"/>
    <col min="758" max="759" width="9.28515625" style="1" bestFit="1" customWidth="1"/>
    <col min="760" max="760" width="10" style="1" customWidth="1"/>
    <col min="761" max="761" width="1.140625" style="1" customWidth="1"/>
    <col min="762" max="762" width="9.28515625" style="1" bestFit="1" customWidth="1"/>
    <col min="763" max="763" width="9.28515625" style="1" customWidth="1"/>
    <col min="764" max="764" width="9.28515625" style="1" bestFit="1" customWidth="1"/>
    <col min="765" max="765" width="9.28515625" style="1" customWidth="1"/>
    <col min="766" max="766" width="11.85546875" style="1" bestFit="1" customWidth="1"/>
    <col min="767" max="767" width="9.28515625" style="1" bestFit="1" customWidth="1"/>
    <col min="768" max="769" width="9.140625" style="1"/>
    <col min="770" max="770" width="11.5703125" style="1" customWidth="1"/>
    <col min="771" max="771" width="18" style="1" customWidth="1"/>
    <col min="772" max="774" width="9.28515625" style="1" bestFit="1" customWidth="1"/>
    <col min="775" max="1007" width="9.140625" style="1"/>
    <col min="1008" max="1008" width="9.28515625" style="1" bestFit="1" customWidth="1"/>
    <col min="1009" max="1009" width="9.140625" style="1"/>
    <col min="1010" max="1010" width="10.7109375" style="1" customWidth="1"/>
    <col min="1011" max="1011" width="9.140625" style="1" customWidth="1"/>
    <col min="1012" max="1012" width="1.28515625" style="1" customWidth="1"/>
    <col min="1013" max="1013" width="9.85546875" style="1" customWidth="1"/>
    <col min="1014" max="1015" width="9.28515625" style="1" bestFit="1" customWidth="1"/>
    <col min="1016" max="1016" width="10" style="1" customWidth="1"/>
    <col min="1017" max="1017" width="1.140625" style="1" customWidth="1"/>
    <col min="1018" max="1018" width="9.28515625" style="1" bestFit="1" customWidth="1"/>
    <col min="1019" max="1019" width="9.28515625" style="1" customWidth="1"/>
    <col min="1020" max="1020" width="9.28515625" style="1" bestFit="1" customWidth="1"/>
    <col min="1021" max="1021" width="9.28515625" style="1" customWidth="1"/>
    <col min="1022" max="1022" width="11.85546875" style="1" bestFit="1" customWidth="1"/>
    <col min="1023" max="1023" width="9.28515625" style="1" bestFit="1" customWidth="1"/>
    <col min="1024" max="1025" width="9.140625" style="1"/>
    <col min="1026" max="1026" width="11.5703125" style="1" customWidth="1"/>
    <col min="1027" max="1027" width="18" style="1" customWidth="1"/>
    <col min="1028" max="1030" width="9.28515625" style="1" bestFit="1" customWidth="1"/>
    <col min="1031" max="1263" width="9.140625" style="1"/>
    <col min="1264" max="1264" width="9.28515625" style="1" bestFit="1" customWidth="1"/>
    <col min="1265" max="1265" width="9.140625" style="1"/>
    <col min="1266" max="1266" width="10.7109375" style="1" customWidth="1"/>
    <col min="1267" max="1267" width="9.140625" style="1" customWidth="1"/>
    <col min="1268" max="1268" width="1.28515625" style="1" customWidth="1"/>
    <col min="1269" max="1269" width="9.85546875" style="1" customWidth="1"/>
    <col min="1270" max="1271" width="9.28515625" style="1" bestFit="1" customWidth="1"/>
    <col min="1272" max="1272" width="10" style="1" customWidth="1"/>
    <col min="1273" max="1273" width="1.140625" style="1" customWidth="1"/>
    <col min="1274" max="1274" width="9.28515625" style="1" bestFit="1" customWidth="1"/>
    <col min="1275" max="1275" width="9.28515625" style="1" customWidth="1"/>
    <col min="1276" max="1276" width="9.28515625" style="1" bestFit="1" customWidth="1"/>
    <col min="1277" max="1277" width="9.28515625" style="1" customWidth="1"/>
    <col min="1278" max="1278" width="11.85546875" style="1" bestFit="1" customWidth="1"/>
    <col min="1279" max="1279" width="9.28515625" style="1" bestFit="1" customWidth="1"/>
    <col min="1280" max="1281" width="9.140625" style="1"/>
    <col min="1282" max="1282" width="11.5703125" style="1" customWidth="1"/>
    <col min="1283" max="1283" width="18" style="1" customWidth="1"/>
    <col min="1284" max="1286" width="9.28515625" style="1" bestFit="1" customWidth="1"/>
    <col min="1287" max="1519" width="9.140625" style="1"/>
    <col min="1520" max="1520" width="9.28515625" style="1" bestFit="1" customWidth="1"/>
    <col min="1521" max="1521" width="9.140625" style="1"/>
    <col min="1522" max="1522" width="10.7109375" style="1" customWidth="1"/>
    <col min="1523" max="1523" width="9.140625" style="1" customWidth="1"/>
    <col min="1524" max="1524" width="1.28515625" style="1" customWidth="1"/>
    <col min="1525" max="1525" width="9.85546875" style="1" customWidth="1"/>
    <col min="1526" max="1527" width="9.28515625" style="1" bestFit="1" customWidth="1"/>
    <col min="1528" max="1528" width="10" style="1" customWidth="1"/>
    <col min="1529" max="1529" width="1.140625" style="1" customWidth="1"/>
    <col min="1530" max="1530" width="9.28515625" style="1" bestFit="1" customWidth="1"/>
    <col min="1531" max="1531" width="9.28515625" style="1" customWidth="1"/>
    <col min="1532" max="1532" width="9.28515625" style="1" bestFit="1" customWidth="1"/>
    <col min="1533" max="1533" width="9.28515625" style="1" customWidth="1"/>
    <col min="1534" max="1534" width="11.85546875" style="1" bestFit="1" customWidth="1"/>
    <col min="1535" max="1535" width="9.28515625" style="1" bestFit="1" customWidth="1"/>
    <col min="1536" max="1537" width="9.140625" style="1"/>
    <col min="1538" max="1538" width="11.5703125" style="1" customWidth="1"/>
    <col min="1539" max="1539" width="18" style="1" customWidth="1"/>
    <col min="1540" max="1542" width="9.28515625" style="1" bestFit="1" customWidth="1"/>
    <col min="1543" max="1775" width="9.140625" style="1"/>
    <col min="1776" max="1776" width="9.28515625" style="1" bestFit="1" customWidth="1"/>
    <col min="1777" max="1777" width="9.140625" style="1"/>
    <col min="1778" max="1778" width="10.7109375" style="1" customWidth="1"/>
    <col min="1779" max="1779" width="9.140625" style="1" customWidth="1"/>
    <col min="1780" max="1780" width="1.28515625" style="1" customWidth="1"/>
    <col min="1781" max="1781" width="9.85546875" style="1" customWidth="1"/>
    <col min="1782" max="1783" width="9.28515625" style="1" bestFit="1" customWidth="1"/>
    <col min="1784" max="1784" width="10" style="1" customWidth="1"/>
    <col min="1785" max="1785" width="1.140625" style="1" customWidth="1"/>
    <col min="1786" max="1786" width="9.28515625" style="1" bestFit="1" customWidth="1"/>
    <col min="1787" max="1787" width="9.28515625" style="1" customWidth="1"/>
    <col min="1788" max="1788" width="9.28515625" style="1" bestFit="1" customWidth="1"/>
    <col min="1789" max="1789" width="9.28515625" style="1" customWidth="1"/>
    <col min="1790" max="1790" width="11.85546875" style="1" bestFit="1" customWidth="1"/>
    <col min="1791" max="1791" width="9.28515625" style="1" bestFit="1" customWidth="1"/>
    <col min="1792" max="1793" width="9.140625" style="1"/>
    <col min="1794" max="1794" width="11.5703125" style="1" customWidth="1"/>
    <col min="1795" max="1795" width="18" style="1" customWidth="1"/>
    <col min="1796" max="1798" width="9.28515625" style="1" bestFit="1" customWidth="1"/>
    <col min="1799" max="2031" width="9.140625" style="1"/>
    <col min="2032" max="2032" width="9.28515625" style="1" bestFit="1" customWidth="1"/>
    <col min="2033" max="2033" width="9.140625" style="1"/>
    <col min="2034" max="2034" width="10.7109375" style="1" customWidth="1"/>
    <col min="2035" max="2035" width="9.140625" style="1" customWidth="1"/>
    <col min="2036" max="2036" width="1.28515625" style="1" customWidth="1"/>
    <col min="2037" max="2037" width="9.85546875" style="1" customWidth="1"/>
    <col min="2038" max="2039" width="9.28515625" style="1" bestFit="1" customWidth="1"/>
    <col min="2040" max="2040" width="10" style="1" customWidth="1"/>
    <col min="2041" max="2041" width="1.140625" style="1" customWidth="1"/>
    <col min="2042" max="2042" width="9.28515625" style="1" bestFit="1" customWidth="1"/>
    <col min="2043" max="2043" width="9.28515625" style="1" customWidth="1"/>
    <col min="2044" max="2044" width="9.28515625" style="1" bestFit="1" customWidth="1"/>
    <col min="2045" max="2045" width="9.28515625" style="1" customWidth="1"/>
    <col min="2046" max="2046" width="11.85546875" style="1" bestFit="1" customWidth="1"/>
    <col min="2047" max="2047" width="9.28515625" style="1" bestFit="1" customWidth="1"/>
    <col min="2048" max="2049" width="9.140625" style="1"/>
    <col min="2050" max="2050" width="11.5703125" style="1" customWidth="1"/>
    <col min="2051" max="2051" width="18" style="1" customWidth="1"/>
    <col min="2052" max="2054" width="9.28515625" style="1" bestFit="1" customWidth="1"/>
    <col min="2055" max="2287" width="9.140625" style="1"/>
    <col min="2288" max="2288" width="9.28515625" style="1" bestFit="1" customWidth="1"/>
    <col min="2289" max="2289" width="9.140625" style="1"/>
    <col min="2290" max="2290" width="10.7109375" style="1" customWidth="1"/>
    <col min="2291" max="2291" width="9.140625" style="1" customWidth="1"/>
    <col min="2292" max="2292" width="1.28515625" style="1" customWidth="1"/>
    <col min="2293" max="2293" width="9.85546875" style="1" customWidth="1"/>
    <col min="2294" max="2295" width="9.28515625" style="1" bestFit="1" customWidth="1"/>
    <col min="2296" max="2296" width="10" style="1" customWidth="1"/>
    <col min="2297" max="2297" width="1.140625" style="1" customWidth="1"/>
    <col min="2298" max="2298" width="9.28515625" style="1" bestFit="1" customWidth="1"/>
    <col min="2299" max="2299" width="9.28515625" style="1" customWidth="1"/>
    <col min="2300" max="2300" width="9.28515625" style="1" bestFit="1" customWidth="1"/>
    <col min="2301" max="2301" width="9.28515625" style="1" customWidth="1"/>
    <col min="2302" max="2302" width="11.85546875" style="1" bestFit="1" customWidth="1"/>
    <col min="2303" max="2303" width="9.28515625" style="1" bestFit="1" customWidth="1"/>
    <col min="2304" max="2305" width="9.140625" style="1"/>
    <col min="2306" max="2306" width="11.5703125" style="1" customWidth="1"/>
    <col min="2307" max="2307" width="18" style="1" customWidth="1"/>
    <col min="2308" max="2310" width="9.28515625" style="1" bestFit="1" customWidth="1"/>
    <col min="2311" max="2543" width="9.140625" style="1"/>
    <col min="2544" max="2544" width="9.28515625" style="1" bestFit="1" customWidth="1"/>
    <col min="2545" max="2545" width="9.140625" style="1"/>
    <col min="2546" max="2546" width="10.7109375" style="1" customWidth="1"/>
    <col min="2547" max="2547" width="9.140625" style="1" customWidth="1"/>
    <col min="2548" max="2548" width="1.28515625" style="1" customWidth="1"/>
    <col min="2549" max="2549" width="9.85546875" style="1" customWidth="1"/>
    <col min="2550" max="2551" width="9.28515625" style="1" bestFit="1" customWidth="1"/>
    <col min="2552" max="2552" width="10" style="1" customWidth="1"/>
    <col min="2553" max="2553" width="1.140625" style="1" customWidth="1"/>
    <col min="2554" max="2554" width="9.28515625" style="1" bestFit="1" customWidth="1"/>
    <col min="2555" max="2555" width="9.28515625" style="1" customWidth="1"/>
    <col min="2556" max="2556" width="9.28515625" style="1" bestFit="1" customWidth="1"/>
    <col min="2557" max="2557" width="9.28515625" style="1" customWidth="1"/>
    <col min="2558" max="2558" width="11.85546875" style="1" bestFit="1" customWidth="1"/>
    <col min="2559" max="2559" width="9.28515625" style="1" bestFit="1" customWidth="1"/>
    <col min="2560" max="2561" width="9.140625" style="1"/>
    <col min="2562" max="2562" width="11.5703125" style="1" customWidth="1"/>
    <col min="2563" max="2563" width="18" style="1" customWidth="1"/>
    <col min="2564" max="2566" width="9.28515625" style="1" bestFit="1" customWidth="1"/>
    <col min="2567" max="2799" width="9.140625" style="1"/>
    <col min="2800" max="2800" width="9.28515625" style="1" bestFit="1" customWidth="1"/>
    <col min="2801" max="2801" width="9.140625" style="1"/>
    <col min="2802" max="2802" width="10.7109375" style="1" customWidth="1"/>
    <col min="2803" max="2803" width="9.140625" style="1" customWidth="1"/>
    <col min="2804" max="2804" width="1.28515625" style="1" customWidth="1"/>
    <col min="2805" max="2805" width="9.85546875" style="1" customWidth="1"/>
    <col min="2806" max="2807" width="9.28515625" style="1" bestFit="1" customWidth="1"/>
    <col min="2808" max="2808" width="10" style="1" customWidth="1"/>
    <col min="2809" max="2809" width="1.140625" style="1" customWidth="1"/>
    <col min="2810" max="2810" width="9.28515625" style="1" bestFit="1" customWidth="1"/>
    <col min="2811" max="2811" width="9.28515625" style="1" customWidth="1"/>
    <col min="2812" max="2812" width="9.28515625" style="1" bestFit="1" customWidth="1"/>
    <col min="2813" max="2813" width="9.28515625" style="1" customWidth="1"/>
    <col min="2814" max="2814" width="11.85546875" style="1" bestFit="1" customWidth="1"/>
    <col min="2815" max="2815" width="9.28515625" style="1" bestFit="1" customWidth="1"/>
    <col min="2816" max="2817" width="9.140625" style="1"/>
    <col min="2818" max="2818" width="11.5703125" style="1" customWidth="1"/>
    <col min="2819" max="2819" width="18" style="1" customWidth="1"/>
    <col min="2820" max="2822" width="9.28515625" style="1" bestFit="1" customWidth="1"/>
    <col min="2823" max="3055" width="9.140625" style="1"/>
    <col min="3056" max="3056" width="9.28515625" style="1" bestFit="1" customWidth="1"/>
    <col min="3057" max="3057" width="9.140625" style="1"/>
    <col min="3058" max="3058" width="10.7109375" style="1" customWidth="1"/>
    <col min="3059" max="3059" width="9.140625" style="1" customWidth="1"/>
    <col min="3060" max="3060" width="1.28515625" style="1" customWidth="1"/>
    <col min="3061" max="3061" width="9.85546875" style="1" customWidth="1"/>
    <col min="3062" max="3063" width="9.28515625" style="1" bestFit="1" customWidth="1"/>
    <col min="3064" max="3064" width="10" style="1" customWidth="1"/>
    <col min="3065" max="3065" width="1.140625" style="1" customWidth="1"/>
    <col min="3066" max="3066" width="9.28515625" style="1" bestFit="1" customWidth="1"/>
    <col min="3067" max="3067" width="9.28515625" style="1" customWidth="1"/>
    <col min="3068" max="3068" width="9.28515625" style="1" bestFit="1" customWidth="1"/>
    <col min="3069" max="3069" width="9.28515625" style="1" customWidth="1"/>
    <col min="3070" max="3070" width="11.85546875" style="1" bestFit="1" customWidth="1"/>
    <col min="3071" max="3071" width="9.28515625" style="1" bestFit="1" customWidth="1"/>
    <col min="3072" max="3073" width="9.140625" style="1"/>
    <col min="3074" max="3074" width="11.5703125" style="1" customWidth="1"/>
    <col min="3075" max="3075" width="18" style="1" customWidth="1"/>
    <col min="3076" max="3078" width="9.28515625" style="1" bestFit="1" customWidth="1"/>
    <col min="3079" max="3311" width="9.140625" style="1"/>
    <col min="3312" max="3312" width="9.28515625" style="1" bestFit="1" customWidth="1"/>
    <col min="3313" max="3313" width="9.140625" style="1"/>
    <col min="3314" max="3314" width="10.7109375" style="1" customWidth="1"/>
    <col min="3315" max="3315" width="9.140625" style="1" customWidth="1"/>
    <col min="3316" max="3316" width="1.28515625" style="1" customWidth="1"/>
    <col min="3317" max="3317" width="9.85546875" style="1" customWidth="1"/>
    <col min="3318" max="3319" width="9.28515625" style="1" bestFit="1" customWidth="1"/>
    <col min="3320" max="3320" width="10" style="1" customWidth="1"/>
    <col min="3321" max="3321" width="1.140625" style="1" customWidth="1"/>
    <col min="3322" max="3322" width="9.28515625" style="1" bestFit="1" customWidth="1"/>
    <col min="3323" max="3323" width="9.28515625" style="1" customWidth="1"/>
    <col min="3324" max="3324" width="9.28515625" style="1" bestFit="1" customWidth="1"/>
    <col min="3325" max="3325" width="9.28515625" style="1" customWidth="1"/>
    <col min="3326" max="3326" width="11.85546875" style="1" bestFit="1" customWidth="1"/>
    <col min="3327" max="3327" width="9.28515625" style="1" bestFit="1" customWidth="1"/>
    <col min="3328" max="3329" width="9.140625" style="1"/>
    <col min="3330" max="3330" width="11.5703125" style="1" customWidth="1"/>
    <col min="3331" max="3331" width="18" style="1" customWidth="1"/>
    <col min="3332" max="3334" width="9.28515625" style="1" bestFit="1" customWidth="1"/>
    <col min="3335" max="3567" width="9.140625" style="1"/>
    <col min="3568" max="3568" width="9.28515625" style="1" bestFit="1" customWidth="1"/>
    <col min="3569" max="3569" width="9.140625" style="1"/>
    <col min="3570" max="3570" width="10.7109375" style="1" customWidth="1"/>
    <col min="3571" max="3571" width="9.140625" style="1" customWidth="1"/>
    <col min="3572" max="3572" width="1.28515625" style="1" customWidth="1"/>
    <col min="3573" max="3573" width="9.85546875" style="1" customWidth="1"/>
    <col min="3574" max="3575" width="9.28515625" style="1" bestFit="1" customWidth="1"/>
    <col min="3576" max="3576" width="10" style="1" customWidth="1"/>
    <col min="3577" max="3577" width="1.140625" style="1" customWidth="1"/>
    <col min="3578" max="3578" width="9.28515625" style="1" bestFit="1" customWidth="1"/>
    <col min="3579" max="3579" width="9.28515625" style="1" customWidth="1"/>
    <col min="3580" max="3580" width="9.28515625" style="1" bestFit="1" customWidth="1"/>
    <col min="3581" max="3581" width="9.28515625" style="1" customWidth="1"/>
    <col min="3582" max="3582" width="11.85546875" style="1" bestFit="1" customWidth="1"/>
    <col min="3583" max="3583" width="9.28515625" style="1" bestFit="1" customWidth="1"/>
    <col min="3584" max="3585" width="9.140625" style="1"/>
    <col min="3586" max="3586" width="11.5703125" style="1" customWidth="1"/>
    <col min="3587" max="3587" width="18" style="1" customWidth="1"/>
    <col min="3588" max="3590" width="9.28515625" style="1" bestFit="1" customWidth="1"/>
    <col min="3591" max="3823" width="9.140625" style="1"/>
    <col min="3824" max="3824" width="9.28515625" style="1" bestFit="1" customWidth="1"/>
    <col min="3825" max="3825" width="9.140625" style="1"/>
    <col min="3826" max="3826" width="10.7109375" style="1" customWidth="1"/>
    <col min="3827" max="3827" width="9.140625" style="1" customWidth="1"/>
    <col min="3828" max="3828" width="1.28515625" style="1" customWidth="1"/>
    <col min="3829" max="3829" width="9.85546875" style="1" customWidth="1"/>
    <col min="3830" max="3831" width="9.28515625" style="1" bestFit="1" customWidth="1"/>
    <col min="3832" max="3832" width="10" style="1" customWidth="1"/>
    <col min="3833" max="3833" width="1.140625" style="1" customWidth="1"/>
    <col min="3834" max="3834" width="9.28515625" style="1" bestFit="1" customWidth="1"/>
    <col min="3835" max="3835" width="9.28515625" style="1" customWidth="1"/>
    <col min="3836" max="3836" width="9.28515625" style="1" bestFit="1" customWidth="1"/>
    <col min="3837" max="3837" width="9.28515625" style="1" customWidth="1"/>
    <col min="3838" max="3838" width="11.85546875" style="1" bestFit="1" customWidth="1"/>
    <col min="3839" max="3839" width="9.28515625" style="1" bestFit="1" customWidth="1"/>
    <col min="3840" max="3841" width="9.140625" style="1"/>
    <col min="3842" max="3842" width="11.5703125" style="1" customWidth="1"/>
    <col min="3843" max="3843" width="18" style="1" customWidth="1"/>
    <col min="3844" max="3846" width="9.28515625" style="1" bestFit="1" customWidth="1"/>
    <col min="3847" max="4079" width="9.140625" style="1"/>
    <col min="4080" max="4080" width="9.28515625" style="1" bestFit="1" customWidth="1"/>
    <col min="4081" max="4081" width="9.140625" style="1"/>
    <col min="4082" max="4082" width="10.7109375" style="1" customWidth="1"/>
    <col min="4083" max="4083" width="9.140625" style="1" customWidth="1"/>
    <col min="4084" max="4084" width="1.28515625" style="1" customWidth="1"/>
    <col min="4085" max="4085" width="9.85546875" style="1" customWidth="1"/>
    <col min="4086" max="4087" width="9.28515625" style="1" bestFit="1" customWidth="1"/>
    <col min="4088" max="4088" width="10" style="1" customWidth="1"/>
    <col min="4089" max="4089" width="1.140625" style="1" customWidth="1"/>
    <col min="4090" max="4090" width="9.28515625" style="1" bestFit="1" customWidth="1"/>
    <col min="4091" max="4091" width="9.28515625" style="1" customWidth="1"/>
    <col min="4092" max="4092" width="9.28515625" style="1" bestFit="1" customWidth="1"/>
    <col min="4093" max="4093" width="9.28515625" style="1" customWidth="1"/>
    <col min="4094" max="4094" width="11.85546875" style="1" bestFit="1" customWidth="1"/>
    <col min="4095" max="4095" width="9.28515625" style="1" bestFit="1" customWidth="1"/>
    <col min="4096" max="4097" width="9.140625" style="1"/>
    <col min="4098" max="4098" width="11.5703125" style="1" customWidth="1"/>
    <col min="4099" max="4099" width="18" style="1" customWidth="1"/>
    <col min="4100" max="4102" width="9.28515625" style="1" bestFit="1" customWidth="1"/>
    <col min="4103" max="4335" width="9.140625" style="1"/>
    <col min="4336" max="4336" width="9.28515625" style="1" bestFit="1" customWidth="1"/>
    <col min="4337" max="4337" width="9.140625" style="1"/>
    <col min="4338" max="4338" width="10.7109375" style="1" customWidth="1"/>
    <col min="4339" max="4339" width="9.140625" style="1" customWidth="1"/>
    <col min="4340" max="4340" width="1.28515625" style="1" customWidth="1"/>
    <col min="4341" max="4341" width="9.85546875" style="1" customWidth="1"/>
    <col min="4342" max="4343" width="9.28515625" style="1" bestFit="1" customWidth="1"/>
    <col min="4344" max="4344" width="10" style="1" customWidth="1"/>
    <col min="4345" max="4345" width="1.140625" style="1" customWidth="1"/>
    <col min="4346" max="4346" width="9.28515625" style="1" bestFit="1" customWidth="1"/>
    <col min="4347" max="4347" width="9.28515625" style="1" customWidth="1"/>
    <col min="4348" max="4348" width="9.28515625" style="1" bestFit="1" customWidth="1"/>
    <col min="4349" max="4349" width="9.28515625" style="1" customWidth="1"/>
    <col min="4350" max="4350" width="11.85546875" style="1" bestFit="1" customWidth="1"/>
    <col min="4351" max="4351" width="9.28515625" style="1" bestFit="1" customWidth="1"/>
    <col min="4352" max="4353" width="9.140625" style="1"/>
    <col min="4354" max="4354" width="11.5703125" style="1" customWidth="1"/>
    <col min="4355" max="4355" width="18" style="1" customWidth="1"/>
    <col min="4356" max="4358" width="9.28515625" style="1" bestFit="1" customWidth="1"/>
    <col min="4359" max="4591" width="9.140625" style="1"/>
    <col min="4592" max="4592" width="9.28515625" style="1" bestFit="1" customWidth="1"/>
    <col min="4593" max="4593" width="9.140625" style="1"/>
    <col min="4594" max="4594" width="10.7109375" style="1" customWidth="1"/>
    <col min="4595" max="4595" width="9.140625" style="1" customWidth="1"/>
    <col min="4596" max="4596" width="1.28515625" style="1" customWidth="1"/>
    <col min="4597" max="4597" width="9.85546875" style="1" customWidth="1"/>
    <col min="4598" max="4599" width="9.28515625" style="1" bestFit="1" customWidth="1"/>
    <col min="4600" max="4600" width="10" style="1" customWidth="1"/>
    <col min="4601" max="4601" width="1.140625" style="1" customWidth="1"/>
    <col min="4602" max="4602" width="9.28515625" style="1" bestFit="1" customWidth="1"/>
    <col min="4603" max="4603" width="9.28515625" style="1" customWidth="1"/>
    <col min="4604" max="4604" width="9.28515625" style="1" bestFit="1" customWidth="1"/>
    <col min="4605" max="4605" width="9.28515625" style="1" customWidth="1"/>
    <col min="4606" max="4606" width="11.85546875" style="1" bestFit="1" customWidth="1"/>
    <col min="4607" max="4607" width="9.28515625" style="1" bestFit="1" customWidth="1"/>
    <col min="4608" max="4609" width="9.140625" style="1"/>
    <col min="4610" max="4610" width="11.5703125" style="1" customWidth="1"/>
    <col min="4611" max="4611" width="18" style="1" customWidth="1"/>
    <col min="4612" max="4614" width="9.28515625" style="1" bestFit="1" customWidth="1"/>
    <col min="4615" max="4847" width="9.140625" style="1"/>
    <col min="4848" max="4848" width="9.28515625" style="1" bestFit="1" customWidth="1"/>
    <col min="4849" max="4849" width="9.140625" style="1"/>
    <col min="4850" max="4850" width="10.7109375" style="1" customWidth="1"/>
    <col min="4851" max="4851" width="9.140625" style="1" customWidth="1"/>
    <col min="4852" max="4852" width="1.28515625" style="1" customWidth="1"/>
    <col min="4853" max="4853" width="9.85546875" style="1" customWidth="1"/>
    <col min="4854" max="4855" width="9.28515625" style="1" bestFit="1" customWidth="1"/>
    <col min="4856" max="4856" width="10" style="1" customWidth="1"/>
    <col min="4857" max="4857" width="1.140625" style="1" customWidth="1"/>
    <col min="4858" max="4858" width="9.28515625" style="1" bestFit="1" customWidth="1"/>
    <col min="4859" max="4859" width="9.28515625" style="1" customWidth="1"/>
    <col min="4860" max="4860" width="9.28515625" style="1" bestFit="1" customWidth="1"/>
    <col min="4861" max="4861" width="9.28515625" style="1" customWidth="1"/>
    <col min="4862" max="4862" width="11.85546875" style="1" bestFit="1" customWidth="1"/>
    <col min="4863" max="4863" width="9.28515625" style="1" bestFit="1" customWidth="1"/>
    <col min="4864" max="4865" width="9.140625" style="1"/>
    <col min="4866" max="4866" width="11.5703125" style="1" customWidth="1"/>
    <col min="4867" max="4867" width="18" style="1" customWidth="1"/>
    <col min="4868" max="4870" width="9.28515625" style="1" bestFit="1" customWidth="1"/>
    <col min="4871" max="5103" width="9.140625" style="1"/>
    <col min="5104" max="5104" width="9.28515625" style="1" bestFit="1" customWidth="1"/>
    <col min="5105" max="5105" width="9.140625" style="1"/>
    <col min="5106" max="5106" width="10.7109375" style="1" customWidth="1"/>
    <col min="5107" max="5107" width="9.140625" style="1" customWidth="1"/>
    <col min="5108" max="5108" width="1.28515625" style="1" customWidth="1"/>
    <col min="5109" max="5109" width="9.85546875" style="1" customWidth="1"/>
    <col min="5110" max="5111" width="9.28515625" style="1" bestFit="1" customWidth="1"/>
    <col min="5112" max="5112" width="10" style="1" customWidth="1"/>
    <col min="5113" max="5113" width="1.140625" style="1" customWidth="1"/>
    <col min="5114" max="5114" width="9.28515625" style="1" bestFit="1" customWidth="1"/>
    <col min="5115" max="5115" width="9.28515625" style="1" customWidth="1"/>
    <col min="5116" max="5116" width="9.28515625" style="1" bestFit="1" customWidth="1"/>
    <col min="5117" max="5117" width="9.28515625" style="1" customWidth="1"/>
    <col min="5118" max="5118" width="11.85546875" style="1" bestFit="1" customWidth="1"/>
    <col min="5119" max="5119" width="9.28515625" style="1" bestFit="1" customWidth="1"/>
    <col min="5120" max="5121" width="9.140625" style="1"/>
    <col min="5122" max="5122" width="11.5703125" style="1" customWidth="1"/>
    <col min="5123" max="5123" width="18" style="1" customWidth="1"/>
    <col min="5124" max="5126" width="9.28515625" style="1" bestFit="1" customWidth="1"/>
    <col min="5127" max="5359" width="9.140625" style="1"/>
    <col min="5360" max="5360" width="9.28515625" style="1" bestFit="1" customWidth="1"/>
    <col min="5361" max="5361" width="9.140625" style="1"/>
    <col min="5362" max="5362" width="10.7109375" style="1" customWidth="1"/>
    <col min="5363" max="5363" width="9.140625" style="1" customWidth="1"/>
    <col min="5364" max="5364" width="1.28515625" style="1" customWidth="1"/>
    <col min="5365" max="5365" width="9.85546875" style="1" customWidth="1"/>
    <col min="5366" max="5367" width="9.28515625" style="1" bestFit="1" customWidth="1"/>
    <col min="5368" max="5368" width="10" style="1" customWidth="1"/>
    <col min="5369" max="5369" width="1.140625" style="1" customWidth="1"/>
    <col min="5370" max="5370" width="9.28515625" style="1" bestFit="1" customWidth="1"/>
    <col min="5371" max="5371" width="9.28515625" style="1" customWidth="1"/>
    <col min="5372" max="5372" width="9.28515625" style="1" bestFit="1" customWidth="1"/>
    <col min="5373" max="5373" width="9.28515625" style="1" customWidth="1"/>
    <col min="5374" max="5374" width="11.85546875" style="1" bestFit="1" customWidth="1"/>
    <col min="5375" max="5375" width="9.28515625" style="1" bestFit="1" customWidth="1"/>
    <col min="5376" max="5377" width="9.140625" style="1"/>
    <col min="5378" max="5378" width="11.5703125" style="1" customWidth="1"/>
    <col min="5379" max="5379" width="18" style="1" customWidth="1"/>
    <col min="5380" max="5382" width="9.28515625" style="1" bestFit="1" customWidth="1"/>
    <col min="5383" max="5615" width="9.140625" style="1"/>
    <col min="5616" max="5616" width="9.28515625" style="1" bestFit="1" customWidth="1"/>
    <col min="5617" max="5617" width="9.140625" style="1"/>
    <col min="5618" max="5618" width="10.7109375" style="1" customWidth="1"/>
    <col min="5619" max="5619" width="9.140625" style="1" customWidth="1"/>
    <col min="5620" max="5620" width="1.28515625" style="1" customWidth="1"/>
    <col min="5621" max="5621" width="9.85546875" style="1" customWidth="1"/>
    <col min="5622" max="5623" width="9.28515625" style="1" bestFit="1" customWidth="1"/>
    <col min="5624" max="5624" width="10" style="1" customWidth="1"/>
    <col min="5625" max="5625" width="1.140625" style="1" customWidth="1"/>
    <col min="5626" max="5626" width="9.28515625" style="1" bestFit="1" customWidth="1"/>
    <col min="5627" max="5627" width="9.28515625" style="1" customWidth="1"/>
    <col min="5628" max="5628" width="9.28515625" style="1" bestFit="1" customWidth="1"/>
    <col min="5629" max="5629" width="9.28515625" style="1" customWidth="1"/>
    <col min="5630" max="5630" width="11.85546875" style="1" bestFit="1" customWidth="1"/>
    <col min="5631" max="5631" width="9.28515625" style="1" bestFit="1" customWidth="1"/>
    <col min="5632" max="5633" width="9.140625" style="1"/>
    <col min="5634" max="5634" width="11.5703125" style="1" customWidth="1"/>
    <col min="5635" max="5635" width="18" style="1" customWidth="1"/>
    <col min="5636" max="5638" width="9.28515625" style="1" bestFit="1" customWidth="1"/>
    <col min="5639" max="5871" width="9.140625" style="1"/>
    <col min="5872" max="5872" width="9.28515625" style="1" bestFit="1" customWidth="1"/>
    <col min="5873" max="5873" width="9.140625" style="1"/>
    <col min="5874" max="5874" width="10.7109375" style="1" customWidth="1"/>
    <col min="5875" max="5875" width="9.140625" style="1" customWidth="1"/>
    <col min="5876" max="5876" width="1.28515625" style="1" customWidth="1"/>
    <col min="5877" max="5877" width="9.85546875" style="1" customWidth="1"/>
    <col min="5878" max="5879" width="9.28515625" style="1" bestFit="1" customWidth="1"/>
    <col min="5880" max="5880" width="10" style="1" customWidth="1"/>
    <col min="5881" max="5881" width="1.140625" style="1" customWidth="1"/>
    <col min="5882" max="5882" width="9.28515625" style="1" bestFit="1" customWidth="1"/>
    <col min="5883" max="5883" width="9.28515625" style="1" customWidth="1"/>
    <col min="5884" max="5884" width="9.28515625" style="1" bestFit="1" customWidth="1"/>
    <col min="5885" max="5885" width="9.28515625" style="1" customWidth="1"/>
    <col min="5886" max="5886" width="11.85546875" style="1" bestFit="1" customWidth="1"/>
    <col min="5887" max="5887" width="9.28515625" style="1" bestFit="1" customWidth="1"/>
    <col min="5888" max="5889" width="9.140625" style="1"/>
    <col min="5890" max="5890" width="11.5703125" style="1" customWidth="1"/>
    <col min="5891" max="5891" width="18" style="1" customWidth="1"/>
    <col min="5892" max="5894" width="9.28515625" style="1" bestFit="1" customWidth="1"/>
    <col min="5895" max="6127" width="9.140625" style="1"/>
    <col min="6128" max="6128" width="9.28515625" style="1" bestFit="1" customWidth="1"/>
    <col min="6129" max="6129" width="9.140625" style="1"/>
    <col min="6130" max="6130" width="10.7109375" style="1" customWidth="1"/>
    <col min="6131" max="6131" width="9.140625" style="1" customWidth="1"/>
    <col min="6132" max="6132" width="1.28515625" style="1" customWidth="1"/>
    <col min="6133" max="6133" width="9.85546875" style="1" customWidth="1"/>
    <col min="6134" max="6135" width="9.28515625" style="1" bestFit="1" customWidth="1"/>
    <col min="6136" max="6136" width="10" style="1" customWidth="1"/>
    <col min="6137" max="6137" width="1.140625" style="1" customWidth="1"/>
    <col min="6138" max="6138" width="9.28515625" style="1" bestFit="1" customWidth="1"/>
    <col min="6139" max="6139" width="9.28515625" style="1" customWidth="1"/>
    <col min="6140" max="6140" width="9.28515625" style="1" bestFit="1" customWidth="1"/>
    <col min="6141" max="6141" width="9.28515625" style="1" customWidth="1"/>
    <col min="6142" max="6142" width="11.85546875" style="1" bestFit="1" customWidth="1"/>
    <col min="6143" max="6143" width="9.28515625" style="1" bestFit="1" customWidth="1"/>
    <col min="6144" max="6145" width="9.140625" style="1"/>
    <col min="6146" max="6146" width="11.5703125" style="1" customWidth="1"/>
    <col min="6147" max="6147" width="18" style="1" customWidth="1"/>
    <col min="6148" max="6150" width="9.28515625" style="1" bestFit="1" customWidth="1"/>
    <col min="6151" max="6383" width="9.140625" style="1"/>
    <col min="6384" max="6384" width="9.28515625" style="1" bestFit="1" customWidth="1"/>
    <col min="6385" max="6385" width="9.140625" style="1"/>
    <col min="6386" max="6386" width="10.7109375" style="1" customWidth="1"/>
    <col min="6387" max="6387" width="9.140625" style="1" customWidth="1"/>
    <col min="6388" max="6388" width="1.28515625" style="1" customWidth="1"/>
    <col min="6389" max="6389" width="9.85546875" style="1" customWidth="1"/>
    <col min="6390" max="6391" width="9.28515625" style="1" bestFit="1" customWidth="1"/>
    <col min="6392" max="6392" width="10" style="1" customWidth="1"/>
    <col min="6393" max="6393" width="1.140625" style="1" customWidth="1"/>
    <col min="6394" max="6394" width="9.28515625" style="1" bestFit="1" customWidth="1"/>
    <col min="6395" max="6395" width="9.28515625" style="1" customWidth="1"/>
    <col min="6396" max="6396" width="9.28515625" style="1" bestFit="1" customWidth="1"/>
    <col min="6397" max="6397" width="9.28515625" style="1" customWidth="1"/>
    <col min="6398" max="6398" width="11.85546875" style="1" bestFit="1" customWidth="1"/>
    <col min="6399" max="6399" width="9.28515625" style="1" bestFit="1" customWidth="1"/>
    <col min="6400" max="6401" width="9.140625" style="1"/>
    <col min="6402" max="6402" width="11.5703125" style="1" customWidth="1"/>
    <col min="6403" max="6403" width="18" style="1" customWidth="1"/>
    <col min="6404" max="6406" width="9.28515625" style="1" bestFit="1" customWidth="1"/>
    <col min="6407" max="6639" width="9.140625" style="1"/>
    <col min="6640" max="6640" width="9.28515625" style="1" bestFit="1" customWidth="1"/>
    <col min="6641" max="6641" width="9.140625" style="1"/>
    <col min="6642" max="6642" width="10.7109375" style="1" customWidth="1"/>
    <col min="6643" max="6643" width="9.140625" style="1" customWidth="1"/>
    <col min="6644" max="6644" width="1.28515625" style="1" customWidth="1"/>
    <col min="6645" max="6645" width="9.85546875" style="1" customWidth="1"/>
    <col min="6646" max="6647" width="9.28515625" style="1" bestFit="1" customWidth="1"/>
    <col min="6648" max="6648" width="10" style="1" customWidth="1"/>
    <col min="6649" max="6649" width="1.140625" style="1" customWidth="1"/>
    <col min="6650" max="6650" width="9.28515625" style="1" bestFit="1" customWidth="1"/>
    <col min="6651" max="6651" width="9.28515625" style="1" customWidth="1"/>
    <col min="6652" max="6652" width="9.28515625" style="1" bestFit="1" customWidth="1"/>
    <col min="6653" max="6653" width="9.28515625" style="1" customWidth="1"/>
    <col min="6654" max="6654" width="11.85546875" style="1" bestFit="1" customWidth="1"/>
    <col min="6655" max="6655" width="9.28515625" style="1" bestFit="1" customWidth="1"/>
    <col min="6656" max="6657" width="9.140625" style="1"/>
    <col min="6658" max="6658" width="11.5703125" style="1" customWidth="1"/>
    <col min="6659" max="6659" width="18" style="1" customWidth="1"/>
    <col min="6660" max="6662" width="9.28515625" style="1" bestFit="1" customWidth="1"/>
    <col min="6663" max="6895" width="9.140625" style="1"/>
    <col min="6896" max="6896" width="9.28515625" style="1" bestFit="1" customWidth="1"/>
    <col min="6897" max="6897" width="9.140625" style="1"/>
    <col min="6898" max="6898" width="10.7109375" style="1" customWidth="1"/>
    <col min="6899" max="6899" width="9.140625" style="1" customWidth="1"/>
    <col min="6900" max="6900" width="1.28515625" style="1" customWidth="1"/>
    <col min="6901" max="6901" width="9.85546875" style="1" customWidth="1"/>
    <col min="6902" max="6903" width="9.28515625" style="1" bestFit="1" customWidth="1"/>
    <col min="6904" max="6904" width="10" style="1" customWidth="1"/>
    <col min="6905" max="6905" width="1.140625" style="1" customWidth="1"/>
    <col min="6906" max="6906" width="9.28515625" style="1" bestFit="1" customWidth="1"/>
    <col min="6907" max="6907" width="9.28515625" style="1" customWidth="1"/>
    <col min="6908" max="6908" width="9.28515625" style="1" bestFit="1" customWidth="1"/>
    <col min="6909" max="6909" width="9.28515625" style="1" customWidth="1"/>
    <col min="6910" max="6910" width="11.85546875" style="1" bestFit="1" customWidth="1"/>
    <col min="6911" max="6911" width="9.28515625" style="1" bestFit="1" customWidth="1"/>
    <col min="6912" max="6913" width="9.140625" style="1"/>
    <col min="6914" max="6914" width="11.5703125" style="1" customWidth="1"/>
    <col min="6915" max="6915" width="18" style="1" customWidth="1"/>
    <col min="6916" max="6918" width="9.28515625" style="1" bestFit="1" customWidth="1"/>
    <col min="6919" max="7151" width="9.140625" style="1"/>
    <col min="7152" max="7152" width="9.28515625" style="1" bestFit="1" customWidth="1"/>
    <col min="7153" max="7153" width="9.140625" style="1"/>
    <col min="7154" max="7154" width="10.7109375" style="1" customWidth="1"/>
    <col min="7155" max="7155" width="9.140625" style="1" customWidth="1"/>
    <col min="7156" max="7156" width="1.28515625" style="1" customWidth="1"/>
    <col min="7157" max="7157" width="9.85546875" style="1" customWidth="1"/>
    <col min="7158" max="7159" width="9.28515625" style="1" bestFit="1" customWidth="1"/>
    <col min="7160" max="7160" width="10" style="1" customWidth="1"/>
    <col min="7161" max="7161" width="1.140625" style="1" customWidth="1"/>
    <col min="7162" max="7162" width="9.28515625" style="1" bestFit="1" customWidth="1"/>
    <col min="7163" max="7163" width="9.28515625" style="1" customWidth="1"/>
    <col min="7164" max="7164" width="9.28515625" style="1" bestFit="1" customWidth="1"/>
    <col min="7165" max="7165" width="9.28515625" style="1" customWidth="1"/>
    <col min="7166" max="7166" width="11.85546875" style="1" bestFit="1" customWidth="1"/>
    <col min="7167" max="7167" width="9.28515625" style="1" bestFit="1" customWidth="1"/>
    <col min="7168" max="7169" width="9.140625" style="1"/>
    <col min="7170" max="7170" width="11.5703125" style="1" customWidth="1"/>
    <col min="7171" max="7171" width="18" style="1" customWidth="1"/>
    <col min="7172" max="7174" width="9.28515625" style="1" bestFit="1" customWidth="1"/>
    <col min="7175" max="7407" width="9.140625" style="1"/>
    <col min="7408" max="7408" width="9.28515625" style="1" bestFit="1" customWidth="1"/>
    <col min="7409" max="7409" width="9.140625" style="1"/>
    <col min="7410" max="7410" width="10.7109375" style="1" customWidth="1"/>
    <col min="7411" max="7411" width="9.140625" style="1" customWidth="1"/>
    <col min="7412" max="7412" width="1.28515625" style="1" customWidth="1"/>
    <col min="7413" max="7413" width="9.85546875" style="1" customWidth="1"/>
    <col min="7414" max="7415" width="9.28515625" style="1" bestFit="1" customWidth="1"/>
    <col min="7416" max="7416" width="10" style="1" customWidth="1"/>
    <col min="7417" max="7417" width="1.140625" style="1" customWidth="1"/>
    <col min="7418" max="7418" width="9.28515625" style="1" bestFit="1" customWidth="1"/>
    <col min="7419" max="7419" width="9.28515625" style="1" customWidth="1"/>
    <col min="7420" max="7420" width="9.28515625" style="1" bestFit="1" customWidth="1"/>
    <col min="7421" max="7421" width="9.28515625" style="1" customWidth="1"/>
    <col min="7422" max="7422" width="11.85546875" style="1" bestFit="1" customWidth="1"/>
    <col min="7423" max="7423" width="9.28515625" style="1" bestFit="1" customWidth="1"/>
    <col min="7424" max="7425" width="9.140625" style="1"/>
    <col min="7426" max="7426" width="11.5703125" style="1" customWidth="1"/>
    <col min="7427" max="7427" width="18" style="1" customWidth="1"/>
    <col min="7428" max="7430" width="9.28515625" style="1" bestFit="1" customWidth="1"/>
    <col min="7431" max="7663" width="9.140625" style="1"/>
    <col min="7664" max="7664" width="9.28515625" style="1" bestFit="1" customWidth="1"/>
    <col min="7665" max="7665" width="9.140625" style="1"/>
    <col min="7666" max="7666" width="10.7109375" style="1" customWidth="1"/>
    <col min="7667" max="7667" width="9.140625" style="1" customWidth="1"/>
    <col min="7668" max="7668" width="1.28515625" style="1" customWidth="1"/>
    <col min="7669" max="7669" width="9.85546875" style="1" customWidth="1"/>
    <col min="7670" max="7671" width="9.28515625" style="1" bestFit="1" customWidth="1"/>
    <col min="7672" max="7672" width="10" style="1" customWidth="1"/>
    <col min="7673" max="7673" width="1.140625" style="1" customWidth="1"/>
    <col min="7674" max="7674" width="9.28515625" style="1" bestFit="1" customWidth="1"/>
    <col min="7675" max="7675" width="9.28515625" style="1" customWidth="1"/>
    <col min="7676" max="7676" width="9.28515625" style="1" bestFit="1" customWidth="1"/>
    <col min="7677" max="7677" width="9.28515625" style="1" customWidth="1"/>
    <col min="7678" max="7678" width="11.85546875" style="1" bestFit="1" customWidth="1"/>
    <col min="7679" max="7679" width="9.28515625" style="1" bestFit="1" customWidth="1"/>
    <col min="7680" max="7681" width="9.140625" style="1"/>
    <col min="7682" max="7682" width="11.5703125" style="1" customWidth="1"/>
    <col min="7683" max="7683" width="18" style="1" customWidth="1"/>
    <col min="7684" max="7686" width="9.28515625" style="1" bestFit="1" customWidth="1"/>
    <col min="7687" max="7919" width="9.140625" style="1"/>
    <col min="7920" max="7920" width="9.28515625" style="1" bestFit="1" customWidth="1"/>
    <col min="7921" max="7921" width="9.140625" style="1"/>
    <col min="7922" max="7922" width="10.7109375" style="1" customWidth="1"/>
    <col min="7923" max="7923" width="9.140625" style="1" customWidth="1"/>
    <col min="7924" max="7924" width="1.28515625" style="1" customWidth="1"/>
    <col min="7925" max="7925" width="9.85546875" style="1" customWidth="1"/>
    <col min="7926" max="7927" width="9.28515625" style="1" bestFit="1" customWidth="1"/>
    <col min="7928" max="7928" width="10" style="1" customWidth="1"/>
    <col min="7929" max="7929" width="1.140625" style="1" customWidth="1"/>
    <col min="7930" max="7930" width="9.28515625" style="1" bestFit="1" customWidth="1"/>
    <col min="7931" max="7931" width="9.28515625" style="1" customWidth="1"/>
    <col min="7932" max="7932" width="9.28515625" style="1" bestFit="1" customWidth="1"/>
    <col min="7933" max="7933" width="9.28515625" style="1" customWidth="1"/>
    <col min="7934" max="7934" width="11.85546875" style="1" bestFit="1" customWidth="1"/>
    <col min="7935" max="7935" width="9.28515625" style="1" bestFit="1" customWidth="1"/>
    <col min="7936" max="7937" width="9.140625" style="1"/>
    <col min="7938" max="7938" width="11.5703125" style="1" customWidth="1"/>
    <col min="7939" max="7939" width="18" style="1" customWidth="1"/>
    <col min="7940" max="7942" width="9.28515625" style="1" bestFit="1" customWidth="1"/>
    <col min="7943" max="8175" width="9.140625" style="1"/>
    <col min="8176" max="8176" width="9.28515625" style="1" bestFit="1" customWidth="1"/>
    <col min="8177" max="8177" width="9.140625" style="1"/>
    <col min="8178" max="8178" width="10.7109375" style="1" customWidth="1"/>
    <col min="8179" max="8179" width="9.140625" style="1" customWidth="1"/>
    <col min="8180" max="8180" width="1.28515625" style="1" customWidth="1"/>
    <col min="8181" max="8181" width="9.85546875" style="1" customWidth="1"/>
    <col min="8182" max="8183" width="9.28515625" style="1" bestFit="1" customWidth="1"/>
    <col min="8184" max="8184" width="10" style="1" customWidth="1"/>
    <col min="8185" max="8185" width="1.140625" style="1" customWidth="1"/>
    <col min="8186" max="8186" width="9.28515625" style="1" bestFit="1" customWidth="1"/>
    <col min="8187" max="8187" width="9.28515625" style="1" customWidth="1"/>
    <col min="8188" max="8188" width="9.28515625" style="1" bestFit="1" customWidth="1"/>
    <col min="8189" max="8189" width="9.28515625" style="1" customWidth="1"/>
    <col min="8190" max="8190" width="11.85546875" style="1" bestFit="1" customWidth="1"/>
    <col min="8191" max="8191" width="9.28515625" style="1" bestFit="1" customWidth="1"/>
    <col min="8192" max="8193" width="9.140625" style="1"/>
    <col min="8194" max="8194" width="11.5703125" style="1" customWidth="1"/>
    <col min="8195" max="8195" width="18" style="1" customWidth="1"/>
    <col min="8196" max="8198" width="9.28515625" style="1" bestFit="1" customWidth="1"/>
    <col min="8199" max="8431" width="9.140625" style="1"/>
    <col min="8432" max="8432" width="9.28515625" style="1" bestFit="1" customWidth="1"/>
    <col min="8433" max="8433" width="9.140625" style="1"/>
    <col min="8434" max="8434" width="10.7109375" style="1" customWidth="1"/>
    <col min="8435" max="8435" width="9.140625" style="1" customWidth="1"/>
    <col min="8436" max="8436" width="1.28515625" style="1" customWidth="1"/>
    <col min="8437" max="8437" width="9.85546875" style="1" customWidth="1"/>
    <col min="8438" max="8439" width="9.28515625" style="1" bestFit="1" customWidth="1"/>
    <col min="8440" max="8440" width="10" style="1" customWidth="1"/>
    <col min="8441" max="8441" width="1.140625" style="1" customWidth="1"/>
    <col min="8442" max="8442" width="9.28515625" style="1" bestFit="1" customWidth="1"/>
    <col min="8443" max="8443" width="9.28515625" style="1" customWidth="1"/>
    <col min="8444" max="8444" width="9.28515625" style="1" bestFit="1" customWidth="1"/>
    <col min="8445" max="8445" width="9.28515625" style="1" customWidth="1"/>
    <col min="8446" max="8446" width="11.85546875" style="1" bestFit="1" customWidth="1"/>
    <col min="8447" max="8447" width="9.28515625" style="1" bestFit="1" customWidth="1"/>
    <col min="8448" max="8449" width="9.140625" style="1"/>
    <col min="8450" max="8450" width="11.5703125" style="1" customWidth="1"/>
    <col min="8451" max="8451" width="18" style="1" customWidth="1"/>
    <col min="8452" max="8454" width="9.28515625" style="1" bestFit="1" customWidth="1"/>
    <col min="8455" max="8687" width="9.140625" style="1"/>
    <col min="8688" max="8688" width="9.28515625" style="1" bestFit="1" customWidth="1"/>
    <col min="8689" max="8689" width="9.140625" style="1"/>
    <col min="8690" max="8690" width="10.7109375" style="1" customWidth="1"/>
    <col min="8691" max="8691" width="9.140625" style="1" customWidth="1"/>
    <col min="8692" max="8692" width="1.28515625" style="1" customWidth="1"/>
    <col min="8693" max="8693" width="9.85546875" style="1" customWidth="1"/>
    <col min="8694" max="8695" width="9.28515625" style="1" bestFit="1" customWidth="1"/>
    <col min="8696" max="8696" width="10" style="1" customWidth="1"/>
    <col min="8697" max="8697" width="1.140625" style="1" customWidth="1"/>
    <col min="8698" max="8698" width="9.28515625" style="1" bestFit="1" customWidth="1"/>
    <col min="8699" max="8699" width="9.28515625" style="1" customWidth="1"/>
    <col min="8700" max="8700" width="9.28515625" style="1" bestFit="1" customWidth="1"/>
    <col min="8701" max="8701" width="9.28515625" style="1" customWidth="1"/>
    <col min="8702" max="8702" width="11.85546875" style="1" bestFit="1" customWidth="1"/>
    <col min="8703" max="8703" width="9.28515625" style="1" bestFit="1" customWidth="1"/>
    <col min="8704" max="8705" width="9.140625" style="1"/>
    <col min="8706" max="8706" width="11.5703125" style="1" customWidth="1"/>
    <col min="8707" max="8707" width="18" style="1" customWidth="1"/>
    <col min="8708" max="8710" width="9.28515625" style="1" bestFit="1" customWidth="1"/>
    <col min="8711" max="8943" width="9.140625" style="1"/>
    <col min="8944" max="8944" width="9.28515625" style="1" bestFit="1" customWidth="1"/>
    <col min="8945" max="8945" width="9.140625" style="1"/>
    <col min="8946" max="8946" width="10.7109375" style="1" customWidth="1"/>
    <col min="8947" max="8947" width="9.140625" style="1" customWidth="1"/>
    <col min="8948" max="8948" width="1.28515625" style="1" customWidth="1"/>
    <col min="8949" max="8949" width="9.85546875" style="1" customWidth="1"/>
    <col min="8950" max="8951" width="9.28515625" style="1" bestFit="1" customWidth="1"/>
    <col min="8952" max="8952" width="10" style="1" customWidth="1"/>
    <col min="8953" max="8953" width="1.140625" style="1" customWidth="1"/>
    <col min="8954" max="8954" width="9.28515625" style="1" bestFit="1" customWidth="1"/>
    <col min="8955" max="8955" width="9.28515625" style="1" customWidth="1"/>
    <col min="8956" max="8956" width="9.28515625" style="1" bestFit="1" customWidth="1"/>
    <col min="8957" max="8957" width="9.28515625" style="1" customWidth="1"/>
    <col min="8958" max="8958" width="11.85546875" style="1" bestFit="1" customWidth="1"/>
    <col min="8959" max="8959" width="9.28515625" style="1" bestFit="1" customWidth="1"/>
    <col min="8960" max="8961" width="9.140625" style="1"/>
    <col min="8962" max="8962" width="11.5703125" style="1" customWidth="1"/>
    <col min="8963" max="8963" width="18" style="1" customWidth="1"/>
    <col min="8964" max="8966" width="9.28515625" style="1" bestFit="1" customWidth="1"/>
    <col min="8967" max="9199" width="9.140625" style="1"/>
    <col min="9200" max="9200" width="9.28515625" style="1" bestFit="1" customWidth="1"/>
    <col min="9201" max="9201" width="9.140625" style="1"/>
    <col min="9202" max="9202" width="10.7109375" style="1" customWidth="1"/>
    <col min="9203" max="9203" width="9.140625" style="1" customWidth="1"/>
    <col min="9204" max="9204" width="1.28515625" style="1" customWidth="1"/>
    <col min="9205" max="9205" width="9.85546875" style="1" customWidth="1"/>
    <col min="9206" max="9207" width="9.28515625" style="1" bestFit="1" customWidth="1"/>
    <col min="9208" max="9208" width="10" style="1" customWidth="1"/>
    <col min="9209" max="9209" width="1.140625" style="1" customWidth="1"/>
    <col min="9210" max="9210" width="9.28515625" style="1" bestFit="1" customWidth="1"/>
    <col min="9211" max="9211" width="9.28515625" style="1" customWidth="1"/>
    <col min="9212" max="9212" width="9.28515625" style="1" bestFit="1" customWidth="1"/>
    <col min="9213" max="9213" width="9.28515625" style="1" customWidth="1"/>
    <col min="9214" max="9214" width="11.85546875" style="1" bestFit="1" customWidth="1"/>
    <col min="9215" max="9215" width="9.28515625" style="1" bestFit="1" customWidth="1"/>
    <col min="9216" max="9217" width="9.140625" style="1"/>
    <col min="9218" max="9218" width="11.5703125" style="1" customWidth="1"/>
    <col min="9219" max="9219" width="18" style="1" customWidth="1"/>
    <col min="9220" max="9222" width="9.28515625" style="1" bestFit="1" customWidth="1"/>
    <col min="9223" max="9455" width="9.140625" style="1"/>
    <col min="9456" max="9456" width="9.28515625" style="1" bestFit="1" customWidth="1"/>
    <col min="9457" max="9457" width="9.140625" style="1"/>
    <col min="9458" max="9458" width="10.7109375" style="1" customWidth="1"/>
    <col min="9459" max="9459" width="9.140625" style="1" customWidth="1"/>
    <col min="9460" max="9460" width="1.28515625" style="1" customWidth="1"/>
    <col min="9461" max="9461" width="9.85546875" style="1" customWidth="1"/>
    <col min="9462" max="9463" width="9.28515625" style="1" bestFit="1" customWidth="1"/>
    <col min="9464" max="9464" width="10" style="1" customWidth="1"/>
    <col min="9465" max="9465" width="1.140625" style="1" customWidth="1"/>
    <col min="9466" max="9466" width="9.28515625" style="1" bestFit="1" customWidth="1"/>
    <col min="9467" max="9467" width="9.28515625" style="1" customWidth="1"/>
    <col min="9468" max="9468" width="9.28515625" style="1" bestFit="1" customWidth="1"/>
    <col min="9469" max="9469" width="9.28515625" style="1" customWidth="1"/>
    <col min="9470" max="9470" width="11.85546875" style="1" bestFit="1" customWidth="1"/>
    <col min="9471" max="9471" width="9.28515625" style="1" bestFit="1" customWidth="1"/>
    <col min="9472" max="9473" width="9.140625" style="1"/>
    <col min="9474" max="9474" width="11.5703125" style="1" customWidth="1"/>
    <col min="9475" max="9475" width="18" style="1" customWidth="1"/>
    <col min="9476" max="9478" width="9.28515625" style="1" bestFit="1" customWidth="1"/>
    <col min="9479" max="9711" width="9.140625" style="1"/>
    <col min="9712" max="9712" width="9.28515625" style="1" bestFit="1" customWidth="1"/>
    <col min="9713" max="9713" width="9.140625" style="1"/>
    <col min="9714" max="9714" width="10.7109375" style="1" customWidth="1"/>
    <col min="9715" max="9715" width="9.140625" style="1" customWidth="1"/>
    <col min="9716" max="9716" width="1.28515625" style="1" customWidth="1"/>
    <col min="9717" max="9717" width="9.85546875" style="1" customWidth="1"/>
    <col min="9718" max="9719" width="9.28515625" style="1" bestFit="1" customWidth="1"/>
    <col min="9720" max="9720" width="10" style="1" customWidth="1"/>
    <col min="9721" max="9721" width="1.140625" style="1" customWidth="1"/>
    <col min="9722" max="9722" width="9.28515625" style="1" bestFit="1" customWidth="1"/>
    <col min="9723" max="9723" width="9.28515625" style="1" customWidth="1"/>
    <col min="9724" max="9724" width="9.28515625" style="1" bestFit="1" customWidth="1"/>
    <col min="9725" max="9725" width="9.28515625" style="1" customWidth="1"/>
    <col min="9726" max="9726" width="11.85546875" style="1" bestFit="1" customWidth="1"/>
    <col min="9727" max="9727" width="9.28515625" style="1" bestFit="1" customWidth="1"/>
    <col min="9728" max="9729" width="9.140625" style="1"/>
    <col min="9730" max="9730" width="11.5703125" style="1" customWidth="1"/>
    <col min="9731" max="9731" width="18" style="1" customWidth="1"/>
    <col min="9732" max="9734" width="9.28515625" style="1" bestFit="1" customWidth="1"/>
    <col min="9735" max="9967" width="9.140625" style="1"/>
    <col min="9968" max="9968" width="9.28515625" style="1" bestFit="1" customWidth="1"/>
    <col min="9969" max="9969" width="9.140625" style="1"/>
    <col min="9970" max="9970" width="10.7109375" style="1" customWidth="1"/>
    <col min="9971" max="9971" width="9.140625" style="1" customWidth="1"/>
    <col min="9972" max="9972" width="1.28515625" style="1" customWidth="1"/>
    <col min="9973" max="9973" width="9.85546875" style="1" customWidth="1"/>
    <col min="9974" max="9975" width="9.28515625" style="1" bestFit="1" customWidth="1"/>
    <col min="9976" max="9976" width="10" style="1" customWidth="1"/>
    <col min="9977" max="9977" width="1.140625" style="1" customWidth="1"/>
    <col min="9978" max="9978" width="9.28515625" style="1" bestFit="1" customWidth="1"/>
    <col min="9979" max="9979" width="9.28515625" style="1" customWidth="1"/>
    <col min="9980" max="9980" width="9.28515625" style="1" bestFit="1" customWidth="1"/>
    <col min="9981" max="9981" width="9.28515625" style="1" customWidth="1"/>
    <col min="9982" max="9982" width="11.85546875" style="1" bestFit="1" customWidth="1"/>
    <col min="9983" max="9983" width="9.28515625" style="1" bestFit="1" customWidth="1"/>
    <col min="9984" max="9985" width="9.140625" style="1"/>
    <col min="9986" max="9986" width="11.5703125" style="1" customWidth="1"/>
    <col min="9987" max="9987" width="18" style="1" customWidth="1"/>
    <col min="9988" max="9990" width="9.28515625" style="1" bestFit="1" customWidth="1"/>
    <col min="9991" max="10223" width="9.140625" style="1"/>
    <col min="10224" max="10224" width="9.28515625" style="1" bestFit="1" customWidth="1"/>
    <col min="10225" max="10225" width="9.140625" style="1"/>
    <col min="10226" max="10226" width="10.7109375" style="1" customWidth="1"/>
    <col min="10227" max="10227" width="9.140625" style="1" customWidth="1"/>
    <col min="10228" max="10228" width="1.28515625" style="1" customWidth="1"/>
    <col min="10229" max="10229" width="9.85546875" style="1" customWidth="1"/>
    <col min="10230" max="10231" width="9.28515625" style="1" bestFit="1" customWidth="1"/>
    <col min="10232" max="10232" width="10" style="1" customWidth="1"/>
    <col min="10233" max="10233" width="1.140625" style="1" customWidth="1"/>
    <col min="10234" max="10234" width="9.28515625" style="1" bestFit="1" customWidth="1"/>
    <col min="10235" max="10235" width="9.28515625" style="1" customWidth="1"/>
    <col min="10236" max="10236" width="9.28515625" style="1" bestFit="1" customWidth="1"/>
    <col min="10237" max="10237" width="9.28515625" style="1" customWidth="1"/>
    <col min="10238" max="10238" width="11.85546875" style="1" bestFit="1" customWidth="1"/>
    <col min="10239" max="10239" width="9.28515625" style="1" bestFit="1" customWidth="1"/>
    <col min="10240" max="10241" width="9.140625" style="1"/>
    <col min="10242" max="10242" width="11.5703125" style="1" customWidth="1"/>
    <col min="10243" max="10243" width="18" style="1" customWidth="1"/>
    <col min="10244" max="10246" width="9.28515625" style="1" bestFit="1" customWidth="1"/>
    <col min="10247" max="10479" width="9.140625" style="1"/>
    <col min="10480" max="10480" width="9.28515625" style="1" bestFit="1" customWidth="1"/>
    <col min="10481" max="10481" width="9.140625" style="1"/>
    <col min="10482" max="10482" width="10.7109375" style="1" customWidth="1"/>
    <col min="10483" max="10483" width="9.140625" style="1" customWidth="1"/>
    <col min="10484" max="10484" width="1.28515625" style="1" customWidth="1"/>
    <col min="10485" max="10485" width="9.85546875" style="1" customWidth="1"/>
    <col min="10486" max="10487" width="9.28515625" style="1" bestFit="1" customWidth="1"/>
    <col min="10488" max="10488" width="10" style="1" customWidth="1"/>
    <col min="10489" max="10489" width="1.140625" style="1" customWidth="1"/>
    <col min="10490" max="10490" width="9.28515625" style="1" bestFit="1" customWidth="1"/>
    <col min="10491" max="10491" width="9.28515625" style="1" customWidth="1"/>
    <col min="10492" max="10492" width="9.28515625" style="1" bestFit="1" customWidth="1"/>
    <col min="10493" max="10493" width="9.28515625" style="1" customWidth="1"/>
    <col min="10494" max="10494" width="11.85546875" style="1" bestFit="1" customWidth="1"/>
    <col min="10495" max="10495" width="9.28515625" style="1" bestFit="1" customWidth="1"/>
    <col min="10496" max="10497" width="9.140625" style="1"/>
    <col min="10498" max="10498" width="11.5703125" style="1" customWidth="1"/>
    <col min="10499" max="10499" width="18" style="1" customWidth="1"/>
    <col min="10500" max="10502" width="9.28515625" style="1" bestFit="1" customWidth="1"/>
    <col min="10503" max="10735" width="9.140625" style="1"/>
    <col min="10736" max="10736" width="9.28515625" style="1" bestFit="1" customWidth="1"/>
    <col min="10737" max="10737" width="9.140625" style="1"/>
    <col min="10738" max="10738" width="10.7109375" style="1" customWidth="1"/>
    <col min="10739" max="10739" width="9.140625" style="1" customWidth="1"/>
    <col min="10740" max="10740" width="1.28515625" style="1" customWidth="1"/>
    <col min="10741" max="10741" width="9.85546875" style="1" customWidth="1"/>
    <col min="10742" max="10743" width="9.28515625" style="1" bestFit="1" customWidth="1"/>
    <col min="10744" max="10744" width="10" style="1" customWidth="1"/>
    <col min="10745" max="10745" width="1.140625" style="1" customWidth="1"/>
    <col min="10746" max="10746" width="9.28515625" style="1" bestFit="1" customWidth="1"/>
    <col min="10747" max="10747" width="9.28515625" style="1" customWidth="1"/>
    <col min="10748" max="10748" width="9.28515625" style="1" bestFit="1" customWidth="1"/>
    <col min="10749" max="10749" width="9.28515625" style="1" customWidth="1"/>
    <col min="10750" max="10750" width="11.85546875" style="1" bestFit="1" customWidth="1"/>
    <col min="10751" max="10751" width="9.28515625" style="1" bestFit="1" customWidth="1"/>
    <col min="10752" max="10753" width="9.140625" style="1"/>
    <col min="10754" max="10754" width="11.5703125" style="1" customWidth="1"/>
    <col min="10755" max="10755" width="18" style="1" customWidth="1"/>
    <col min="10756" max="10758" width="9.28515625" style="1" bestFit="1" customWidth="1"/>
    <col min="10759" max="10991" width="9.140625" style="1"/>
    <col min="10992" max="10992" width="9.28515625" style="1" bestFit="1" customWidth="1"/>
    <col min="10993" max="10993" width="9.140625" style="1"/>
    <col min="10994" max="10994" width="10.7109375" style="1" customWidth="1"/>
    <col min="10995" max="10995" width="9.140625" style="1" customWidth="1"/>
    <col min="10996" max="10996" width="1.28515625" style="1" customWidth="1"/>
    <col min="10997" max="10997" width="9.85546875" style="1" customWidth="1"/>
    <col min="10998" max="10999" width="9.28515625" style="1" bestFit="1" customWidth="1"/>
    <col min="11000" max="11000" width="10" style="1" customWidth="1"/>
    <col min="11001" max="11001" width="1.140625" style="1" customWidth="1"/>
    <col min="11002" max="11002" width="9.28515625" style="1" bestFit="1" customWidth="1"/>
    <col min="11003" max="11003" width="9.28515625" style="1" customWidth="1"/>
    <col min="11004" max="11004" width="9.28515625" style="1" bestFit="1" customWidth="1"/>
    <col min="11005" max="11005" width="9.28515625" style="1" customWidth="1"/>
    <col min="11006" max="11006" width="11.85546875" style="1" bestFit="1" customWidth="1"/>
    <col min="11007" max="11007" width="9.28515625" style="1" bestFit="1" customWidth="1"/>
    <col min="11008" max="11009" width="9.140625" style="1"/>
    <col min="11010" max="11010" width="11.5703125" style="1" customWidth="1"/>
    <col min="11011" max="11011" width="18" style="1" customWidth="1"/>
    <col min="11012" max="11014" width="9.28515625" style="1" bestFit="1" customWidth="1"/>
    <col min="11015" max="11247" width="9.140625" style="1"/>
    <col min="11248" max="11248" width="9.28515625" style="1" bestFit="1" customWidth="1"/>
    <col min="11249" max="11249" width="9.140625" style="1"/>
    <col min="11250" max="11250" width="10.7109375" style="1" customWidth="1"/>
    <col min="11251" max="11251" width="9.140625" style="1" customWidth="1"/>
    <col min="11252" max="11252" width="1.28515625" style="1" customWidth="1"/>
    <col min="11253" max="11253" width="9.85546875" style="1" customWidth="1"/>
    <col min="11254" max="11255" width="9.28515625" style="1" bestFit="1" customWidth="1"/>
    <col min="11256" max="11256" width="10" style="1" customWidth="1"/>
    <col min="11257" max="11257" width="1.140625" style="1" customWidth="1"/>
    <col min="11258" max="11258" width="9.28515625" style="1" bestFit="1" customWidth="1"/>
    <col min="11259" max="11259" width="9.28515625" style="1" customWidth="1"/>
    <col min="11260" max="11260" width="9.28515625" style="1" bestFit="1" customWidth="1"/>
    <col min="11261" max="11261" width="9.28515625" style="1" customWidth="1"/>
    <col min="11262" max="11262" width="11.85546875" style="1" bestFit="1" customWidth="1"/>
    <col min="11263" max="11263" width="9.28515625" style="1" bestFit="1" customWidth="1"/>
    <col min="11264" max="11265" width="9.140625" style="1"/>
    <col min="11266" max="11266" width="11.5703125" style="1" customWidth="1"/>
    <col min="11267" max="11267" width="18" style="1" customWidth="1"/>
    <col min="11268" max="11270" width="9.28515625" style="1" bestFit="1" customWidth="1"/>
    <col min="11271" max="11503" width="9.140625" style="1"/>
    <col min="11504" max="11504" width="9.28515625" style="1" bestFit="1" customWidth="1"/>
    <col min="11505" max="11505" width="9.140625" style="1"/>
    <col min="11506" max="11506" width="10.7109375" style="1" customWidth="1"/>
    <col min="11507" max="11507" width="9.140625" style="1" customWidth="1"/>
    <col min="11508" max="11508" width="1.28515625" style="1" customWidth="1"/>
    <col min="11509" max="11509" width="9.85546875" style="1" customWidth="1"/>
    <col min="11510" max="11511" width="9.28515625" style="1" bestFit="1" customWidth="1"/>
    <col min="11512" max="11512" width="10" style="1" customWidth="1"/>
    <col min="11513" max="11513" width="1.140625" style="1" customWidth="1"/>
    <col min="11514" max="11514" width="9.28515625" style="1" bestFit="1" customWidth="1"/>
    <col min="11515" max="11515" width="9.28515625" style="1" customWidth="1"/>
    <col min="11516" max="11516" width="9.28515625" style="1" bestFit="1" customWidth="1"/>
    <col min="11517" max="11517" width="9.28515625" style="1" customWidth="1"/>
    <col min="11518" max="11518" width="11.85546875" style="1" bestFit="1" customWidth="1"/>
    <col min="11519" max="11519" width="9.28515625" style="1" bestFit="1" customWidth="1"/>
    <col min="11520" max="11521" width="9.140625" style="1"/>
    <col min="11522" max="11522" width="11.5703125" style="1" customWidth="1"/>
    <col min="11523" max="11523" width="18" style="1" customWidth="1"/>
    <col min="11524" max="11526" width="9.28515625" style="1" bestFit="1" customWidth="1"/>
    <col min="11527" max="11759" width="9.140625" style="1"/>
    <col min="11760" max="11760" width="9.28515625" style="1" bestFit="1" customWidth="1"/>
    <col min="11761" max="11761" width="9.140625" style="1"/>
    <col min="11762" max="11762" width="10.7109375" style="1" customWidth="1"/>
    <col min="11763" max="11763" width="9.140625" style="1" customWidth="1"/>
    <col min="11764" max="11764" width="1.28515625" style="1" customWidth="1"/>
    <col min="11765" max="11765" width="9.85546875" style="1" customWidth="1"/>
    <col min="11766" max="11767" width="9.28515625" style="1" bestFit="1" customWidth="1"/>
    <col min="11768" max="11768" width="10" style="1" customWidth="1"/>
    <col min="11769" max="11769" width="1.140625" style="1" customWidth="1"/>
    <col min="11770" max="11770" width="9.28515625" style="1" bestFit="1" customWidth="1"/>
    <col min="11771" max="11771" width="9.28515625" style="1" customWidth="1"/>
    <col min="11772" max="11772" width="9.28515625" style="1" bestFit="1" customWidth="1"/>
    <col min="11773" max="11773" width="9.28515625" style="1" customWidth="1"/>
    <col min="11774" max="11774" width="11.85546875" style="1" bestFit="1" customWidth="1"/>
    <col min="11775" max="11775" width="9.28515625" style="1" bestFit="1" customWidth="1"/>
    <col min="11776" max="11777" width="9.140625" style="1"/>
    <col min="11778" max="11778" width="11.5703125" style="1" customWidth="1"/>
    <col min="11779" max="11779" width="18" style="1" customWidth="1"/>
    <col min="11780" max="11782" width="9.28515625" style="1" bestFit="1" customWidth="1"/>
    <col min="11783" max="12015" width="9.140625" style="1"/>
    <col min="12016" max="12016" width="9.28515625" style="1" bestFit="1" customWidth="1"/>
    <col min="12017" max="12017" width="9.140625" style="1"/>
    <col min="12018" max="12018" width="10.7109375" style="1" customWidth="1"/>
    <col min="12019" max="12019" width="9.140625" style="1" customWidth="1"/>
    <col min="12020" max="12020" width="1.28515625" style="1" customWidth="1"/>
    <col min="12021" max="12021" width="9.85546875" style="1" customWidth="1"/>
    <col min="12022" max="12023" width="9.28515625" style="1" bestFit="1" customWidth="1"/>
    <col min="12024" max="12024" width="10" style="1" customWidth="1"/>
    <col min="12025" max="12025" width="1.140625" style="1" customWidth="1"/>
    <col min="12026" max="12026" width="9.28515625" style="1" bestFit="1" customWidth="1"/>
    <col min="12027" max="12027" width="9.28515625" style="1" customWidth="1"/>
    <col min="12028" max="12028" width="9.28515625" style="1" bestFit="1" customWidth="1"/>
    <col min="12029" max="12029" width="9.28515625" style="1" customWidth="1"/>
    <col min="12030" max="12030" width="11.85546875" style="1" bestFit="1" customWidth="1"/>
    <col min="12031" max="12031" width="9.28515625" style="1" bestFit="1" customWidth="1"/>
    <col min="12032" max="12033" width="9.140625" style="1"/>
    <col min="12034" max="12034" width="11.5703125" style="1" customWidth="1"/>
    <col min="12035" max="12035" width="18" style="1" customWidth="1"/>
    <col min="12036" max="12038" width="9.28515625" style="1" bestFit="1" customWidth="1"/>
    <col min="12039" max="12271" width="9.140625" style="1"/>
    <col min="12272" max="12272" width="9.28515625" style="1" bestFit="1" customWidth="1"/>
    <col min="12273" max="12273" width="9.140625" style="1"/>
    <col min="12274" max="12274" width="10.7109375" style="1" customWidth="1"/>
    <col min="12275" max="12275" width="9.140625" style="1" customWidth="1"/>
    <col min="12276" max="12276" width="1.28515625" style="1" customWidth="1"/>
    <col min="12277" max="12277" width="9.85546875" style="1" customWidth="1"/>
    <col min="12278" max="12279" width="9.28515625" style="1" bestFit="1" customWidth="1"/>
    <col min="12280" max="12280" width="10" style="1" customWidth="1"/>
    <col min="12281" max="12281" width="1.140625" style="1" customWidth="1"/>
    <col min="12282" max="12282" width="9.28515625" style="1" bestFit="1" customWidth="1"/>
    <col min="12283" max="12283" width="9.28515625" style="1" customWidth="1"/>
    <col min="12284" max="12284" width="9.28515625" style="1" bestFit="1" customWidth="1"/>
    <col min="12285" max="12285" width="9.28515625" style="1" customWidth="1"/>
    <col min="12286" max="12286" width="11.85546875" style="1" bestFit="1" customWidth="1"/>
    <col min="12287" max="12287" width="9.28515625" style="1" bestFit="1" customWidth="1"/>
    <col min="12288" max="12289" width="9.140625" style="1"/>
    <col min="12290" max="12290" width="11.5703125" style="1" customWidth="1"/>
    <col min="12291" max="12291" width="18" style="1" customWidth="1"/>
    <col min="12292" max="12294" width="9.28515625" style="1" bestFit="1" customWidth="1"/>
    <col min="12295" max="12527" width="9.140625" style="1"/>
    <col min="12528" max="12528" width="9.28515625" style="1" bestFit="1" customWidth="1"/>
    <col min="12529" max="12529" width="9.140625" style="1"/>
    <col min="12530" max="12530" width="10.7109375" style="1" customWidth="1"/>
    <col min="12531" max="12531" width="9.140625" style="1" customWidth="1"/>
    <col min="12532" max="12532" width="1.28515625" style="1" customWidth="1"/>
    <col min="12533" max="12533" width="9.85546875" style="1" customWidth="1"/>
    <col min="12534" max="12535" width="9.28515625" style="1" bestFit="1" customWidth="1"/>
    <col min="12536" max="12536" width="10" style="1" customWidth="1"/>
    <col min="12537" max="12537" width="1.140625" style="1" customWidth="1"/>
    <col min="12538" max="12538" width="9.28515625" style="1" bestFit="1" customWidth="1"/>
    <col min="12539" max="12539" width="9.28515625" style="1" customWidth="1"/>
    <col min="12540" max="12540" width="9.28515625" style="1" bestFit="1" customWidth="1"/>
    <col min="12541" max="12541" width="9.28515625" style="1" customWidth="1"/>
    <col min="12542" max="12542" width="11.85546875" style="1" bestFit="1" customWidth="1"/>
    <col min="12543" max="12543" width="9.28515625" style="1" bestFit="1" customWidth="1"/>
    <col min="12544" max="12545" width="9.140625" style="1"/>
    <col min="12546" max="12546" width="11.5703125" style="1" customWidth="1"/>
    <col min="12547" max="12547" width="18" style="1" customWidth="1"/>
    <col min="12548" max="12550" width="9.28515625" style="1" bestFit="1" customWidth="1"/>
    <col min="12551" max="12783" width="9.140625" style="1"/>
    <col min="12784" max="12784" width="9.28515625" style="1" bestFit="1" customWidth="1"/>
    <col min="12785" max="12785" width="9.140625" style="1"/>
    <col min="12786" max="12786" width="10.7109375" style="1" customWidth="1"/>
    <col min="12787" max="12787" width="9.140625" style="1" customWidth="1"/>
    <col min="12788" max="12788" width="1.28515625" style="1" customWidth="1"/>
    <col min="12789" max="12789" width="9.85546875" style="1" customWidth="1"/>
    <col min="12790" max="12791" width="9.28515625" style="1" bestFit="1" customWidth="1"/>
    <col min="12792" max="12792" width="10" style="1" customWidth="1"/>
    <col min="12793" max="12793" width="1.140625" style="1" customWidth="1"/>
    <col min="12794" max="12794" width="9.28515625" style="1" bestFit="1" customWidth="1"/>
    <col min="12795" max="12795" width="9.28515625" style="1" customWidth="1"/>
    <col min="12796" max="12796" width="9.28515625" style="1" bestFit="1" customWidth="1"/>
    <col min="12797" max="12797" width="9.28515625" style="1" customWidth="1"/>
    <col min="12798" max="12798" width="11.85546875" style="1" bestFit="1" customWidth="1"/>
    <col min="12799" max="12799" width="9.28515625" style="1" bestFit="1" customWidth="1"/>
    <col min="12800" max="12801" width="9.140625" style="1"/>
    <col min="12802" max="12802" width="11.5703125" style="1" customWidth="1"/>
    <col min="12803" max="12803" width="18" style="1" customWidth="1"/>
    <col min="12804" max="12806" width="9.28515625" style="1" bestFit="1" customWidth="1"/>
    <col min="12807" max="13039" width="9.140625" style="1"/>
    <col min="13040" max="13040" width="9.28515625" style="1" bestFit="1" customWidth="1"/>
    <col min="13041" max="13041" width="9.140625" style="1"/>
    <col min="13042" max="13042" width="10.7109375" style="1" customWidth="1"/>
    <col min="13043" max="13043" width="9.140625" style="1" customWidth="1"/>
    <col min="13044" max="13044" width="1.28515625" style="1" customWidth="1"/>
    <col min="13045" max="13045" width="9.85546875" style="1" customWidth="1"/>
    <col min="13046" max="13047" width="9.28515625" style="1" bestFit="1" customWidth="1"/>
    <col min="13048" max="13048" width="10" style="1" customWidth="1"/>
    <col min="13049" max="13049" width="1.140625" style="1" customWidth="1"/>
    <col min="13050" max="13050" width="9.28515625" style="1" bestFit="1" customWidth="1"/>
    <col min="13051" max="13051" width="9.28515625" style="1" customWidth="1"/>
    <col min="13052" max="13052" width="9.28515625" style="1" bestFit="1" customWidth="1"/>
    <col min="13053" max="13053" width="9.28515625" style="1" customWidth="1"/>
    <col min="13054" max="13054" width="11.85546875" style="1" bestFit="1" customWidth="1"/>
    <col min="13055" max="13055" width="9.28515625" style="1" bestFit="1" customWidth="1"/>
    <col min="13056" max="13057" width="9.140625" style="1"/>
    <col min="13058" max="13058" width="11.5703125" style="1" customWidth="1"/>
    <col min="13059" max="13059" width="18" style="1" customWidth="1"/>
    <col min="13060" max="13062" width="9.28515625" style="1" bestFit="1" customWidth="1"/>
    <col min="13063" max="13295" width="9.140625" style="1"/>
    <col min="13296" max="13296" width="9.28515625" style="1" bestFit="1" customWidth="1"/>
    <col min="13297" max="13297" width="9.140625" style="1"/>
    <col min="13298" max="13298" width="10.7109375" style="1" customWidth="1"/>
    <col min="13299" max="13299" width="9.140625" style="1" customWidth="1"/>
    <col min="13300" max="13300" width="1.28515625" style="1" customWidth="1"/>
    <col min="13301" max="13301" width="9.85546875" style="1" customWidth="1"/>
    <col min="13302" max="13303" width="9.28515625" style="1" bestFit="1" customWidth="1"/>
    <col min="13304" max="13304" width="10" style="1" customWidth="1"/>
    <col min="13305" max="13305" width="1.140625" style="1" customWidth="1"/>
    <col min="13306" max="13306" width="9.28515625" style="1" bestFit="1" customWidth="1"/>
    <col min="13307" max="13307" width="9.28515625" style="1" customWidth="1"/>
    <col min="13308" max="13308" width="9.28515625" style="1" bestFit="1" customWidth="1"/>
    <col min="13309" max="13309" width="9.28515625" style="1" customWidth="1"/>
    <col min="13310" max="13310" width="11.85546875" style="1" bestFit="1" customWidth="1"/>
    <col min="13311" max="13311" width="9.28515625" style="1" bestFit="1" customWidth="1"/>
    <col min="13312" max="13313" width="9.140625" style="1"/>
    <col min="13314" max="13314" width="11.5703125" style="1" customWidth="1"/>
    <col min="13315" max="13315" width="18" style="1" customWidth="1"/>
    <col min="13316" max="13318" width="9.28515625" style="1" bestFit="1" customWidth="1"/>
    <col min="13319" max="13551" width="9.140625" style="1"/>
    <col min="13552" max="13552" width="9.28515625" style="1" bestFit="1" customWidth="1"/>
    <col min="13553" max="13553" width="9.140625" style="1"/>
    <col min="13554" max="13554" width="10.7109375" style="1" customWidth="1"/>
    <col min="13555" max="13555" width="9.140625" style="1" customWidth="1"/>
    <col min="13556" max="13556" width="1.28515625" style="1" customWidth="1"/>
    <col min="13557" max="13557" width="9.85546875" style="1" customWidth="1"/>
    <col min="13558" max="13559" width="9.28515625" style="1" bestFit="1" customWidth="1"/>
    <col min="13560" max="13560" width="10" style="1" customWidth="1"/>
    <col min="13561" max="13561" width="1.140625" style="1" customWidth="1"/>
    <col min="13562" max="13562" width="9.28515625" style="1" bestFit="1" customWidth="1"/>
    <col min="13563" max="13563" width="9.28515625" style="1" customWidth="1"/>
    <col min="13564" max="13564" width="9.28515625" style="1" bestFit="1" customWidth="1"/>
    <col min="13565" max="13565" width="9.28515625" style="1" customWidth="1"/>
    <col min="13566" max="13566" width="11.85546875" style="1" bestFit="1" customWidth="1"/>
    <col min="13567" max="13567" width="9.28515625" style="1" bestFit="1" customWidth="1"/>
    <col min="13568" max="13569" width="9.140625" style="1"/>
    <col min="13570" max="13570" width="11.5703125" style="1" customWidth="1"/>
    <col min="13571" max="13571" width="18" style="1" customWidth="1"/>
    <col min="13572" max="13574" width="9.28515625" style="1" bestFit="1" customWidth="1"/>
    <col min="13575" max="13807" width="9.140625" style="1"/>
    <col min="13808" max="13808" width="9.28515625" style="1" bestFit="1" customWidth="1"/>
    <col min="13809" max="13809" width="9.140625" style="1"/>
    <col min="13810" max="13810" width="10.7109375" style="1" customWidth="1"/>
    <col min="13811" max="13811" width="9.140625" style="1" customWidth="1"/>
    <col min="13812" max="13812" width="1.28515625" style="1" customWidth="1"/>
    <col min="13813" max="13813" width="9.85546875" style="1" customWidth="1"/>
    <col min="13814" max="13815" width="9.28515625" style="1" bestFit="1" customWidth="1"/>
    <col min="13816" max="13816" width="10" style="1" customWidth="1"/>
    <col min="13817" max="13817" width="1.140625" style="1" customWidth="1"/>
    <col min="13818" max="13818" width="9.28515625" style="1" bestFit="1" customWidth="1"/>
    <col min="13819" max="13819" width="9.28515625" style="1" customWidth="1"/>
    <col min="13820" max="13820" width="9.28515625" style="1" bestFit="1" customWidth="1"/>
    <col min="13821" max="13821" width="9.28515625" style="1" customWidth="1"/>
    <col min="13822" max="13822" width="11.85546875" style="1" bestFit="1" customWidth="1"/>
    <col min="13823" max="13823" width="9.28515625" style="1" bestFit="1" customWidth="1"/>
    <col min="13824" max="13825" width="9.140625" style="1"/>
    <col min="13826" max="13826" width="11.5703125" style="1" customWidth="1"/>
    <col min="13827" max="13827" width="18" style="1" customWidth="1"/>
    <col min="13828" max="13830" width="9.28515625" style="1" bestFit="1" customWidth="1"/>
    <col min="13831" max="14063" width="9.140625" style="1"/>
    <col min="14064" max="14064" width="9.28515625" style="1" bestFit="1" customWidth="1"/>
    <col min="14065" max="14065" width="9.140625" style="1"/>
    <col min="14066" max="14066" width="10.7109375" style="1" customWidth="1"/>
    <col min="14067" max="14067" width="9.140625" style="1" customWidth="1"/>
    <col min="14068" max="14068" width="1.28515625" style="1" customWidth="1"/>
    <col min="14069" max="14069" width="9.85546875" style="1" customWidth="1"/>
    <col min="14070" max="14071" width="9.28515625" style="1" bestFit="1" customWidth="1"/>
    <col min="14072" max="14072" width="10" style="1" customWidth="1"/>
    <col min="14073" max="14073" width="1.140625" style="1" customWidth="1"/>
    <col min="14074" max="14074" width="9.28515625" style="1" bestFit="1" customWidth="1"/>
    <col min="14075" max="14075" width="9.28515625" style="1" customWidth="1"/>
    <col min="14076" max="14076" width="9.28515625" style="1" bestFit="1" customWidth="1"/>
    <col min="14077" max="14077" width="9.28515625" style="1" customWidth="1"/>
    <col min="14078" max="14078" width="11.85546875" style="1" bestFit="1" customWidth="1"/>
    <col min="14079" max="14079" width="9.28515625" style="1" bestFit="1" customWidth="1"/>
    <col min="14080" max="14081" width="9.140625" style="1"/>
    <col min="14082" max="14082" width="11.5703125" style="1" customWidth="1"/>
    <col min="14083" max="14083" width="18" style="1" customWidth="1"/>
    <col min="14084" max="14086" width="9.28515625" style="1" bestFit="1" customWidth="1"/>
    <col min="14087" max="14319" width="9.140625" style="1"/>
    <col min="14320" max="14320" width="9.28515625" style="1" bestFit="1" customWidth="1"/>
    <col min="14321" max="14321" width="9.140625" style="1"/>
    <col min="14322" max="14322" width="10.7109375" style="1" customWidth="1"/>
    <col min="14323" max="14323" width="9.140625" style="1" customWidth="1"/>
    <col min="14324" max="14324" width="1.28515625" style="1" customWidth="1"/>
    <col min="14325" max="14325" width="9.85546875" style="1" customWidth="1"/>
    <col min="14326" max="14327" width="9.28515625" style="1" bestFit="1" customWidth="1"/>
    <col min="14328" max="14328" width="10" style="1" customWidth="1"/>
    <col min="14329" max="14329" width="1.140625" style="1" customWidth="1"/>
    <col min="14330" max="14330" width="9.28515625" style="1" bestFit="1" customWidth="1"/>
    <col min="14331" max="14331" width="9.28515625" style="1" customWidth="1"/>
    <col min="14332" max="14332" width="9.28515625" style="1" bestFit="1" customWidth="1"/>
    <col min="14333" max="14333" width="9.28515625" style="1" customWidth="1"/>
    <col min="14334" max="14334" width="11.85546875" style="1" bestFit="1" customWidth="1"/>
    <col min="14335" max="14335" width="9.28515625" style="1" bestFit="1" customWidth="1"/>
    <col min="14336" max="14337" width="9.140625" style="1"/>
    <col min="14338" max="14338" width="11.5703125" style="1" customWidth="1"/>
    <col min="14339" max="14339" width="18" style="1" customWidth="1"/>
    <col min="14340" max="14342" width="9.28515625" style="1" bestFit="1" customWidth="1"/>
    <col min="14343" max="14575" width="9.140625" style="1"/>
    <col min="14576" max="14576" width="9.28515625" style="1" bestFit="1" customWidth="1"/>
    <col min="14577" max="14577" width="9.140625" style="1"/>
    <col min="14578" max="14578" width="10.7109375" style="1" customWidth="1"/>
    <col min="14579" max="14579" width="9.140625" style="1" customWidth="1"/>
    <col min="14580" max="14580" width="1.28515625" style="1" customWidth="1"/>
    <col min="14581" max="14581" width="9.85546875" style="1" customWidth="1"/>
    <col min="14582" max="14583" width="9.28515625" style="1" bestFit="1" customWidth="1"/>
    <col min="14584" max="14584" width="10" style="1" customWidth="1"/>
    <col min="14585" max="14585" width="1.140625" style="1" customWidth="1"/>
    <col min="14586" max="14586" width="9.28515625" style="1" bestFit="1" customWidth="1"/>
    <col min="14587" max="14587" width="9.28515625" style="1" customWidth="1"/>
    <col min="14588" max="14588" width="9.28515625" style="1" bestFit="1" customWidth="1"/>
    <col min="14589" max="14589" width="9.28515625" style="1" customWidth="1"/>
    <col min="14590" max="14590" width="11.85546875" style="1" bestFit="1" customWidth="1"/>
    <col min="14591" max="14591" width="9.28515625" style="1" bestFit="1" customWidth="1"/>
    <col min="14592" max="14593" width="9.140625" style="1"/>
    <col min="14594" max="14594" width="11.5703125" style="1" customWidth="1"/>
    <col min="14595" max="14595" width="18" style="1" customWidth="1"/>
    <col min="14596" max="14598" width="9.28515625" style="1" bestFit="1" customWidth="1"/>
    <col min="14599" max="14831" width="9.140625" style="1"/>
    <col min="14832" max="14832" width="9.28515625" style="1" bestFit="1" customWidth="1"/>
    <col min="14833" max="14833" width="9.140625" style="1"/>
    <col min="14834" max="14834" width="10.7109375" style="1" customWidth="1"/>
    <col min="14835" max="14835" width="9.140625" style="1" customWidth="1"/>
    <col min="14836" max="14836" width="1.28515625" style="1" customWidth="1"/>
    <col min="14837" max="14837" width="9.85546875" style="1" customWidth="1"/>
    <col min="14838" max="14839" width="9.28515625" style="1" bestFit="1" customWidth="1"/>
    <col min="14840" max="14840" width="10" style="1" customWidth="1"/>
    <col min="14841" max="14841" width="1.140625" style="1" customWidth="1"/>
    <col min="14842" max="14842" width="9.28515625" style="1" bestFit="1" customWidth="1"/>
    <col min="14843" max="14843" width="9.28515625" style="1" customWidth="1"/>
    <col min="14844" max="14844" width="9.28515625" style="1" bestFit="1" customWidth="1"/>
    <col min="14845" max="14845" width="9.28515625" style="1" customWidth="1"/>
    <col min="14846" max="14846" width="11.85546875" style="1" bestFit="1" customWidth="1"/>
    <col min="14847" max="14847" width="9.28515625" style="1" bestFit="1" customWidth="1"/>
    <col min="14848" max="14849" width="9.140625" style="1"/>
    <col min="14850" max="14850" width="11.5703125" style="1" customWidth="1"/>
    <col min="14851" max="14851" width="18" style="1" customWidth="1"/>
    <col min="14852" max="14854" width="9.28515625" style="1" bestFit="1" customWidth="1"/>
    <col min="14855" max="15087" width="9.140625" style="1"/>
    <col min="15088" max="15088" width="9.28515625" style="1" bestFit="1" customWidth="1"/>
    <col min="15089" max="15089" width="9.140625" style="1"/>
    <col min="15090" max="15090" width="10.7109375" style="1" customWidth="1"/>
    <col min="15091" max="15091" width="9.140625" style="1" customWidth="1"/>
    <col min="15092" max="15092" width="1.28515625" style="1" customWidth="1"/>
    <col min="15093" max="15093" width="9.85546875" style="1" customWidth="1"/>
    <col min="15094" max="15095" width="9.28515625" style="1" bestFit="1" customWidth="1"/>
    <col min="15096" max="15096" width="10" style="1" customWidth="1"/>
    <col min="15097" max="15097" width="1.140625" style="1" customWidth="1"/>
    <col min="15098" max="15098" width="9.28515625" style="1" bestFit="1" customWidth="1"/>
    <col min="15099" max="15099" width="9.28515625" style="1" customWidth="1"/>
    <col min="15100" max="15100" width="9.28515625" style="1" bestFit="1" customWidth="1"/>
    <col min="15101" max="15101" width="9.28515625" style="1" customWidth="1"/>
    <col min="15102" max="15102" width="11.85546875" style="1" bestFit="1" customWidth="1"/>
    <col min="15103" max="15103" width="9.28515625" style="1" bestFit="1" customWidth="1"/>
    <col min="15104" max="15105" width="9.140625" style="1"/>
    <col min="15106" max="15106" width="11.5703125" style="1" customWidth="1"/>
    <col min="15107" max="15107" width="18" style="1" customWidth="1"/>
    <col min="15108" max="15110" width="9.28515625" style="1" bestFit="1" customWidth="1"/>
    <col min="15111" max="15343" width="9.140625" style="1"/>
    <col min="15344" max="15344" width="9.28515625" style="1" bestFit="1" customWidth="1"/>
    <col min="15345" max="15345" width="9.140625" style="1"/>
    <col min="15346" max="15346" width="10.7109375" style="1" customWidth="1"/>
    <col min="15347" max="15347" width="9.140625" style="1" customWidth="1"/>
    <col min="15348" max="15348" width="1.28515625" style="1" customWidth="1"/>
    <col min="15349" max="15349" width="9.85546875" style="1" customWidth="1"/>
    <col min="15350" max="15351" width="9.28515625" style="1" bestFit="1" customWidth="1"/>
    <col min="15352" max="15352" width="10" style="1" customWidth="1"/>
    <col min="15353" max="15353" width="1.140625" style="1" customWidth="1"/>
    <col min="15354" max="15354" width="9.28515625" style="1" bestFit="1" customWidth="1"/>
    <col min="15355" max="15355" width="9.28515625" style="1" customWidth="1"/>
    <col min="15356" max="15356" width="9.28515625" style="1" bestFit="1" customWidth="1"/>
    <col min="15357" max="15357" width="9.28515625" style="1" customWidth="1"/>
    <col min="15358" max="15358" width="11.85546875" style="1" bestFit="1" customWidth="1"/>
    <col min="15359" max="15359" width="9.28515625" style="1" bestFit="1" customWidth="1"/>
    <col min="15360" max="15361" width="9.140625" style="1"/>
    <col min="15362" max="15362" width="11.5703125" style="1" customWidth="1"/>
    <col min="15363" max="15363" width="18" style="1" customWidth="1"/>
    <col min="15364" max="15366" width="9.28515625" style="1" bestFit="1" customWidth="1"/>
    <col min="15367" max="15599" width="9.140625" style="1"/>
    <col min="15600" max="15600" width="9.28515625" style="1" bestFit="1" customWidth="1"/>
    <col min="15601" max="15601" width="9.140625" style="1"/>
    <col min="15602" max="15602" width="10.7109375" style="1" customWidth="1"/>
    <col min="15603" max="15603" width="9.140625" style="1" customWidth="1"/>
    <col min="15604" max="15604" width="1.28515625" style="1" customWidth="1"/>
    <col min="15605" max="15605" width="9.85546875" style="1" customWidth="1"/>
    <col min="15606" max="15607" width="9.28515625" style="1" bestFit="1" customWidth="1"/>
    <col min="15608" max="15608" width="10" style="1" customWidth="1"/>
    <col min="15609" max="15609" width="1.140625" style="1" customWidth="1"/>
    <col min="15610" max="15610" width="9.28515625" style="1" bestFit="1" customWidth="1"/>
    <col min="15611" max="15611" width="9.28515625" style="1" customWidth="1"/>
    <col min="15612" max="15612" width="9.28515625" style="1" bestFit="1" customWidth="1"/>
    <col min="15613" max="15613" width="9.28515625" style="1" customWidth="1"/>
    <col min="15614" max="15614" width="11.85546875" style="1" bestFit="1" customWidth="1"/>
    <col min="15615" max="15615" width="9.28515625" style="1" bestFit="1" customWidth="1"/>
    <col min="15616" max="15617" width="9.140625" style="1"/>
    <col min="15618" max="15618" width="11.5703125" style="1" customWidth="1"/>
    <col min="15619" max="15619" width="18" style="1" customWidth="1"/>
    <col min="15620" max="15622" width="9.28515625" style="1" bestFit="1" customWidth="1"/>
    <col min="15623" max="15855" width="9.140625" style="1"/>
    <col min="15856" max="15856" width="9.28515625" style="1" bestFit="1" customWidth="1"/>
    <col min="15857" max="15857" width="9.140625" style="1"/>
    <col min="15858" max="15858" width="10.7109375" style="1" customWidth="1"/>
    <col min="15859" max="15859" width="9.140625" style="1" customWidth="1"/>
    <col min="15860" max="15860" width="1.28515625" style="1" customWidth="1"/>
    <col min="15861" max="15861" width="9.85546875" style="1" customWidth="1"/>
    <col min="15862" max="15863" width="9.28515625" style="1" bestFit="1" customWidth="1"/>
    <col min="15864" max="15864" width="10" style="1" customWidth="1"/>
    <col min="15865" max="15865" width="1.140625" style="1" customWidth="1"/>
    <col min="15866" max="15866" width="9.28515625" style="1" bestFit="1" customWidth="1"/>
    <col min="15867" max="15867" width="9.28515625" style="1" customWidth="1"/>
    <col min="15868" max="15868" width="9.28515625" style="1" bestFit="1" customWidth="1"/>
    <col min="15869" max="15869" width="9.28515625" style="1" customWidth="1"/>
    <col min="15870" max="15870" width="11.85546875" style="1" bestFit="1" customWidth="1"/>
    <col min="15871" max="15871" width="9.28515625" style="1" bestFit="1" customWidth="1"/>
    <col min="15872" max="15873" width="9.140625" style="1"/>
    <col min="15874" max="15874" width="11.5703125" style="1" customWidth="1"/>
    <col min="15875" max="15875" width="18" style="1" customWidth="1"/>
    <col min="15876" max="15878" width="9.28515625" style="1" bestFit="1" customWidth="1"/>
    <col min="15879" max="16111" width="9.140625" style="1"/>
    <col min="16112" max="16112" width="9.28515625" style="1" bestFit="1" customWidth="1"/>
    <col min="16113" max="16113" width="9.140625" style="1"/>
    <col min="16114" max="16114" width="10.7109375" style="1" customWidth="1"/>
    <col min="16115" max="16115" width="9.140625" style="1" customWidth="1"/>
    <col min="16116" max="16116" width="1.28515625" style="1" customWidth="1"/>
    <col min="16117" max="16117" width="9.85546875" style="1" customWidth="1"/>
    <col min="16118" max="16119" width="9.28515625" style="1" bestFit="1" customWidth="1"/>
    <col min="16120" max="16120" width="10" style="1" customWidth="1"/>
    <col min="16121" max="16121" width="1.140625" style="1" customWidth="1"/>
    <col min="16122" max="16122" width="9.28515625" style="1" bestFit="1" customWidth="1"/>
    <col min="16123" max="16123" width="9.28515625" style="1" customWidth="1"/>
    <col min="16124" max="16124" width="9.28515625" style="1" bestFit="1" customWidth="1"/>
    <col min="16125" max="16125" width="9.28515625" style="1" customWidth="1"/>
    <col min="16126" max="16126" width="11.85546875" style="1" bestFit="1" customWidth="1"/>
    <col min="16127" max="16127" width="9.28515625" style="1" bestFit="1" customWidth="1"/>
    <col min="16128" max="16129" width="9.140625" style="1"/>
    <col min="16130" max="16130" width="11.5703125" style="1" customWidth="1"/>
    <col min="16131" max="16131" width="18" style="1" customWidth="1"/>
    <col min="16132" max="16134" width="9.28515625" style="1" bestFit="1" customWidth="1"/>
    <col min="16135" max="16384" width="9.140625" style="1"/>
  </cols>
  <sheetData>
    <row r="2" spans="2:11" hidden="1">
      <c r="J2" s="363">
        <f>'Income Summary'!I6</f>
        <v>0</v>
      </c>
    </row>
    <row r="3" spans="2:11" ht="27.75" customHeight="1">
      <c r="B3" s="1" t="s">
        <v>61</v>
      </c>
    </row>
    <row r="4" spans="2:11" ht="18.75">
      <c r="B4" s="366" t="str">
        <f>CONCATENATE(G2," - As of ",TEXT(J2,"mmmm yyyy"))</f>
        <v xml:space="preserve"> - As of January 1900</v>
      </c>
      <c r="C4" s="366"/>
      <c r="D4" s="366"/>
      <c r="E4" s="366"/>
      <c r="F4" s="366"/>
      <c r="G4" s="366"/>
      <c r="H4" s="366"/>
      <c r="I4" s="366"/>
      <c r="J4" s="366"/>
      <c r="K4" s="366"/>
    </row>
    <row r="5" spans="2:11">
      <c r="B5" s="3"/>
      <c r="C5" s="4"/>
      <c r="D5" s="4"/>
      <c r="E5" s="4"/>
      <c r="F5" s="4"/>
      <c r="G5" s="4"/>
      <c r="H5" s="4"/>
      <c r="I5" s="4"/>
      <c r="J5" s="4"/>
      <c r="K5" s="4"/>
    </row>
    <row r="6" spans="2:11">
      <c r="B6" s="5"/>
      <c r="C6" s="6"/>
      <c r="D6" s="6"/>
      <c r="E6" s="7"/>
      <c r="F6" s="6"/>
      <c r="G6" s="6"/>
      <c r="H6" s="6"/>
      <c r="I6" s="8" t="s">
        <v>3</v>
      </c>
      <c r="J6" s="6"/>
      <c r="K6" s="9" t="s">
        <v>7</v>
      </c>
    </row>
    <row r="7" spans="2:11">
      <c r="B7" s="10" t="s">
        <v>3</v>
      </c>
      <c r="C7" s="11"/>
      <c r="D7" s="101"/>
      <c r="E7" s="12"/>
      <c r="F7" s="13" t="s">
        <v>3</v>
      </c>
      <c r="G7" s="13"/>
      <c r="H7" s="13"/>
      <c r="I7" s="11" t="s">
        <v>6</v>
      </c>
      <c r="J7" s="11"/>
      <c r="K7" s="9" t="s">
        <v>11</v>
      </c>
    </row>
    <row r="8" spans="2:11">
      <c r="B8" s="14" t="s">
        <v>96</v>
      </c>
      <c r="C8" s="11" t="s">
        <v>96</v>
      </c>
      <c r="D8" s="101"/>
      <c r="E8" s="12"/>
      <c r="F8" s="15"/>
      <c r="G8" s="15" t="s">
        <v>5</v>
      </c>
      <c r="H8" s="15"/>
      <c r="I8" s="8" t="s">
        <v>2</v>
      </c>
      <c r="J8" s="11" t="s">
        <v>2</v>
      </c>
      <c r="K8" s="9" t="s">
        <v>34</v>
      </c>
    </row>
    <row r="9" spans="2:11">
      <c r="B9" s="8" t="s">
        <v>8</v>
      </c>
      <c r="C9" s="8" t="s">
        <v>9</v>
      </c>
      <c r="D9" s="8"/>
      <c r="E9" s="12"/>
      <c r="F9" s="8"/>
      <c r="G9" s="8" t="s">
        <v>2</v>
      </c>
      <c r="H9" s="8"/>
      <c r="I9" s="8" t="s">
        <v>12</v>
      </c>
      <c r="J9" s="8" t="s">
        <v>10</v>
      </c>
      <c r="K9" s="9" t="s">
        <v>10</v>
      </c>
    </row>
    <row r="10" spans="2:11" ht="6.75" customHeight="1">
      <c r="B10" s="16"/>
      <c r="C10" s="17"/>
      <c r="D10" s="31"/>
      <c r="E10" s="18"/>
      <c r="F10" s="19"/>
      <c r="G10" s="19"/>
      <c r="H10" s="19"/>
      <c r="I10" s="19"/>
      <c r="J10" s="19"/>
      <c r="K10" s="21"/>
    </row>
    <row r="11" spans="2:11" ht="27" customHeight="1">
      <c r="B11" s="16">
        <v>1</v>
      </c>
      <c r="C11" s="31" t="s">
        <v>97</v>
      </c>
      <c r="D11" s="31"/>
      <c r="E11" s="18"/>
      <c r="F11" s="19"/>
      <c r="G11" s="19">
        <v>700</v>
      </c>
      <c r="H11" s="19"/>
      <c r="I11" s="19">
        <v>750</v>
      </c>
      <c r="J11" s="19">
        <f>I11</f>
        <v>750</v>
      </c>
      <c r="K11" s="21">
        <f t="shared" ref="K11:K22" si="0">G11-J11</f>
        <v>-50</v>
      </c>
    </row>
    <row r="12" spans="2:11" ht="27" customHeight="1">
      <c r="B12" s="16">
        <f>B11+1</f>
        <v>2</v>
      </c>
      <c r="C12" s="31" t="s">
        <v>97</v>
      </c>
      <c r="D12" s="31"/>
      <c r="E12" s="18"/>
      <c r="F12" s="19"/>
      <c r="G12" s="19">
        <v>700</v>
      </c>
      <c r="H12" s="19"/>
      <c r="I12" s="19">
        <v>750</v>
      </c>
      <c r="J12" s="19">
        <f>I12</f>
        <v>750</v>
      </c>
      <c r="K12" s="21">
        <f t="shared" si="0"/>
        <v>-50</v>
      </c>
    </row>
    <row r="13" spans="2:11" ht="27" customHeight="1">
      <c r="B13" s="16">
        <f t="shared" ref="B13:B22" si="1">B12+1</f>
        <v>3</v>
      </c>
      <c r="C13" s="31" t="s">
        <v>97</v>
      </c>
      <c r="D13" s="31"/>
      <c r="E13" s="18"/>
      <c r="F13" s="19"/>
      <c r="G13" s="19">
        <v>775</v>
      </c>
      <c r="H13" s="19"/>
      <c r="I13" s="19">
        <v>750</v>
      </c>
      <c r="J13" s="19">
        <f>I13</f>
        <v>750</v>
      </c>
      <c r="K13" s="21">
        <f t="shared" si="0"/>
        <v>25</v>
      </c>
    </row>
    <row r="14" spans="2:11" ht="27" customHeight="1">
      <c r="B14" s="16">
        <f t="shared" si="1"/>
        <v>4</v>
      </c>
      <c r="C14" s="31" t="s">
        <v>98</v>
      </c>
      <c r="D14" s="31"/>
      <c r="E14" s="18"/>
      <c r="F14" s="19"/>
      <c r="G14" s="19">
        <v>600</v>
      </c>
      <c r="H14" s="19"/>
      <c r="I14" s="19">
        <v>675</v>
      </c>
      <c r="J14" s="19">
        <f t="shared" ref="J14:J21" si="2">I14</f>
        <v>675</v>
      </c>
      <c r="K14" s="21">
        <f t="shared" si="0"/>
        <v>-75</v>
      </c>
    </row>
    <row r="15" spans="2:11" ht="27" customHeight="1">
      <c r="B15" s="16">
        <f t="shared" si="1"/>
        <v>5</v>
      </c>
      <c r="C15" s="31" t="s">
        <v>98</v>
      </c>
      <c r="D15" s="31"/>
      <c r="E15" s="18"/>
      <c r="F15" s="19"/>
      <c r="G15" s="19">
        <v>600</v>
      </c>
      <c r="H15" s="19"/>
      <c r="I15" s="19">
        <v>675</v>
      </c>
      <c r="J15" s="19">
        <f t="shared" si="2"/>
        <v>675</v>
      </c>
      <c r="K15" s="21">
        <f t="shared" si="0"/>
        <v>-75</v>
      </c>
    </row>
    <row r="16" spans="2:11" ht="27" customHeight="1">
      <c r="B16" s="16">
        <f t="shared" si="1"/>
        <v>6</v>
      </c>
      <c r="C16" s="31" t="s">
        <v>98</v>
      </c>
      <c r="D16" s="31"/>
      <c r="E16" s="18"/>
      <c r="F16" s="19"/>
      <c r="G16" s="19">
        <v>600</v>
      </c>
      <c r="H16" s="19"/>
      <c r="I16" s="19">
        <v>675</v>
      </c>
      <c r="J16" s="19">
        <f t="shared" ref="J16" si="3">I16</f>
        <v>675</v>
      </c>
      <c r="K16" s="21">
        <f t="shared" si="0"/>
        <v>-75</v>
      </c>
    </row>
    <row r="17" spans="2:12" ht="27" customHeight="1">
      <c r="B17" s="16">
        <f t="shared" si="1"/>
        <v>7</v>
      </c>
      <c r="C17" s="31" t="s">
        <v>99</v>
      </c>
      <c r="D17" s="31"/>
      <c r="E17" s="18"/>
      <c r="F17" s="19"/>
      <c r="G17" s="19">
        <v>500</v>
      </c>
      <c r="H17" s="19"/>
      <c r="I17" s="19">
        <v>450</v>
      </c>
      <c r="J17" s="19">
        <f t="shared" si="2"/>
        <v>450</v>
      </c>
      <c r="K17" s="21">
        <f t="shared" si="0"/>
        <v>50</v>
      </c>
    </row>
    <row r="18" spans="2:12" ht="27" customHeight="1">
      <c r="B18" s="16">
        <f t="shared" si="1"/>
        <v>8</v>
      </c>
      <c r="C18" s="31" t="s">
        <v>99</v>
      </c>
      <c r="D18" s="31"/>
      <c r="E18" s="18"/>
      <c r="F18" s="19"/>
      <c r="G18" s="19">
        <v>500</v>
      </c>
      <c r="H18" s="19"/>
      <c r="I18" s="19">
        <v>450</v>
      </c>
      <c r="J18" s="19">
        <f t="shared" si="2"/>
        <v>450</v>
      </c>
      <c r="K18" s="21">
        <f t="shared" si="0"/>
        <v>50</v>
      </c>
    </row>
    <row r="19" spans="2:12" ht="27" customHeight="1">
      <c r="B19" s="16">
        <f t="shared" si="1"/>
        <v>9</v>
      </c>
      <c r="C19" s="31" t="s">
        <v>99</v>
      </c>
      <c r="D19" s="31"/>
      <c r="E19" s="18"/>
      <c r="F19" s="19"/>
      <c r="G19" s="19">
        <v>500</v>
      </c>
      <c r="H19" s="19"/>
      <c r="I19" s="19">
        <v>450</v>
      </c>
      <c r="J19" s="19">
        <f t="shared" ref="J19" si="4">I19</f>
        <v>450</v>
      </c>
      <c r="K19" s="21">
        <f t="shared" si="0"/>
        <v>50</v>
      </c>
    </row>
    <row r="20" spans="2:12" ht="27" customHeight="1">
      <c r="B20" s="16">
        <f t="shared" si="1"/>
        <v>10</v>
      </c>
      <c r="C20" s="31" t="s">
        <v>153</v>
      </c>
      <c r="D20" s="31"/>
      <c r="E20" s="18"/>
      <c r="F20" s="19"/>
      <c r="G20" s="19">
        <v>400</v>
      </c>
      <c r="H20" s="19"/>
      <c r="I20" s="19">
        <v>375</v>
      </c>
      <c r="J20" s="19">
        <f t="shared" si="2"/>
        <v>375</v>
      </c>
      <c r="K20" s="21">
        <f t="shared" si="0"/>
        <v>25</v>
      </c>
    </row>
    <row r="21" spans="2:12" ht="27" customHeight="1">
      <c r="B21" s="16">
        <f t="shared" si="1"/>
        <v>11</v>
      </c>
      <c r="C21" s="31" t="s">
        <v>153</v>
      </c>
      <c r="D21" s="31"/>
      <c r="E21" s="18"/>
      <c r="F21" s="19"/>
      <c r="G21" s="19">
        <v>400</v>
      </c>
      <c r="H21" s="19"/>
      <c r="I21" s="19">
        <v>375</v>
      </c>
      <c r="J21" s="19">
        <f t="shared" si="2"/>
        <v>375</v>
      </c>
      <c r="K21" s="21">
        <f t="shared" si="0"/>
        <v>25</v>
      </c>
    </row>
    <row r="22" spans="2:12" ht="27" customHeight="1">
      <c r="B22" s="16">
        <f t="shared" si="1"/>
        <v>12</v>
      </c>
      <c r="C22" s="31" t="s">
        <v>153</v>
      </c>
      <c r="D22" s="31"/>
      <c r="E22" s="18"/>
      <c r="F22" s="19"/>
      <c r="G22" s="19">
        <v>400</v>
      </c>
      <c r="H22" s="19"/>
      <c r="I22" s="19">
        <v>375</v>
      </c>
      <c r="J22" s="19">
        <f t="shared" ref="J22" si="5">I22</f>
        <v>375</v>
      </c>
      <c r="K22" s="21">
        <f t="shared" si="0"/>
        <v>25</v>
      </c>
    </row>
    <row r="23" spans="2:12" ht="10.5" customHeight="1">
      <c r="B23" s="25"/>
      <c r="C23" s="26"/>
      <c r="D23" s="26"/>
      <c r="E23" s="27"/>
      <c r="F23" s="28"/>
      <c r="G23" s="28"/>
      <c r="H23" s="28"/>
      <c r="I23" s="26"/>
      <c r="J23" s="29" t="s">
        <v>3</v>
      </c>
      <c r="K23" s="30"/>
    </row>
    <row r="24" spans="2:12" ht="24" customHeight="1" thickBot="1">
      <c r="B24" s="132"/>
      <c r="C24" s="133"/>
      <c r="D24" s="133"/>
      <c r="E24" s="134"/>
      <c r="F24" s="135"/>
      <c r="G24" s="135">
        <f>SUM(G10:G23)</f>
        <v>6675</v>
      </c>
      <c r="H24" s="135"/>
      <c r="I24" s="135">
        <f>SUM(I10:I23)</f>
        <v>6750</v>
      </c>
      <c r="J24" s="134"/>
      <c r="K24" s="136">
        <f>SUM(K10:K23)</f>
        <v>-75</v>
      </c>
    </row>
    <row r="25" spans="2:12" ht="12.75" customHeight="1" thickTop="1">
      <c r="B25" s="3"/>
      <c r="C25" s="3"/>
      <c r="D25" s="3"/>
      <c r="E25" s="97"/>
      <c r="F25" s="98"/>
      <c r="G25" s="98"/>
      <c r="H25" s="98"/>
      <c r="I25" s="98"/>
      <c r="J25" s="97"/>
      <c r="K25" s="99"/>
    </row>
    <row r="26" spans="2:12" ht="24" customHeight="1">
      <c r="B26" s="183" t="s">
        <v>88</v>
      </c>
      <c r="C26" s="183"/>
      <c r="D26" s="184"/>
      <c r="E26" s="184"/>
      <c r="F26" s="184"/>
      <c r="G26" s="184" t="s">
        <v>103</v>
      </c>
      <c r="H26" s="184"/>
      <c r="I26" s="184" t="s">
        <v>102</v>
      </c>
      <c r="J26" s="184" t="s">
        <v>83</v>
      </c>
      <c r="K26" s="184"/>
    </row>
    <row r="27" spans="2:12" ht="22.9" customHeight="1">
      <c r="B27" s="187" t="s">
        <v>97</v>
      </c>
      <c r="C27" s="186"/>
      <c r="F27" s="185">
        <f t="array" ref="F27">COUNTIFS(C11:C23, B27)</f>
        <v>3</v>
      </c>
      <c r="G27" s="130">
        <f t="array" ref="G27">_xlfn.MINIFS(G11:G23, C11:C23, B27)</f>
        <v>700</v>
      </c>
      <c r="H27" s="97"/>
      <c r="I27" s="130">
        <f t="array" ref="I27">_xlfn.MAXIFS(G11:G23, C11:C23, B27)</f>
        <v>775</v>
      </c>
      <c r="J27" s="334">
        <f t="array" ref="J27">AVERAGEIFS(G11:G23, C11:C23, B27)</f>
        <v>725</v>
      </c>
      <c r="K27" s="130"/>
      <c r="L27" s="24"/>
    </row>
    <row r="28" spans="2:12" ht="22.9" customHeight="1">
      <c r="B28" s="187" t="s">
        <v>98</v>
      </c>
      <c r="C28" s="179"/>
      <c r="D28" s="179"/>
      <c r="F28" s="185">
        <f t="array" ref="F28">COUNTIFS(C11:C23, B28)</f>
        <v>3</v>
      </c>
      <c r="G28" s="130">
        <f t="array" ref="G28">_xlfn.MINIFS(G11:G23, C11:C23, B28)</f>
        <v>600</v>
      </c>
      <c r="H28" s="97"/>
      <c r="I28" s="130">
        <f t="array" ref="I28">_xlfn.MAXIFS(G11:G23, C11:C23, B28)</f>
        <v>600</v>
      </c>
      <c r="J28" s="334">
        <f t="array" ref="J28">AVERAGEIFS(G11:G23, C11:C23, B28)</f>
        <v>600</v>
      </c>
      <c r="K28" s="130"/>
      <c r="L28" s="24"/>
    </row>
    <row r="29" spans="2:12" ht="22.9" customHeight="1">
      <c r="B29" s="187" t="s">
        <v>99</v>
      </c>
      <c r="C29" s="179"/>
      <c r="D29" s="179"/>
      <c r="F29" s="185">
        <f t="array" ref="F29">COUNTIFS(C11:C23, B29)</f>
        <v>3</v>
      </c>
      <c r="G29" s="130">
        <f t="array" ref="G29">_xlfn.MINIFS(G11:G23, C11:C23, B29)</f>
        <v>500</v>
      </c>
      <c r="H29" s="97"/>
      <c r="I29" s="130">
        <f t="array" ref="I29">_xlfn.MAXIFS(G11:G23, C11:C23, B29)</f>
        <v>500</v>
      </c>
      <c r="J29" s="334">
        <f t="array" ref="J29">AVERAGEIFS(G11:G23, C11:C23, B29)</f>
        <v>500</v>
      </c>
      <c r="K29" s="130"/>
      <c r="L29" s="24"/>
    </row>
    <row r="30" spans="2:12" ht="22.9" customHeight="1">
      <c r="B30" s="188" t="s">
        <v>153</v>
      </c>
      <c r="C30" s="180"/>
      <c r="D30" s="180"/>
      <c r="E30" s="137"/>
      <c r="F30" s="185">
        <f t="array" ref="F30">COUNTIFS(C11:C23, B30)</f>
        <v>3</v>
      </c>
      <c r="G30" s="130">
        <f t="array" ref="G30">_xlfn.MINIFS(G11:G23, C11:C23, B30)</f>
        <v>400</v>
      </c>
      <c r="H30" s="97"/>
      <c r="I30" s="130">
        <f t="array" ref="I30">_xlfn.MAXIFS(G11:G23, C11:C23, B30)</f>
        <v>400</v>
      </c>
      <c r="J30" s="334">
        <f t="array" ref="J30">AVERAGEIFS(G11:G23, C11:C23, B30)</f>
        <v>400</v>
      </c>
      <c r="K30" s="130"/>
      <c r="L30" s="24"/>
    </row>
    <row r="31" spans="2:12" ht="24" customHeight="1" thickBot="1">
      <c r="B31" s="364" t="s">
        <v>101</v>
      </c>
      <c r="C31" s="364"/>
      <c r="D31" s="364"/>
      <c r="E31" s="139"/>
      <c r="F31" s="189">
        <f>COUNT(B10:B23)</f>
        <v>12</v>
      </c>
      <c r="G31" s="184" t="s">
        <v>60</v>
      </c>
      <c r="H31" s="184"/>
      <c r="I31" s="184" t="s">
        <v>84</v>
      </c>
      <c r="J31" s="184" t="s">
        <v>100</v>
      </c>
      <c r="K31" s="184"/>
      <c r="L31" s="24"/>
    </row>
    <row r="32" spans="2:12" ht="27" customHeight="1" thickTop="1">
      <c r="B32" s="365" t="s">
        <v>89</v>
      </c>
      <c r="C32" s="365"/>
      <c r="D32" s="365"/>
      <c r="F32" s="150"/>
      <c r="G32" s="130">
        <f>G24*12</f>
        <v>80100</v>
      </c>
      <c r="H32" s="3"/>
      <c r="I32" s="22">
        <f>G24</f>
        <v>6675</v>
      </c>
      <c r="J32" s="19">
        <f>I32/F31</f>
        <v>556.25</v>
      </c>
      <c r="K32" s="19"/>
    </row>
    <row r="33" spans="2:13" ht="27" customHeight="1" thickBot="1">
      <c r="B33" s="138" t="s">
        <v>90</v>
      </c>
      <c r="C33" s="138"/>
      <c r="D33" s="138"/>
      <c r="E33" s="138"/>
      <c r="F33" s="151"/>
      <c r="G33" s="149">
        <f>I24*12</f>
        <v>81000</v>
      </c>
      <c r="H33" s="139"/>
      <c r="I33" s="140">
        <f>I24</f>
        <v>6750</v>
      </c>
      <c r="J33" s="140">
        <f>I33/F31</f>
        <v>562.5</v>
      </c>
      <c r="K33" s="140"/>
    </row>
    <row r="34" spans="2:13" s="2" customFormat="1" ht="15.75" thickTop="1">
      <c r="B34" s="2" t="s">
        <v>3</v>
      </c>
      <c r="C34" s="2" t="s">
        <v>3</v>
      </c>
      <c r="D34" s="100"/>
      <c r="E34" s="1"/>
      <c r="F34" s="23"/>
      <c r="G34" s="23"/>
      <c r="H34" s="23"/>
      <c r="I34" s="1"/>
      <c r="J34" s="20" t="s">
        <v>3</v>
      </c>
      <c r="K34" s="1"/>
      <c r="L34" s="1"/>
      <c r="M34" s="1"/>
    </row>
    <row r="35" spans="2:13" s="2" customFormat="1">
      <c r="B35" s="1"/>
      <c r="C35" s="1"/>
      <c r="D35" s="1"/>
      <c r="E35" s="1"/>
      <c r="F35" s="23"/>
      <c r="G35" s="23"/>
      <c r="H35" s="23"/>
      <c r="I35" s="1"/>
      <c r="J35" s="1"/>
      <c r="K35" s="1"/>
      <c r="L35" s="1"/>
      <c r="M35" s="1"/>
    </row>
  </sheetData>
  <mergeCells count="3">
    <mergeCell ref="B31:D31"/>
    <mergeCell ref="B32:D32"/>
    <mergeCell ref="B4:K4"/>
  </mergeCells>
  <dataValidations count="1">
    <dataValidation type="list" allowBlank="1" showInputMessage="1" showErrorMessage="1" sqref="V12 C11:C22" xr:uid="{E43FB7BF-2CB6-4B00-B3D3-BDAB3E270BEF}">
      <formula1>"Triple-Wide, Double-Wide, Single-Wide, RV Space"</formula1>
    </dataValidation>
  </dataValidations>
  <printOptions horizontalCentered="1" verticalCentered="1"/>
  <pageMargins left="0.25" right="0.25" top="0.5" bottom="0.25" header="0.5" footer="0.5"/>
  <pageSetup scale="46" fitToHeight="0" orientation="portrait" r:id="rId1"/>
  <headerFooter alignWithMargins="0"/>
  <ignoredErrors>
    <ignoredError sqref="B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F5EF-EC92-4814-8C42-898EA364E048}">
  <dimension ref="A1:R84"/>
  <sheetViews>
    <sheetView showGridLines="0" zoomScale="90" zoomScaleNormal="90" workbookViewId="0">
      <selection activeCell="G13" sqref="G13"/>
    </sheetView>
  </sheetViews>
  <sheetFormatPr defaultColWidth="8.85546875" defaultRowHeight="15"/>
  <cols>
    <col min="1" max="1" width="8" style="153" customWidth="1"/>
    <col min="2" max="2" width="18.85546875" style="153" customWidth="1"/>
    <col min="3" max="3" width="15.85546875" style="153" customWidth="1"/>
    <col min="4" max="4" width="12.140625" style="153" customWidth="1"/>
    <col min="5" max="5" width="8.42578125" style="153" customWidth="1"/>
    <col min="6" max="6" width="10.140625" style="153" customWidth="1"/>
    <col min="7" max="7" width="15" style="153" customWidth="1"/>
    <col min="8" max="8" width="9.7109375" style="153" customWidth="1"/>
    <col min="9" max="9" width="14" style="153" customWidth="1"/>
    <col min="10" max="10" width="9.42578125" style="153" customWidth="1"/>
    <col min="11" max="11" width="11.85546875" style="153" customWidth="1"/>
    <col min="12" max="12" width="10.85546875" style="153" customWidth="1"/>
    <col min="13" max="13" width="0" style="153" hidden="1" customWidth="1"/>
    <col min="14" max="14" width="9" style="153" customWidth="1"/>
    <col min="15" max="15" width="4" style="153" customWidth="1"/>
    <col min="16" max="18" width="13.140625" style="153" customWidth="1"/>
    <col min="19" max="16384" width="8.85546875" style="153"/>
  </cols>
  <sheetData>
    <row r="1" spans="1:18" ht="15.75" thickBot="1">
      <c r="A1" s="55"/>
      <c r="B1" s="55"/>
      <c r="C1" s="55"/>
      <c r="D1" s="55"/>
      <c r="E1" s="55"/>
      <c r="F1" s="55"/>
      <c r="G1" s="55"/>
      <c r="H1" s="367" t="s">
        <v>74</v>
      </c>
      <c r="I1" s="368"/>
      <c r="J1" s="369"/>
      <c r="K1" s="55"/>
      <c r="L1" s="55"/>
      <c r="M1" s="55"/>
      <c r="N1" s="55"/>
      <c r="O1" s="55"/>
      <c r="P1" s="55"/>
      <c r="Q1" s="55"/>
      <c r="R1" s="55"/>
    </row>
    <row r="2" spans="1:18">
      <c r="A2" s="55"/>
      <c r="B2" s="55"/>
      <c r="C2" s="55"/>
      <c r="D2" s="55"/>
      <c r="E2" s="55"/>
      <c r="F2" s="55"/>
      <c r="G2" s="55"/>
      <c r="H2" s="124" t="s">
        <v>58</v>
      </c>
      <c r="I2" s="146" t="s">
        <v>53</v>
      </c>
      <c r="J2" s="142" t="s">
        <v>86</v>
      </c>
      <c r="K2" s="55"/>
      <c r="L2" s="55"/>
      <c r="M2" s="55"/>
      <c r="N2" s="55"/>
      <c r="O2" s="55"/>
      <c r="P2" s="55"/>
      <c r="Q2" s="55"/>
      <c r="R2" s="55"/>
    </row>
    <row r="3" spans="1:18">
      <c r="A3" s="55"/>
      <c r="B3" s="55"/>
      <c r="C3" s="55"/>
      <c r="D3" s="55"/>
      <c r="E3" s="55"/>
      <c r="F3" s="55"/>
      <c r="G3" s="55"/>
      <c r="H3" s="125" t="s">
        <v>68</v>
      </c>
      <c r="I3" s="112" t="s">
        <v>58</v>
      </c>
      <c r="J3" s="143" t="s">
        <v>87</v>
      </c>
      <c r="K3" s="55"/>
      <c r="L3" s="55"/>
      <c r="M3" s="55"/>
      <c r="N3" s="55"/>
      <c r="O3" s="55"/>
      <c r="P3" s="55"/>
      <c r="Q3" s="55"/>
      <c r="R3" s="55"/>
    </row>
    <row r="4" spans="1:18">
      <c r="A4" s="55"/>
      <c r="B4" s="55"/>
      <c r="C4" s="55"/>
      <c r="D4" s="55"/>
      <c r="E4" s="55"/>
      <c r="F4" s="55"/>
      <c r="G4" s="55"/>
      <c r="H4" s="126" t="s">
        <v>69</v>
      </c>
      <c r="I4" s="147" t="s">
        <v>59</v>
      </c>
      <c r="J4" s="148">
        <v>0</v>
      </c>
      <c r="K4" s="55"/>
      <c r="L4" s="55"/>
      <c r="M4" s="55"/>
      <c r="N4" s="55"/>
      <c r="O4" s="55"/>
      <c r="P4" s="55"/>
      <c r="Q4" s="55"/>
      <c r="R4" s="55"/>
    </row>
    <row r="5" spans="1:18" ht="3" customHeight="1">
      <c r="A5" s="55"/>
      <c r="B5" s="55"/>
      <c r="C5" s="55"/>
      <c r="D5" s="55"/>
      <c r="E5" s="55"/>
      <c r="F5" s="55"/>
      <c r="G5" s="55"/>
      <c r="H5" s="127"/>
      <c r="I5" s="107"/>
      <c r="J5" s="144"/>
      <c r="K5" s="55"/>
      <c r="L5" s="55"/>
      <c r="M5" s="55"/>
      <c r="N5" s="55"/>
      <c r="O5" s="55"/>
      <c r="P5" s="55"/>
      <c r="Q5" s="55"/>
      <c r="R5" s="55"/>
    </row>
    <row r="6" spans="1:18">
      <c r="A6" s="55"/>
      <c r="B6" s="55"/>
      <c r="C6" s="55"/>
      <c r="D6" s="55"/>
      <c r="E6" s="55"/>
      <c r="F6" s="55"/>
      <c r="G6" s="55"/>
      <c r="H6" s="128" t="s">
        <v>71</v>
      </c>
      <c r="I6" s="108" t="s">
        <v>72</v>
      </c>
      <c r="J6" s="176">
        <v>-1</v>
      </c>
      <c r="K6" s="55"/>
      <c r="L6" s="55"/>
      <c r="M6" s="55"/>
      <c r="N6" s="55"/>
      <c r="O6" s="55"/>
      <c r="P6" s="55"/>
      <c r="Q6" s="55"/>
      <c r="R6" s="55"/>
    </row>
    <row r="7" spans="1:18" ht="3" customHeight="1">
      <c r="A7" s="55"/>
      <c r="B7" s="55"/>
      <c r="C7" s="55"/>
      <c r="D7" s="55"/>
      <c r="E7" s="55"/>
      <c r="F7" s="55"/>
      <c r="G7" s="55"/>
      <c r="H7" s="127"/>
      <c r="I7" s="109"/>
      <c r="J7" s="145"/>
      <c r="K7" s="55"/>
      <c r="L7" s="55"/>
      <c r="M7" s="55"/>
      <c r="N7" s="55"/>
      <c r="O7" s="55"/>
      <c r="P7" s="55"/>
      <c r="Q7" s="55"/>
      <c r="R7" s="55"/>
    </row>
    <row r="8" spans="1:18" ht="15.75" thickBot="1">
      <c r="A8" s="55"/>
      <c r="B8" s="55"/>
      <c r="C8" s="55"/>
      <c r="D8" s="55"/>
      <c r="E8" s="55"/>
      <c r="F8" s="55"/>
      <c r="G8" s="55"/>
      <c r="H8" s="129" t="s">
        <v>70</v>
      </c>
      <c r="I8" s="175" t="s">
        <v>73</v>
      </c>
      <c r="J8" s="174">
        <v>1</v>
      </c>
      <c r="K8" s="55"/>
      <c r="L8" s="55"/>
      <c r="M8" s="55"/>
      <c r="N8" s="55"/>
      <c r="O8" s="55"/>
      <c r="P8" s="55"/>
      <c r="Q8" s="55"/>
      <c r="R8" s="55"/>
    </row>
    <row r="9" spans="1:18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</row>
    <row r="10" spans="1:18" ht="3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55"/>
      <c r="P10" s="55"/>
      <c r="Q10" s="55"/>
      <c r="R10" s="55"/>
    </row>
    <row r="11" spans="1:18">
      <c r="A11" s="55"/>
      <c r="B11" s="168"/>
      <c r="C11" s="55"/>
      <c r="D11" s="16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</row>
    <row r="12" spans="1:18" ht="15.75">
      <c r="A12" s="170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</row>
    <row r="13" spans="1:18" ht="18.75">
      <c r="A13" s="55"/>
      <c r="B13" s="55"/>
      <c r="C13" s="168"/>
      <c r="D13" s="55"/>
      <c r="E13" s="165"/>
      <c r="F13" s="168"/>
      <c r="G13" s="167" t="s">
        <v>134</v>
      </c>
      <c r="H13" s="165"/>
      <c r="I13" s="165"/>
      <c r="J13" s="165"/>
      <c r="K13" s="165"/>
      <c r="L13" s="165"/>
      <c r="M13" s="165"/>
      <c r="N13" s="165"/>
      <c r="O13" s="55"/>
      <c r="P13" s="55"/>
      <c r="Q13" s="55"/>
      <c r="R13" s="55"/>
    </row>
    <row r="14" spans="1:18" ht="15.75">
      <c r="A14" s="170"/>
      <c r="B14" s="168"/>
      <c r="C14" s="168"/>
      <c r="D14" s="165"/>
      <c r="E14" s="165"/>
      <c r="F14" s="168"/>
      <c r="G14" s="165"/>
      <c r="H14" s="165"/>
      <c r="I14" s="165"/>
      <c r="J14" s="165"/>
      <c r="K14" s="165"/>
      <c r="L14" s="165"/>
      <c r="M14" s="165"/>
      <c r="N14" s="165"/>
      <c r="O14" s="55"/>
      <c r="P14" s="55"/>
      <c r="Q14" s="55"/>
      <c r="R14" s="55"/>
    </row>
    <row r="15" spans="1:18">
      <c r="A15" s="113"/>
      <c r="B15" s="158"/>
      <c r="C15" s="113"/>
      <c r="D15" s="114" t="s">
        <v>154</v>
      </c>
      <c r="E15" s="158"/>
      <c r="F15" s="113"/>
      <c r="G15" s="158" t="s">
        <v>51</v>
      </c>
      <c r="H15" s="111"/>
      <c r="I15" s="158" t="s">
        <v>85</v>
      </c>
      <c r="J15" s="158"/>
      <c r="K15" s="158" t="s">
        <v>136</v>
      </c>
      <c r="L15" s="158" t="s">
        <v>52</v>
      </c>
      <c r="M15" s="158"/>
      <c r="N15" s="158" t="s">
        <v>53</v>
      </c>
      <c r="O15" s="55"/>
      <c r="P15" s="160"/>
      <c r="Q15" s="158" t="s">
        <v>135</v>
      </c>
      <c r="R15" s="160"/>
    </row>
    <row r="16" spans="1:18" ht="15.75" thickBot="1">
      <c r="A16" s="38" t="s">
        <v>80</v>
      </c>
      <c r="B16" s="115" t="s">
        <v>79</v>
      </c>
      <c r="C16" s="38" t="s">
        <v>156</v>
      </c>
      <c r="D16" s="37" t="s">
        <v>155</v>
      </c>
      <c r="E16" s="39" t="s">
        <v>54</v>
      </c>
      <c r="F16" s="39" t="s">
        <v>82</v>
      </c>
      <c r="G16" s="37" t="s">
        <v>2</v>
      </c>
      <c r="H16" s="112" t="s">
        <v>0</v>
      </c>
      <c r="I16" s="39" t="s">
        <v>77</v>
      </c>
      <c r="J16" s="39" t="s">
        <v>55</v>
      </c>
      <c r="K16" s="39" t="s">
        <v>56</v>
      </c>
      <c r="L16" s="39" t="s">
        <v>57</v>
      </c>
      <c r="M16" s="39"/>
      <c r="N16" s="39" t="s">
        <v>58</v>
      </c>
      <c r="O16" s="55"/>
      <c r="P16" s="158" t="s">
        <v>63</v>
      </c>
      <c r="Q16" s="158" t="s">
        <v>64</v>
      </c>
      <c r="R16" s="39" t="s">
        <v>83</v>
      </c>
    </row>
    <row r="17" spans="1:18" ht="15.75" thickBot="1">
      <c r="A17" s="58" t="s">
        <v>75</v>
      </c>
      <c r="B17" s="335" t="str">
        <f>'Rent Roll '!B4</f>
        <v xml:space="preserve"> - As of January 1900</v>
      </c>
      <c r="C17" s="119" t="str">
        <f>IF(P17&lt;Q17,CONCATENATE(TEXT(P17,"$#,##0_);($#,##0)"), "to ", TEXT(Q17,"$#,##0_);($#,##0)" )),P17)</f>
        <v xml:space="preserve">$700 to $775 </v>
      </c>
      <c r="D17" s="40"/>
      <c r="E17" s="117" t="s">
        <v>50</v>
      </c>
      <c r="F17" s="103"/>
      <c r="G17" s="106" t="str">
        <f>IF(P17&lt;Q17,CONCATENATE(TEXT(P19,"$#,##0_);($#,##0)"), "to ", TEXT(Q19,"$#,##0_);($#,##0)" )),C17)</f>
        <v xml:space="preserve">$700 to $775 </v>
      </c>
      <c r="H17" s="163"/>
      <c r="I17" s="162"/>
      <c r="J17" s="162"/>
      <c r="K17" s="162"/>
      <c r="L17" s="162"/>
      <c r="M17" s="162"/>
      <c r="N17" s="162"/>
      <c r="O17" s="55"/>
      <c r="P17" s="121">
        <f>'Rent Roll '!G27</f>
        <v>700</v>
      </c>
      <c r="Q17" s="122">
        <f>'Rent Roll '!I27</f>
        <v>775</v>
      </c>
      <c r="R17" s="120">
        <f>'Rent Roll '!J27</f>
        <v>725</v>
      </c>
    </row>
    <row r="18" spans="1:18" ht="6.95" customHeight="1">
      <c r="A18" s="41"/>
      <c r="B18" s="107"/>
      <c r="C18" s="102"/>
      <c r="D18" s="42"/>
      <c r="E18" s="59"/>
      <c r="F18" s="60"/>
      <c r="G18" s="61"/>
      <c r="H18" s="107"/>
      <c r="I18" s="41"/>
      <c r="J18" s="41"/>
      <c r="K18" s="41"/>
      <c r="L18" s="41"/>
      <c r="M18" s="41"/>
      <c r="N18" s="41"/>
      <c r="O18" s="55"/>
      <c r="P18" s="161"/>
      <c r="Q18" s="161"/>
      <c r="R18" s="161"/>
    </row>
    <row r="19" spans="1:18">
      <c r="A19" s="44">
        <v>1</v>
      </c>
      <c r="B19" s="116" t="s">
        <v>126</v>
      </c>
      <c r="C19" s="46">
        <v>665</v>
      </c>
      <c r="D19" s="40">
        <v>35</v>
      </c>
      <c r="E19" s="117" t="s">
        <v>50</v>
      </c>
      <c r="F19" s="46"/>
      <c r="G19" s="106">
        <f>SUM(C19:F19)</f>
        <v>700</v>
      </c>
      <c r="H19" s="177" t="s">
        <v>59</v>
      </c>
      <c r="I19" s="178" t="s">
        <v>59</v>
      </c>
      <c r="J19" s="178" t="s">
        <v>59</v>
      </c>
      <c r="K19" s="178" t="s">
        <v>59</v>
      </c>
      <c r="L19" s="178" t="s">
        <v>59</v>
      </c>
      <c r="M19" s="141">
        <f>SUM((IF(H19="=",0,IF(H19="+",1,-1)))+(IF(I19="=",0,IF(I19="+",1,-1)))+(IF(J19="=",0,IF(J19="+",1,-1)))+(IF(K19="=",0,IF(K19="+",1,-1)))+(IF(L19="=",0,IF(L19="+",1,-1))))</f>
        <v>0</v>
      </c>
      <c r="N19" s="177" t="str">
        <f>IF(M19=0,"=",IF(M19&gt;0,"+","-"))</f>
        <v>=</v>
      </c>
      <c r="O19" s="55"/>
      <c r="P19" s="131">
        <f>P17+SUM(D17:F17)</f>
        <v>700</v>
      </c>
      <c r="Q19" s="131">
        <f>Q17+SUM(D17:F17)</f>
        <v>775</v>
      </c>
      <c r="R19" s="131">
        <f>AVERAGE(P19:Q19)</f>
        <v>737.5</v>
      </c>
    </row>
    <row r="20" spans="1:18" ht="3" customHeight="1">
      <c r="A20" s="41"/>
      <c r="B20" s="107"/>
      <c r="C20" s="102"/>
      <c r="D20" s="42"/>
      <c r="E20" s="41"/>
      <c r="F20" s="42"/>
      <c r="G20" s="43"/>
      <c r="H20" s="109"/>
      <c r="I20" s="43"/>
      <c r="J20" s="43"/>
      <c r="K20" s="43"/>
      <c r="L20" s="43"/>
      <c r="M20" s="43"/>
      <c r="N20" s="43"/>
      <c r="O20" s="55"/>
      <c r="P20" s="55"/>
      <c r="Q20" s="55"/>
      <c r="R20" s="55"/>
    </row>
    <row r="21" spans="1:18">
      <c r="A21" s="44">
        <v>2</v>
      </c>
      <c r="B21" s="116" t="s">
        <v>127</v>
      </c>
      <c r="C21" s="46">
        <v>675</v>
      </c>
      <c r="D21" s="40"/>
      <c r="E21" s="117" t="s">
        <v>81</v>
      </c>
      <c r="F21" s="46">
        <v>25</v>
      </c>
      <c r="G21" s="106">
        <f>SUM(C21:F21)</f>
        <v>700</v>
      </c>
      <c r="H21" s="108" t="s">
        <v>59</v>
      </c>
      <c r="I21" s="45" t="s">
        <v>59</v>
      </c>
      <c r="J21" s="45" t="s">
        <v>59</v>
      </c>
      <c r="K21" s="45" t="s">
        <v>59</v>
      </c>
      <c r="L21" s="45" t="s">
        <v>59</v>
      </c>
      <c r="M21" s="141">
        <f>SUM((IF(H21="=",0,IF(H21="+",1,-1)))+(IF(I21="=",0,IF(I21="+",1,-1)))+(IF(J21="=",0,IF(J21="+",1,-1)))+(IF(K21="=",0,IF(K21="+",1,-1)))+(IF(L21="=",0,IF(L21="+",1,-1))))</f>
        <v>0</v>
      </c>
      <c r="N21" s="177" t="str">
        <f>IF(M21=0,"=",IF(M21&gt;0,"+","-"))</f>
        <v>=</v>
      </c>
      <c r="O21" s="55"/>
      <c r="P21" s="55"/>
      <c r="Q21" s="55"/>
      <c r="R21" s="55"/>
    </row>
    <row r="22" spans="1:18" ht="3" customHeight="1">
      <c r="A22" s="41"/>
      <c r="B22" s="107"/>
      <c r="C22" s="102"/>
      <c r="D22" s="42"/>
      <c r="E22" s="41"/>
      <c r="F22" s="42"/>
      <c r="G22" s="43"/>
      <c r="H22" s="109"/>
      <c r="I22" s="43"/>
      <c r="J22" s="43"/>
      <c r="K22" s="43"/>
      <c r="L22" s="43"/>
      <c r="M22" s="43"/>
      <c r="N22" s="43"/>
      <c r="O22" s="55"/>
      <c r="P22" s="35"/>
      <c r="Q22" s="35"/>
      <c r="R22" s="35"/>
    </row>
    <row r="23" spans="1:18">
      <c r="A23" s="44">
        <v>3</v>
      </c>
      <c r="B23" s="116" t="s">
        <v>128</v>
      </c>
      <c r="C23" s="46">
        <v>650</v>
      </c>
      <c r="D23" s="40"/>
      <c r="E23" s="117" t="s">
        <v>62</v>
      </c>
      <c r="F23" s="46">
        <v>50</v>
      </c>
      <c r="G23" s="106">
        <f>SUM(C23:F23)</f>
        <v>700</v>
      </c>
      <c r="H23" s="108" t="s">
        <v>59</v>
      </c>
      <c r="I23" s="45" t="s">
        <v>59</v>
      </c>
      <c r="J23" s="45" t="s">
        <v>59</v>
      </c>
      <c r="K23" s="45" t="s">
        <v>59</v>
      </c>
      <c r="L23" s="45" t="s">
        <v>59</v>
      </c>
      <c r="M23" s="141">
        <f>SUM((IF(H23="=",0,IF(H23="+",1,-1)))+(IF(I23="=",0,IF(I23="+",1,-1)))+(IF(J23="=",0,IF(J23="+",1,-1)))+(IF(K23="=",0,IF(K23="+",1,-1)))+(IF(L23="=",0,IF(L23="+",1,-1))))</f>
        <v>0</v>
      </c>
      <c r="N23" s="177" t="str">
        <f>IF(M23=0,"=",IF(M23&gt;0,"+","-"))</f>
        <v>=</v>
      </c>
      <c r="O23" s="55"/>
      <c r="P23" s="160"/>
      <c r="Q23" s="158" t="s">
        <v>91</v>
      </c>
      <c r="R23" s="160"/>
    </row>
    <row r="24" spans="1:18" ht="3" customHeight="1">
      <c r="A24" s="41"/>
      <c r="B24" s="107"/>
      <c r="C24" s="102"/>
      <c r="D24" s="42"/>
      <c r="E24" s="41"/>
      <c r="F24" s="42"/>
      <c r="G24" s="43"/>
      <c r="H24" s="109"/>
      <c r="I24" s="43"/>
      <c r="J24" s="43"/>
      <c r="K24" s="43"/>
      <c r="L24" s="43"/>
      <c r="M24" s="43"/>
      <c r="N24" s="43"/>
      <c r="O24" s="55"/>
      <c r="P24" s="159">
        <f>L24</f>
        <v>0</v>
      </c>
      <c r="Q24" s="159"/>
      <c r="R24" s="159"/>
    </row>
    <row r="25" spans="1:18">
      <c r="A25" s="44">
        <v>4</v>
      </c>
      <c r="B25" s="116" t="s">
        <v>129</v>
      </c>
      <c r="C25" s="46">
        <v>725</v>
      </c>
      <c r="D25" s="40"/>
      <c r="E25" s="117" t="s">
        <v>50</v>
      </c>
      <c r="F25" s="46"/>
      <c r="G25" s="106">
        <f>SUM(C25:F25)</f>
        <v>725</v>
      </c>
      <c r="H25" s="108" t="s">
        <v>59</v>
      </c>
      <c r="I25" s="45" t="s">
        <v>59</v>
      </c>
      <c r="J25" s="45" t="s">
        <v>59</v>
      </c>
      <c r="K25" s="45" t="s">
        <v>59</v>
      </c>
      <c r="L25" s="45" t="s">
        <v>59</v>
      </c>
      <c r="M25" s="141">
        <f>SUM((IF(H25="=",0,IF(H25="+",1,-1)))+(IF(I25="=",0,IF(I25="+",1,-1)))+(IF(J25="=",0,IF(J25="+",1,-1)))+(IF(K25="=",0,IF(K25="+",1,-1)))+(IF(L25="=",0,IF(L25="+",1,-1))))</f>
        <v>0</v>
      </c>
      <c r="N25" s="177" t="str">
        <f>IF(M25=0,"=",IF(M25&gt;0,"+","-"))</f>
        <v>=</v>
      </c>
      <c r="O25" s="55"/>
      <c r="P25" s="158" t="s">
        <v>63</v>
      </c>
      <c r="Q25" s="158" t="s">
        <v>64</v>
      </c>
      <c r="R25" s="158" t="s">
        <v>83</v>
      </c>
    </row>
    <row r="26" spans="1:18" ht="3" customHeight="1" thickBot="1">
      <c r="A26" s="41"/>
      <c r="B26" s="107"/>
      <c r="C26" s="102"/>
      <c r="D26" s="42"/>
      <c r="E26" s="41"/>
      <c r="F26" s="42"/>
      <c r="G26" s="43"/>
      <c r="H26" s="109"/>
      <c r="I26" s="43"/>
      <c r="J26" s="43"/>
      <c r="K26" s="43"/>
      <c r="L26" s="43"/>
      <c r="M26" s="43"/>
      <c r="N26" s="43"/>
      <c r="O26" s="55"/>
      <c r="P26" s="43"/>
      <c r="Q26" s="43"/>
      <c r="R26" s="152"/>
    </row>
    <row r="27" spans="1:18" ht="15.75" thickBot="1">
      <c r="A27" s="44">
        <v>5</v>
      </c>
      <c r="B27" s="116" t="s">
        <v>130</v>
      </c>
      <c r="C27" s="103">
        <v>675</v>
      </c>
      <c r="D27" s="40"/>
      <c r="E27" s="117" t="s">
        <v>50</v>
      </c>
      <c r="F27" s="46"/>
      <c r="G27" s="106">
        <f>SUM(C27:F27)</f>
        <v>675</v>
      </c>
      <c r="H27" s="108" t="s">
        <v>59</v>
      </c>
      <c r="I27" s="45" t="s">
        <v>59</v>
      </c>
      <c r="J27" s="45" t="s">
        <v>59</v>
      </c>
      <c r="K27" s="45" t="s">
        <v>59</v>
      </c>
      <c r="L27" s="45" t="s">
        <v>59</v>
      </c>
      <c r="M27" s="141">
        <f>SUM((IF(H27="=",0,IF(H27="+",1,-1)))+(IF(I27="=",0,IF(I27="+",1,-1)))+(IF(J27="=",0,IF(J27="+",1,-1)))+(IF(K27="=",0,IF(K27="+",1,-1)))+(IF(L27="=",0,IF(L27="+",1,-1))))</f>
        <v>0</v>
      </c>
      <c r="N27" s="177" t="str">
        <f>IF(M27=0,"=",IF(M27&gt;0,"+","-"))</f>
        <v>=</v>
      </c>
      <c r="O27" s="55"/>
      <c r="P27" s="121">
        <f>MIN(G19:G27)</f>
        <v>675</v>
      </c>
      <c r="Q27" s="122">
        <f>MAX(G19:G27)</f>
        <v>725</v>
      </c>
      <c r="R27" s="120">
        <f>AVERAGE(G19:G27)</f>
        <v>700</v>
      </c>
    </row>
    <row r="28" spans="1:18" ht="3" customHeight="1">
      <c r="A28" s="47"/>
      <c r="B28" s="48"/>
      <c r="C28" s="104"/>
      <c r="D28" s="49"/>
      <c r="E28" s="50"/>
      <c r="F28" s="50"/>
      <c r="G28" s="104"/>
      <c r="H28" s="51"/>
      <c r="I28" s="51"/>
      <c r="J28" s="52"/>
      <c r="K28" s="52"/>
      <c r="L28" s="52"/>
      <c r="M28" s="52"/>
      <c r="N28" s="51"/>
      <c r="O28" s="55"/>
      <c r="P28" s="35"/>
      <c r="Q28" s="35"/>
      <c r="R28" s="35"/>
    </row>
    <row r="29" spans="1:18">
      <c r="A29" s="53"/>
      <c r="B29" s="53"/>
      <c r="C29" s="54"/>
      <c r="D29" s="53"/>
      <c r="E29" s="53"/>
      <c r="F29" s="53"/>
      <c r="G29" s="54"/>
      <c r="H29" s="54"/>
      <c r="I29" s="54"/>
      <c r="J29" s="54"/>
      <c r="K29" s="54"/>
      <c r="L29" s="54"/>
      <c r="M29" s="54"/>
      <c r="N29" s="54"/>
      <c r="O29" s="55"/>
      <c r="P29" s="55"/>
      <c r="Q29" s="55"/>
      <c r="R29" s="55"/>
    </row>
    <row r="30" spans="1:18">
      <c r="A30" s="53"/>
      <c r="B30" s="53"/>
      <c r="C30" s="54"/>
      <c r="D30" s="53"/>
      <c r="E30" s="53"/>
      <c r="F30" s="53"/>
      <c r="G30" s="54"/>
      <c r="H30" s="54"/>
      <c r="I30" s="54"/>
      <c r="J30" s="54"/>
      <c r="K30" s="54"/>
      <c r="L30" s="54"/>
      <c r="M30" s="54"/>
      <c r="N30" s="54"/>
      <c r="O30" s="55"/>
      <c r="P30" s="55"/>
      <c r="Q30" s="55"/>
      <c r="R30" s="55"/>
    </row>
    <row r="31" spans="1:18" ht="18.75">
      <c r="A31" s="170" t="s">
        <v>61</v>
      </c>
      <c r="B31" s="168"/>
      <c r="C31" s="169"/>
      <c r="D31" s="165"/>
      <c r="E31" s="165"/>
      <c r="F31" s="168"/>
      <c r="G31" s="167" t="s">
        <v>133</v>
      </c>
      <c r="H31" s="165"/>
      <c r="I31" s="165"/>
      <c r="J31" s="165"/>
      <c r="K31" s="165"/>
      <c r="L31" s="165"/>
      <c r="M31" s="165"/>
      <c r="N31" s="165"/>
      <c r="O31" s="55"/>
      <c r="P31" s="55"/>
      <c r="Q31" s="55"/>
      <c r="R31" s="55"/>
    </row>
    <row r="32" spans="1:18" ht="15.75">
      <c r="A32" s="170"/>
      <c r="B32" s="168"/>
      <c r="C32" s="169"/>
      <c r="D32" s="165"/>
      <c r="E32" s="165"/>
      <c r="F32" s="168"/>
      <c r="G32" s="166"/>
      <c r="H32" s="165"/>
      <c r="I32" s="165"/>
      <c r="J32" s="165"/>
      <c r="K32" s="165"/>
      <c r="L32" s="165"/>
      <c r="M32" s="165"/>
      <c r="N32" s="165"/>
      <c r="O32" s="55"/>
      <c r="P32" s="55"/>
      <c r="Q32" s="55"/>
      <c r="R32" s="55"/>
    </row>
    <row r="33" spans="1:18">
      <c r="A33" s="113"/>
      <c r="B33" s="158"/>
      <c r="C33" s="113"/>
      <c r="D33" s="114" t="s">
        <v>154</v>
      </c>
      <c r="E33" s="158"/>
      <c r="F33" s="113"/>
      <c r="G33" s="158" t="s">
        <v>51</v>
      </c>
      <c r="H33" s="111"/>
      <c r="I33" s="158" t="s">
        <v>85</v>
      </c>
      <c r="J33" s="158"/>
      <c r="K33" s="158" t="s">
        <v>78</v>
      </c>
      <c r="L33" s="158" t="s">
        <v>52</v>
      </c>
      <c r="M33" s="158"/>
      <c r="N33" s="158" t="s">
        <v>53</v>
      </c>
      <c r="O33" s="55"/>
      <c r="P33" s="160"/>
      <c r="Q33" s="158" t="s">
        <v>135</v>
      </c>
      <c r="R33" s="160"/>
    </row>
    <row r="34" spans="1:18" ht="15.75" thickBot="1">
      <c r="A34" s="38" t="s">
        <v>80</v>
      </c>
      <c r="B34" s="115" t="s">
        <v>79</v>
      </c>
      <c r="C34" s="38" t="s">
        <v>156</v>
      </c>
      <c r="D34" s="37" t="s">
        <v>155</v>
      </c>
      <c r="E34" s="39" t="s">
        <v>54</v>
      </c>
      <c r="F34" s="39" t="s">
        <v>82</v>
      </c>
      <c r="G34" s="37" t="s">
        <v>2</v>
      </c>
      <c r="H34" s="112" t="s">
        <v>0</v>
      </c>
      <c r="I34" s="39" t="s">
        <v>77</v>
      </c>
      <c r="J34" s="39" t="s">
        <v>55</v>
      </c>
      <c r="K34" s="39" t="s">
        <v>56</v>
      </c>
      <c r="L34" s="39" t="s">
        <v>57</v>
      </c>
      <c r="M34" s="39"/>
      <c r="N34" s="39" t="s">
        <v>58</v>
      </c>
      <c r="O34" s="55"/>
      <c r="P34" s="158" t="s">
        <v>63</v>
      </c>
      <c r="Q34" s="158" t="s">
        <v>64</v>
      </c>
      <c r="R34" s="39" t="s">
        <v>83</v>
      </c>
    </row>
    <row r="35" spans="1:18" ht="15.75" thickBot="1">
      <c r="A35" s="58" t="s">
        <v>75</v>
      </c>
      <c r="B35" s="164" t="str">
        <f>$B$17</f>
        <v xml:space="preserve"> - As of January 1900</v>
      </c>
      <c r="C35" s="119">
        <f>IF(P35&lt;Q35,CONCATENATE(TEXT(P35,"$#,##0_);($#,##0)"), "to ", TEXT(Q35,"$#,##0_);($#,##0)" )),P35)</f>
        <v>600</v>
      </c>
      <c r="D35" s="40">
        <v>40</v>
      </c>
      <c r="E35" s="117" t="s">
        <v>50</v>
      </c>
      <c r="F35" s="103"/>
      <c r="G35" s="106">
        <f>IF(P35&lt;Q35,CONCATENATE(TEXT(P37,"$#,##0_);($#,##0)"), "to ", TEXT(Q37,"$#,##0_);($#,##0)" )),C35)</f>
        <v>600</v>
      </c>
      <c r="H35" s="163"/>
      <c r="I35" s="162"/>
      <c r="J35" s="162"/>
      <c r="K35" s="162"/>
      <c r="L35" s="162"/>
      <c r="M35" s="162"/>
      <c r="N35" s="162"/>
      <c r="O35" s="55"/>
      <c r="P35" s="121">
        <f>'Rent Roll '!G28</f>
        <v>600</v>
      </c>
      <c r="Q35" s="122">
        <f>'Rent Roll '!I28</f>
        <v>600</v>
      </c>
      <c r="R35" s="120">
        <f>'Rent Roll '!J28</f>
        <v>600</v>
      </c>
    </row>
    <row r="36" spans="1:18" ht="6.95" customHeight="1">
      <c r="A36" s="41"/>
      <c r="B36" s="107"/>
      <c r="C36" s="102"/>
      <c r="D36" s="42"/>
      <c r="E36" s="59"/>
      <c r="F36" s="60"/>
      <c r="G36" s="61"/>
      <c r="H36" s="107"/>
      <c r="I36" s="41"/>
      <c r="J36" s="41"/>
      <c r="K36" s="41"/>
      <c r="L36" s="41"/>
      <c r="M36" s="41"/>
      <c r="N36" s="41"/>
      <c r="O36" s="55"/>
      <c r="P36" s="161"/>
      <c r="Q36" s="161"/>
      <c r="R36" s="161"/>
    </row>
    <row r="37" spans="1:18">
      <c r="A37" s="44">
        <v>1</v>
      </c>
      <c r="B37" s="116" t="s">
        <v>126</v>
      </c>
      <c r="C37" s="46">
        <v>565</v>
      </c>
      <c r="D37" s="40">
        <v>35</v>
      </c>
      <c r="E37" s="117" t="s">
        <v>50</v>
      </c>
      <c r="F37" s="46"/>
      <c r="G37" s="106">
        <f>SUM(C37:F37)</f>
        <v>600</v>
      </c>
      <c r="H37" s="108" t="s">
        <v>59</v>
      </c>
      <c r="I37" s="45" t="s">
        <v>59</v>
      </c>
      <c r="J37" s="45" t="s">
        <v>59</v>
      </c>
      <c r="K37" s="45" t="s">
        <v>59</v>
      </c>
      <c r="L37" s="45" t="s">
        <v>59</v>
      </c>
      <c r="M37" s="45">
        <f>SUM((IF(H37="=",0,IF(H37="+",1,-1)))+(IF(I37="=",0,IF(I37="+",1,-1)))+(IF(J37="=",0,IF(J37="+",1,-1)))+(IF(K37="=",0,IF(K37="+",1,-1)))+(IF(L37="=",0,IF(L37="+",1,-1))))</f>
        <v>0</v>
      </c>
      <c r="N37" s="108" t="str">
        <f>IF(M37=0,"=",IF(M37&gt;0,"+","-"))</f>
        <v>=</v>
      </c>
      <c r="O37" s="55"/>
      <c r="P37" s="131">
        <f>P35+SUM(D35:F35)</f>
        <v>640</v>
      </c>
      <c r="Q37" s="131">
        <f>Q35+SUM(D35:F35)</f>
        <v>640</v>
      </c>
      <c r="R37" s="131">
        <f>AVERAGE(P37:Q37)</f>
        <v>640</v>
      </c>
    </row>
    <row r="38" spans="1:18" ht="3" customHeight="1">
      <c r="A38" s="41"/>
      <c r="B38" s="107"/>
      <c r="C38" s="102"/>
      <c r="D38" s="42"/>
      <c r="E38" s="41"/>
      <c r="F38" s="42"/>
      <c r="G38" s="43"/>
      <c r="H38" s="109"/>
      <c r="I38" s="43"/>
      <c r="J38" s="43"/>
      <c r="K38" s="43"/>
      <c r="L38" s="43"/>
      <c r="M38" s="43"/>
      <c r="N38" s="43"/>
      <c r="O38" s="55"/>
      <c r="P38" s="55"/>
      <c r="Q38" s="55"/>
      <c r="R38" s="55"/>
    </row>
    <row r="39" spans="1:18">
      <c r="A39" s="44">
        <v>2</v>
      </c>
      <c r="B39" s="116" t="s">
        <v>127</v>
      </c>
      <c r="C39" s="46">
        <v>575</v>
      </c>
      <c r="D39" s="40"/>
      <c r="E39" s="117" t="s">
        <v>81</v>
      </c>
      <c r="F39" s="46">
        <v>25</v>
      </c>
      <c r="G39" s="106">
        <f>SUM(C39:F39)</f>
        <v>600</v>
      </c>
      <c r="H39" s="108" t="s">
        <v>59</v>
      </c>
      <c r="I39" s="45" t="s">
        <v>59</v>
      </c>
      <c r="J39" s="45" t="s">
        <v>59</v>
      </c>
      <c r="K39" s="45" t="s">
        <v>59</v>
      </c>
      <c r="L39" s="45" t="s">
        <v>59</v>
      </c>
      <c r="M39" s="45">
        <f>SUM((IF(H39="=",0,IF(H39="+",1,-1)))+(IF(I39="=",0,IF(I39="+",1,-1)))+(IF(J39="=",0,IF(J39="+",1,-1)))+(IF(K39="=",0,IF(K39="+",1,-1)))+(IF(L39="=",0,IF(L39="+",1,-1))))</f>
        <v>0</v>
      </c>
      <c r="N39" s="108" t="str">
        <f>IF(M39=0,"=",IF(M39&gt;0,"+","-"))</f>
        <v>=</v>
      </c>
      <c r="O39" s="55"/>
      <c r="P39" s="55"/>
      <c r="Q39" s="55"/>
      <c r="R39" s="55"/>
    </row>
    <row r="40" spans="1:18" ht="3" customHeight="1">
      <c r="A40" s="41"/>
      <c r="B40" s="107"/>
      <c r="C40" s="102"/>
      <c r="D40" s="42"/>
      <c r="E40" s="41"/>
      <c r="F40" s="42"/>
      <c r="G40" s="43"/>
      <c r="H40" s="109"/>
      <c r="I40" s="43"/>
      <c r="J40" s="43"/>
      <c r="K40" s="43"/>
      <c r="L40" s="43"/>
      <c r="M40" s="43"/>
      <c r="N40" s="43"/>
      <c r="O40" s="55"/>
      <c r="P40" s="35"/>
      <c r="Q40" s="35"/>
      <c r="R40" s="35"/>
    </row>
    <row r="41" spans="1:18">
      <c r="A41" s="44">
        <v>3</v>
      </c>
      <c r="B41" s="116" t="s">
        <v>128</v>
      </c>
      <c r="C41" s="46">
        <v>550</v>
      </c>
      <c r="D41" s="40"/>
      <c r="E41" s="117" t="s">
        <v>62</v>
      </c>
      <c r="F41" s="46">
        <v>50</v>
      </c>
      <c r="G41" s="106">
        <f>SUM(C41:F41)</f>
        <v>600</v>
      </c>
      <c r="H41" s="108" t="s">
        <v>59</v>
      </c>
      <c r="I41" s="45" t="s">
        <v>59</v>
      </c>
      <c r="J41" s="45" t="s">
        <v>59</v>
      </c>
      <c r="K41" s="45" t="s">
        <v>59</v>
      </c>
      <c r="L41" s="45" t="s">
        <v>59</v>
      </c>
      <c r="M41" s="45">
        <f>SUM((IF(H41="=",0,IF(H41="+",1,-1)))+(IF(I41="=",0,IF(I41="+",1,-1)))+(IF(J41="=",0,IF(J41="+",1,-1)))+(IF(K41="=",0,IF(K41="+",1,-1)))+(IF(L41="=",0,IF(L41="+",1,-1))))</f>
        <v>0</v>
      </c>
      <c r="N41" s="108" t="str">
        <f>IF(M41=0,"=",IF(M41&gt;0,"+","-"))</f>
        <v>=</v>
      </c>
      <c r="O41" s="55"/>
      <c r="P41" s="160"/>
      <c r="Q41" s="158" t="s">
        <v>135</v>
      </c>
      <c r="R41" s="160"/>
    </row>
    <row r="42" spans="1:18" ht="3" customHeight="1">
      <c r="A42" s="41"/>
      <c r="B42" s="107"/>
      <c r="C42" s="102"/>
      <c r="D42" s="42"/>
      <c r="E42" s="41"/>
      <c r="F42" s="42"/>
      <c r="G42" s="43"/>
      <c r="H42" s="109"/>
      <c r="I42" s="43"/>
      <c r="J42" s="43"/>
      <c r="K42" s="43"/>
      <c r="L42" s="43"/>
      <c r="M42" s="43"/>
      <c r="N42" s="43"/>
      <c r="O42" s="55"/>
      <c r="P42" s="159">
        <f>L42</f>
        <v>0</v>
      </c>
      <c r="Q42" s="159"/>
      <c r="R42" s="159"/>
    </row>
    <row r="43" spans="1:18">
      <c r="A43" s="44">
        <v>4</v>
      </c>
      <c r="B43" s="116" t="s">
        <v>129</v>
      </c>
      <c r="C43" s="46">
        <v>625</v>
      </c>
      <c r="D43" s="40"/>
      <c r="E43" s="117" t="s">
        <v>50</v>
      </c>
      <c r="F43" s="46"/>
      <c r="G43" s="106">
        <f>SUM(C43:F43)</f>
        <v>625</v>
      </c>
      <c r="H43" s="108" t="s">
        <v>59</v>
      </c>
      <c r="I43" s="45" t="s">
        <v>59</v>
      </c>
      <c r="J43" s="45" t="s">
        <v>59</v>
      </c>
      <c r="K43" s="45" t="s">
        <v>59</v>
      </c>
      <c r="L43" s="45" t="s">
        <v>59</v>
      </c>
      <c r="M43" s="45">
        <f>SUM((IF(H43="=",0,IF(H43="+",1,-1)))+(IF(I43="=",0,IF(I43="+",1,-1)))+(IF(J43="=",0,IF(J43="+",1,-1)))+(IF(K43="=",0,IF(K43="+",1,-1)))+(IF(L43="=",0,IF(L43="+",1,-1))))</f>
        <v>0</v>
      </c>
      <c r="N43" s="108" t="str">
        <f>IF(M43=0,"=",IF(M43&gt;0,"+","-"))</f>
        <v>=</v>
      </c>
      <c r="O43" s="55"/>
      <c r="P43" s="158" t="s">
        <v>63</v>
      </c>
      <c r="Q43" s="158" t="s">
        <v>64</v>
      </c>
      <c r="R43" s="158" t="s">
        <v>83</v>
      </c>
    </row>
    <row r="44" spans="1:18" ht="3" customHeight="1" thickBot="1">
      <c r="A44" s="41"/>
      <c r="B44" s="107"/>
      <c r="C44" s="102"/>
      <c r="D44" s="42"/>
      <c r="E44" s="41"/>
      <c r="F44" s="42"/>
      <c r="G44" s="43"/>
      <c r="H44" s="109"/>
      <c r="I44" s="43"/>
      <c r="J44" s="43"/>
      <c r="K44" s="43"/>
      <c r="L44" s="43"/>
      <c r="M44" s="43"/>
      <c r="N44" s="43"/>
      <c r="O44" s="55"/>
      <c r="P44" s="43"/>
      <c r="Q44" s="43"/>
      <c r="R44" s="152"/>
    </row>
    <row r="45" spans="1:18" ht="15.75" thickBot="1">
      <c r="A45" s="44">
        <v>5</v>
      </c>
      <c r="B45" s="116" t="s">
        <v>130</v>
      </c>
      <c r="C45" s="103">
        <v>575</v>
      </c>
      <c r="D45" s="40"/>
      <c r="E45" s="117" t="s">
        <v>50</v>
      </c>
      <c r="F45" s="46"/>
      <c r="G45" s="106">
        <f>SUM(C45:F45)</f>
        <v>575</v>
      </c>
      <c r="H45" s="108" t="s">
        <v>59</v>
      </c>
      <c r="I45" s="45" t="s">
        <v>59</v>
      </c>
      <c r="J45" s="45" t="s">
        <v>59</v>
      </c>
      <c r="K45" s="45" t="s">
        <v>59</v>
      </c>
      <c r="L45" s="45" t="s">
        <v>59</v>
      </c>
      <c r="M45" s="45">
        <f>SUM((IF(H45="=",0,IF(H45="+",1,-1)))+(IF(I45="=",0,IF(I45="+",1,-1)))+(IF(J45="=",0,IF(J45="+",1,-1)))+(IF(K45="=",0,IF(K45="+",1,-1)))+(IF(L45="=",0,IF(L45="+",1,-1))))</f>
        <v>0</v>
      </c>
      <c r="N45" s="108" t="str">
        <f>IF(M45=0,"=",IF(M45&gt;0,"+","-"))</f>
        <v>=</v>
      </c>
      <c r="O45" s="55"/>
      <c r="P45" s="121">
        <f>MIN(G37:G45)</f>
        <v>575</v>
      </c>
      <c r="Q45" s="122">
        <f>MAX(G37:G45)</f>
        <v>625</v>
      </c>
      <c r="R45" s="120">
        <f>AVERAGE(G37:G45)</f>
        <v>600</v>
      </c>
    </row>
    <row r="46" spans="1:18" ht="3" customHeight="1">
      <c r="A46" s="47"/>
      <c r="B46" s="48"/>
      <c r="C46" s="104"/>
      <c r="D46" s="49"/>
      <c r="E46" s="50"/>
      <c r="F46" s="50"/>
      <c r="G46" s="104"/>
      <c r="H46" s="51"/>
      <c r="I46" s="51"/>
      <c r="J46" s="52"/>
      <c r="K46" s="52"/>
      <c r="L46" s="52"/>
      <c r="M46" s="52"/>
      <c r="N46" s="51"/>
      <c r="O46" s="55"/>
      <c r="P46" s="35"/>
      <c r="Q46" s="35"/>
      <c r="R46" s="35"/>
    </row>
    <row r="47" spans="1:18">
      <c r="A47" s="53"/>
      <c r="B47" s="53"/>
      <c r="C47" s="54"/>
      <c r="D47" s="53"/>
      <c r="E47" s="53"/>
      <c r="F47" s="53"/>
      <c r="G47" s="54"/>
      <c r="H47" s="54"/>
      <c r="I47" s="54"/>
      <c r="J47" s="54"/>
      <c r="K47" s="54"/>
      <c r="L47" s="54"/>
      <c r="M47" s="54"/>
      <c r="N47" s="54"/>
      <c r="O47" s="55"/>
      <c r="P47" s="55"/>
      <c r="Q47" s="55"/>
      <c r="R47" s="55"/>
    </row>
    <row r="48" spans="1:18">
      <c r="A48" s="173"/>
      <c r="B48" s="35"/>
      <c r="C48" s="56"/>
      <c r="D48" s="35"/>
      <c r="E48" s="35"/>
      <c r="F48" s="35"/>
      <c r="G48" s="56"/>
      <c r="H48" s="35"/>
      <c r="I48" s="35"/>
      <c r="J48" s="35"/>
      <c r="K48" s="35"/>
      <c r="L48" s="35"/>
      <c r="M48" s="35"/>
      <c r="N48" s="57"/>
      <c r="O48" s="55"/>
      <c r="P48" s="35"/>
      <c r="Q48" s="35"/>
      <c r="R48" s="35"/>
    </row>
    <row r="49" spans="1:18" ht="18.75">
      <c r="A49" s="32"/>
      <c r="B49" s="33"/>
      <c r="C49" s="172"/>
      <c r="D49" s="34"/>
      <c r="E49" s="34"/>
      <c r="F49" s="33"/>
      <c r="G49" s="167" t="s">
        <v>132</v>
      </c>
      <c r="H49" s="34"/>
      <c r="I49" s="34"/>
      <c r="J49" s="34"/>
      <c r="K49" s="34"/>
      <c r="L49" s="34"/>
      <c r="M49" s="34"/>
      <c r="N49" s="34"/>
      <c r="O49" s="55"/>
      <c r="P49" s="35"/>
      <c r="Q49" s="35"/>
      <c r="R49" s="35"/>
    </row>
    <row r="50" spans="1:18">
      <c r="A50" s="36"/>
      <c r="B50" s="36"/>
      <c r="C50" s="58"/>
      <c r="D50" s="36"/>
      <c r="E50" s="36"/>
      <c r="F50" s="36"/>
      <c r="G50" s="58"/>
      <c r="H50" s="36"/>
      <c r="I50" s="36"/>
      <c r="J50" s="36"/>
      <c r="K50" s="36"/>
      <c r="L50" s="36"/>
      <c r="M50" s="36"/>
      <c r="N50" s="36"/>
      <c r="O50" s="55"/>
      <c r="P50" s="35"/>
      <c r="Q50" s="35"/>
      <c r="R50" s="35"/>
    </row>
    <row r="51" spans="1:18">
      <c r="A51" s="113"/>
      <c r="B51" s="158"/>
      <c r="C51" s="113"/>
      <c r="D51" s="114" t="s">
        <v>154</v>
      </c>
      <c r="E51" s="158"/>
      <c r="F51" s="113"/>
      <c r="G51" s="158" t="s">
        <v>51</v>
      </c>
      <c r="H51" s="111"/>
      <c r="I51" s="158" t="s">
        <v>85</v>
      </c>
      <c r="J51" s="158"/>
      <c r="K51" s="158" t="s">
        <v>78</v>
      </c>
      <c r="L51" s="158" t="s">
        <v>52</v>
      </c>
      <c r="M51" s="158"/>
      <c r="N51" s="158" t="s">
        <v>53</v>
      </c>
      <c r="O51" s="55"/>
      <c r="P51" s="160"/>
      <c r="Q51" s="158" t="s">
        <v>135</v>
      </c>
      <c r="R51" s="160"/>
    </row>
    <row r="52" spans="1:18" ht="15.75" thickBot="1">
      <c r="A52" s="38" t="s">
        <v>80</v>
      </c>
      <c r="B52" s="115" t="s">
        <v>79</v>
      </c>
      <c r="C52" s="38" t="s">
        <v>156</v>
      </c>
      <c r="D52" s="37" t="s">
        <v>155</v>
      </c>
      <c r="E52" s="39" t="s">
        <v>54</v>
      </c>
      <c r="F52" s="39" t="s">
        <v>82</v>
      </c>
      <c r="G52" s="37" t="s">
        <v>2</v>
      </c>
      <c r="H52" s="112" t="s">
        <v>0</v>
      </c>
      <c r="I52" s="39" t="s">
        <v>77</v>
      </c>
      <c r="J52" s="39" t="s">
        <v>55</v>
      </c>
      <c r="K52" s="39" t="s">
        <v>56</v>
      </c>
      <c r="L52" s="39" t="s">
        <v>57</v>
      </c>
      <c r="M52" s="39"/>
      <c r="N52" s="39" t="s">
        <v>58</v>
      </c>
      <c r="O52" s="55"/>
      <c r="P52" s="158" t="s">
        <v>63</v>
      </c>
      <c r="Q52" s="158" t="s">
        <v>64</v>
      </c>
      <c r="R52" s="39" t="s">
        <v>83</v>
      </c>
    </row>
    <row r="53" spans="1:18" ht="15.75" thickBot="1">
      <c r="A53" s="58" t="s">
        <v>75</v>
      </c>
      <c r="B53" s="164" t="str">
        <f>$B$17</f>
        <v xml:space="preserve"> - As of January 1900</v>
      </c>
      <c r="C53" s="119">
        <f>IF(P53&lt;Q53,CONCATENATE(TEXT(P53,"$#,##0_);($#,##0)"), "to ", TEXT(Q53,"$#,##0_);($#,##0)" )),P53)</f>
        <v>500</v>
      </c>
      <c r="D53" s="40">
        <v>50</v>
      </c>
      <c r="E53" s="117" t="s">
        <v>50</v>
      </c>
      <c r="F53" s="103"/>
      <c r="G53" s="106">
        <f>IF(P53&lt;Q53,CONCATENATE(TEXT(P55,"$#,##0_);($#,##0)"), "to ", TEXT(Q55,"$#,##0_);($#,##0)" )),C53)</f>
        <v>500</v>
      </c>
      <c r="H53" s="163"/>
      <c r="I53" s="162"/>
      <c r="J53" s="162"/>
      <c r="K53" s="162"/>
      <c r="L53" s="162"/>
      <c r="M53" s="162"/>
      <c r="N53" s="162"/>
      <c r="O53" s="55"/>
      <c r="P53" s="121">
        <f>'Rent Roll '!G29</f>
        <v>500</v>
      </c>
      <c r="Q53" s="122">
        <f>'Rent Roll '!I29</f>
        <v>500</v>
      </c>
      <c r="R53" s="120">
        <f>'Rent Roll '!J29</f>
        <v>500</v>
      </c>
    </row>
    <row r="54" spans="1:18" ht="6.95" customHeight="1">
      <c r="A54" s="59"/>
      <c r="B54" s="110"/>
      <c r="C54" s="105"/>
      <c r="D54" s="60"/>
      <c r="E54" s="59"/>
      <c r="F54" s="60"/>
      <c r="G54" s="61"/>
      <c r="H54" s="110"/>
      <c r="I54" s="59"/>
      <c r="J54" s="59"/>
      <c r="K54" s="59"/>
      <c r="L54" s="59"/>
      <c r="M54" s="59"/>
      <c r="N54" s="59"/>
      <c r="O54" s="55"/>
      <c r="P54" s="161"/>
      <c r="Q54" s="161"/>
      <c r="R54" s="161"/>
    </row>
    <row r="55" spans="1:18">
      <c r="A55" s="44">
        <v>1</v>
      </c>
      <c r="B55" s="116" t="s">
        <v>126</v>
      </c>
      <c r="C55" s="46">
        <v>465</v>
      </c>
      <c r="D55" s="40">
        <v>50</v>
      </c>
      <c r="E55" s="117" t="s">
        <v>50</v>
      </c>
      <c r="F55" s="46"/>
      <c r="G55" s="106">
        <f>SUM(C55:F55)</f>
        <v>515</v>
      </c>
      <c r="H55" s="108" t="s">
        <v>59</v>
      </c>
      <c r="I55" s="45" t="s">
        <v>59</v>
      </c>
      <c r="J55" s="45" t="s">
        <v>59</v>
      </c>
      <c r="K55" s="45" t="s">
        <v>59</v>
      </c>
      <c r="L55" s="45" t="s">
        <v>59</v>
      </c>
      <c r="M55" s="45">
        <f>SUM((IF(H55="=",0,IF(H55="+",1,-1)))+(IF(I55="=",0,IF(I55="+",1,-1)))+(IF(J55="=",0,IF(J55="+",1,-1)))+(IF(K55="=",0,IF(K55="+",1,-1)))+(IF(L55="=",0,IF(L55="+",1,-1))))</f>
        <v>0</v>
      </c>
      <c r="N55" s="108" t="str">
        <f>IF(M55=0,"=",IF(M55&gt;0,"+","-"))</f>
        <v>=</v>
      </c>
      <c r="O55" s="55"/>
      <c r="P55" s="131">
        <f>P53+SUM(D53:F53)</f>
        <v>550</v>
      </c>
      <c r="Q55" s="131">
        <f>Q53+SUM(D53:F53)</f>
        <v>550</v>
      </c>
      <c r="R55" s="131">
        <f>AVERAGE(P55:Q55)</f>
        <v>550</v>
      </c>
    </row>
    <row r="56" spans="1:18" ht="3" customHeight="1">
      <c r="A56" s="41"/>
      <c r="B56" s="107"/>
      <c r="C56" s="102"/>
      <c r="D56" s="42"/>
      <c r="E56" s="41"/>
      <c r="F56" s="42"/>
      <c r="G56" s="43"/>
      <c r="H56" s="109"/>
      <c r="I56" s="43"/>
      <c r="J56" s="43"/>
      <c r="K56" s="43"/>
      <c r="L56" s="43"/>
      <c r="M56" s="43"/>
      <c r="N56" s="43"/>
      <c r="O56" s="55"/>
      <c r="P56" s="55"/>
      <c r="Q56" s="55"/>
      <c r="R56" s="55"/>
    </row>
    <row r="57" spans="1:18">
      <c r="A57" s="44">
        <v>2</v>
      </c>
      <c r="B57" s="116" t="s">
        <v>127</v>
      </c>
      <c r="C57" s="46">
        <v>475</v>
      </c>
      <c r="D57" s="40"/>
      <c r="E57" s="117" t="s">
        <v>81</v>
      </c>
      <c r="F57" s="46">
        <v>25</v>
      </c>
      <c r="G57" s="106">
        <f>SUM(C57:F57)</f>
        <v>500</v>
      </c>
      <c r="H57" s="108" t="s">
        <v>59</v>
      </c>
      <c r="I57" s="45" t="s">
        <v>59</v>
      </c>
      <c r="J57" s="45" t="s">
        <v>59</v>
      </c>
      <c r="K57" s="45" t="s">
        <v>59</v>
      </c>
      <c r="L57" s="45" t="s">
        <v>59</v>
      </c>
      <c r="M57" s="45">
        <f>SUM((IF(H57="=",0,IF(H57="+",1,-1)))+(IF(I57="=",0,IF(I57="+",1,-1)))+(IF(J57="=",0,IF(J57="+",1,-1)))+(IF(K57="=",0,IF(K57="+",1,-1)))+(IF(L57="=",0,IF(L57="+",1,-1))))</f>
        <v>0</v>
      </c>
      <c r="N57" s="108" t="str">
        <f>IF(M57=0,"=",IF(M57&gt;0,"+","-"))</f>
        <v>=</v>
      </c>
      <c r="O57" s="55"/>
      <c r="P57" s="55"/>
      <c r="Q57" s="55"/>
      <c r="R57" s="55"/>
    </row>
    <row r="58" spans="1:18" ht="3" customHeight="1">
      <c r="A58" s="41"/>
      <c r="B58" s="107"/>
      <c r="C58" s="102"/>
      <c r="D58" s="42"/>
      <c r="E58" s="41"/>
      <c r="F58" s="42"/>
      <c r="G58" s="43"/>
      <c r="H58" s="109"/>
      <c r="I58" s="43"/>
      <c r="J58" s="43"/>
      <c r="K58" s="43"/>
      <c r="L58" s="43"/>
      <c r="M58" s="43"/>
      <c r="N58" s="43"/>
      <c r="O58" s="55"/>
      <c r="P58" s="35"/>
      <c r="Q58" s="35"/>
      <c r="R58" s="35"/>
    </row>
    <row r="59" spans="1:18">
      <c r="A59" s="44">
        <v>3</v>
      </c>
      <c r="B59" s="116" t="s">
        <v>128</v>
      </c>
      <c r="C59" s="46">
        <v>450</v>
      </c>
      <c r="D59" s="40">
        <v>50</v>
      </c>
      <c r="E59" s="117" t="s">
        <v>62</v>
      </c>
      <c r="F59" s="46">
        <v>50</v>
      </c>
      <c r="G59" s="106">
        <f>SUM(C59:F59)</f>
        <v>550</v>
      </c>
      <c r="H59" s="108" t="s">
        <v>59</v>
      </c>
      <c r="I59" s="45" t="s">
        <v>59</v>
      </c>
      <c r="J59" s="45" t="s">
        <v>59</v>
      </c>
      <c r="K59" s="45" t="s">
        <v>59</v>
      </c>
      <c r="L59" s="45" t="s">
        <v>59</v>
      </c>
      <c r="M59" s="45">
        <f>SUM((IF(H59="=",0,IF(H59="+",1,-1)))+(IF(I59="=",0,IF(I59="+",1,-1)))+(IF(J59="=",0,IF(J59="+",1,-1)))+(IF(K59="=",0,IF(K59="+",1,-1)))+(IF(L59="=",0,IF(L59="+",1,-1))))</f>
        <v>0</v>
      </c>
      <c r="N59" s="108" t="str">
        <f>IF(M59=0,"=",IF(M59&gt;0,"+","-"))</f>
        <v>=</v>
      </c>
      <c r="O59" s="55"/>
      <c r="P59" s="160"/>
      <c r="Q59" s="158" t="s">
        <v>91</v>
      </c>
      <c r="R59" s="160"/>
    </row>
    <row r="60" spans="1:18" ht="3" customHeight="1">
      <c r="A60" s="41"/>
      <c r="B60" s="107"/>
      <c r="C60" s="102"/>
      <c r="D60" s="42"/>
      <c r="E60" s="41"/>
      <c r="F60" s="42"/>
      <c r="G60" s="43"/>
      <c r="H60" s="109"/>
      <c r="I60" s="43"/>
      <c r="J60" s="43"/>
      <c r="K60" s="43"/>
      <c r="L60" s="43"/>
      <c r="M60" s="43"/>
      <c r="N60" s="43"/>
      <c r="O60" s="55"/>
      <c r="P60" s="159">
        <f>L60</f>
        <v>0</v>
      </c>
      <c r="Q60" s="159"/>
      <c r="R60" s="159"/>
    </row>
    <row r="61" spans="1:18">
      <c r="A61" s="44">
        <v>4</v>
      </c>
      <c r="B61" s="116" t="s">
        <v>129</v>
      </c>
      <c r="C61" s="46">
        <v>525</v>
      </c>
      <c r="D61" s="40"/>
      <c r="E61" s="117" t="s">
        <v>50</v>
      </c>
      <c r="F61" s="46"/>
      <c r="G61" s="106">
        <f>SUM(C61:F61)</f>
        <v>525</v>
      </c>
      <c r="H61" s="108" t="s">
        <v>59</v>
      </c>
      <c r="I61" s="45" t="s">
        <v>59</v>
      </c>
      <c r="J61" s="45" t="s">
        <v>59</v>
      </c>
      <c r="K61" s="45" t="s">
        <v>59</v>
      </c>
      <c r="L61" s="45" t="s">
        <v>59</v>
      </c>
      <c r="M61" s="45">
        <f>SUM((IF(H61="=",0,IF(H61="+",1,-1)))+(IF(I61="=",0,IF(I61="+",1,-1)))+(IF(J61="=",0,IF(J61="+",1,-1)))+(IF(K61="=",0,IF(K61="+",1,-1)))+(IF(L61="=",0,IF(L61="+",1,-1))))</f>
        <v>0</v>
      </c>
      <c r="N61" s="108" t="str">
        <f>IF(M61=0,"=",IF(M61&gt;0,"+","-"))</f>
        <v>=</v>
      </c>
      <c r="O61" s="55"/>
      <c r="P61" s="158" t="s">
        <v>63</v>
      </c>
      <c r="Q61" s="158" t="s">
        <v>64</v>
      </c>
      <c r="R61" s="158" t="s">
        <v>83</v>
      </c>
    </row>
    <row r="62" spans="1:18" ht="3" customHeight="1" thickBot="1">
      <c r="A62" s="41"/>
      <c r="B62" s="107"/>
      <c r="C62" s="102"/>
      <c r="D62" s="42"/>
      <c r="E62" s="41"/>
      <c r="F62" s="42"/>
      <c r="G62" s="43"/>
      <c r="H62" s="109"/>
      <c r="I62" s="43"/>
      <c r="J62" s="43"/>
      <c r="K62" s="43"/>
      <c r="L62" s="43"/>
      <c r="M62" s="43"/>
      <c r="N62" s="43"/>
      <c r="O62" s="55"/>
      <c r="P62" s="43"/>
      <c r="Q62" s="43"/>
      <c r="R62" s="152"/>
    </row>
    <row r="63" spans="1:18" ht="15.75" thickBot="1">
      <c r="A63" s="44">
        <v>5</v>
      </c>
      <c r="B63" s="116" t="s">
        <v>130</v>
      </c>
      <c r="C63" s="103">
        <v>475</v>
      </c>
      <c r="D63" s="40">
        <v>50</v>
      </c>
      <c r="E63" s="117" t="s">
        <v>50</v>
      </c>
      <c r="F63" s="46"/>
      <c r="G63" s="106">
        <f>SUM(C63:F63)</f>
        <v>525</v>
      </c>
      <c r="H63" s="108" t="s">
        <v>59</v>
      </c>
      <c r="I63" s="45" t="s">
        <v>59</v>
      </c>
      <c r="J63" s="45" t="s">
        <v>59</v>
      </c>
      <c r="K63" s="45" t="s">
        <v>59</v>
      </c>
      <c r="L63" s="45" t="s">
        <v>59</v>
      </c>
      <c r="M63" s="45">
        <f>SUM((IF(H63="=",0,IF(H63="+",1,-1)))+(IF(I63="=",0,IF(I63="+",1,-1)))+(IF(J63="=",0,IF(J63="+",1,-1)))+(IF(K63="=",0,IF(K63="+",1,-1)))+(IF(L63="=",0,IF(L63="+",1,-1))))</f>
        <v>0</v>
      </c>
      <c r="N63" s="108" t="str">
        <f>IF(M63=0,"=",IF(M63&gt;0,"+","-"))</f>
        <v>=</v>
      </c>
      <c r="O63" s="55"/>
      <c r="P63" s="121">
        <f>MIN(G55:G63)</f>
        <v>500</v>
      </c>
      <c r="Q63" s="122">
        <f>MAX(G55:G63)</f>
        <v>550</v>
      </c>
      <c r="R63" s="120">
        <f>AVERAGE(G55:G63)</f>
        <v>523</v>
      </c>
    </row>
    <row r="64" spans="1:18" ht="3" customHeight="1">
      <c r="A64" s="41"/>
      <c r="B64" s="41"/>
      <c r="C64" s="102"/>
      <c r="D64" s="42"/>
      <c r="E64" s="42"/>
      <c r="F64" s="42"/>
      <c r="G64" s="43"/>
      <c r="H64" s="43"/>
      <c r="I64" s="43"/>
      <c r="J64" s="43"/>
      <c r="K64" s="43"/>
      <c r="L64" s="43"/>
      <c r="M64" s="43"/>
      <c r="N64" s="43"/>
      <c r="O64" s="55"/>
      <c r="P64" s="35"/>
      <c r="Q64" s="35"/>
      <c r="R64" s="35"/>
    </row>
    <row r="65" spans="1:18">
      <c r="A65" s="62"/>
      <c r="B65" s="36"/>
      <c r="C65" s="58"/>
      <c r="D65" s="63"/>
      <c r="E65" s="63"/>
      <c r="F65" s="64"/>
      <c r="G65" s="58"/>
      <c r="H65" s="36"/>
      <c r="I65" s="36"/>
      <c r="J65" s="36"/>
      <c r="K65" s="36"/>
      <c r="L65" s="36"/>
      <c r="M65" s="36"/>
      <c r="N65" s="36"/>
      <c r="O65" s="55"/>
      <c r="P65" s="35"/>
      <c r="Q65" s="35"/>
      <c r="R65" s="35"/>
    </row>
    <row r="66" spans="1:18">
      <c r="A66" s="35"/>
      <c r="B66" s="35"/>
      <c r="C66" s="56"/>
      <c r="D66" s="35"/>
      <c r="E66" s="35"/>
      <c r="F66" s="35"/>
      <c r="G66" s="56"/>
      <c r="H66" s="35"/>
      <c r="I66" s="35"/>
      <c r="J66" s="35"/>
      <c r="K66" s="35"/>
      <c r="L66" s="35"/>
      <c r="M66" s="35"/>
      <c r="N66" s="35"/>
      <c r="O66" s="55"/>
      <c r="P66" s="35"/>
      <c r="Q66" s="35"/>
      <c r="R66" s="35"/>
    </row>
    <row r="67" spans="1:18" ht="18.75">
      <c r="A67" s="32"/>
      <c r="B67" s="33"/>
      <c r="C67" s="172"/>
      <c r="D67" s="34"/>
      <c r="E67" s="34"/>
      <c r="F67" s="33"/>
      <c r="G67" s="167" t="s">
        <v>131</v>
      </c>
      <c r="H67" s="34"/>
      <c r="I67" s="34"/>
      <c r="J67" s="34"/>
      <c r="K67" s="34"/>
      <c r="L67" s="34"/>
      <c r="M67" s="34"/>
      <c r="N67" s="34"/>
      <c r="O67" s="55"/>
      <c r="P67" s="35"/>
      <c r="Q67" s="35"/>
      <c r="R67" s="35"/>
    </row>
    <row r="68" spans="1:18">
      <c r="A68" s="36"/>
      <c r="B68" s="36"/>
      <c r="C68" s="58"/>
      <c r="D68" s="36"/>
      <c r="E68" s="36"/>
      <c r="F68" s="36"/>
      <c r="G68" s="58"/>
      <c r="H68" s="36"/>
      <c r="I68" s="36"/>
      <c r="J68" s="36"/>
      <c r="K68" s="36"/>
      <c r="L68" s="36"/>
      <c r="M68" s="36"/>
      <c r="N68" s="36"/>
      <c r="O68" s="55"/>
      <c r="P68" s="35"/>
      <c r="Q68" s="35"/>
      <c r="R68" s="35"/>
    </row>
    <row r="69" spans="1:18">
      <c r="A69" s="113"/>
      <c r="B69" s="158"/>
      <c r="C69" s="113"/>
      <c r="D69" s="114" t="s">
        <v>154</v>
      </c>
      <c r="E69" s="158"/>
      <c r="F69" s="113"/>
      <c r="G69" s="158" t="s">
        <v>51</v>
      </c>
      <c r="H69" s="111"/>
      <c r="I69" s="158" t="s">
        <v>85</v>
      </c>
      <c r="J69" s="158"/>
      <c r="K69" s="158" t="s">
        <v>78</v>
      </c>
      <c r="L69" s="158" t="s">
        <v>52</v>
      </c>
      <c r="M69" s="158"/>
      <c r="N69" s="158" t="s">
        <v>53</v>
      </c>
      <c r="O69" s="55"/>
      <c r="P69" s="160"/>
      <c r="Q69" s="158" t="s">
        <v>135</v>
      </c>
      <c r="R69" s="160"/>
    </row>
    <row r="70" spans="1:18">
      <c r="A70" s="38" t="s">
        <v>80</v>
      </c>
      <c r="B70" s="115" t="s">
        <v>79</v>
      </c>
      <c r="C70" s="38" t="s">
        <v>156</v>
      </c>
      <c r="D70" s="37" t="s">
        <v>155</v>
      </c>
      <c r="E70" s="39" t="s">
        <v>54</v>
      </c>
      <c r="F70" s="39" t="s">
        <v>82</v>
      </c>
      <c r="G70" s="37" t="s">
        <v>2</v>
      </c>
      <c r="H70" s="112" t="s">
        <v>0</v>
      </c>
      <c r="I70" s="39" t="s">
        <v>77</v>
      </c>
      <c r="J70" s="39" t="s">
        <v>55</v>
      </c>
      <c r="K70" s="39" t="s">
        <v>56</v>
      </c>
      <c r="L70" s="39" t="s">
        <v>57</v>
      </c>
      <c r="M70" s="39"/>
      <c r="N70" s="39" t="s">
        <v>58</v>
      </c>
      <c r="O70" s="55"/>
      <c r="P70" s="158" t="s">
        <v>63</v>
      </c>
      <c r="Q70" s="158" t="s">
        <v>64</v>
      </c>
      <c r="R70" s="39" t="s">
        <v>83</v>
      </c>
    </row>
    <row r="71" spans="1:18">
      <c r="A71" s="58" t="s">
        <v>75</v>
      </c>
      <c r="B71" s="164" t="str">
        <f>$B$17</f>
        <v xml:space="preserve"> - As of January 1900</v>
      </c>
      <c r="C71" s="119">
        <f>IF(P71&lt;Q71,CONCATENATE(TEXT(P71,"$#,##0_);($#,##0)"), "to ", TEXT(Q71,"$#,##0_);($#,##0)" )),P71)</f>
        <v>400</v>
      </c>
      <c r="D71" s="40">
        <v>0</v>
      </c>
      <c r="E71" s="117" t="s">
        <v>50</v>
      </c>
      <c r="F71" s="103"/>
      <c r="G71" s="106">
        <f>IF(P71&lt;Q71,CONCATENATE(TEXT(P73,"$#,##0_);($#,##0)"), "to ", TEXT(Q73,"$#,##0_);($#,##0)" )),C71)</f>
        <v>400</v>
      </c>
      <c r="H71" s="163"/>
      <c r="I71" s="162"/>
      <c r="J71" s="162"/>
      <c r="K71" s="162"/>
      <c r="L71" s="162"/>
      <c r="M71" s="162"/>
      <c r="N71" s="162"/>
      <c r="O71" s="55"/>
      <c r="P71" s="123">
        <f>'Rent Roll '!G30</f>
        <v>400</v>
      </c>
      <c r="Q71" s="123">
        <f>'Rent Roll '!I30</f>
        <v>400</v>
      </c>
      <c r="R71" s="120">
        <f>'Rent Roll '!J30</f>
        <v>400</v>
      </c>
    </row>
    <row r="72" spans="1:18" ht="6.95" customHeight="1">
      <c r="A72" s="59"/>
      <c r="B72" s="110"/>
      <c r="C72" s="105"/>
      <c r="D72" s="60"/>
      <c r="E72" s="59"/>
      <c r="F72" s="60"/>
      <c r="G72" s="61"/>
      <c r="H72" s="110"/>
      <c r="I72" s="59"/>
      <c r="J72" s="59"/>
      <c r="K72" s="59"/>
      <c r="L72" s="59"/>
      <c r="M72" s="59"/>
      <c r="N72" s="59"/>
      <c r="O72" s="55"/>
      <c r="P72" s="161"/>
      <c r="Q72" s="161"/>
      <c r="R72" s="161"/>
    </row>
    <row r="73" spans="1:18">
      <c r="A73" s="44">
        <v>1</v>
      </c>
      <c r="B73" s="116" t="s">
        <v>126</v>
      </c>
      <c r="C73" s="46">
        <v>375</v>
      </c>
      <c r="D73" s="40">
        <v>50</v>
      </c>
      <c r="E73" s="117" t="s">
        <v>50</v>
      </c>
      <c r="F73" s="46"/>
      <c r="G73" s="106">
        <f>SUM(C73:F73)</f>
        <v>425</v>
      </c>
      <c r="H73" s="108" t="s">
        <v>59</v>
      </c>
      <c r="I73" s="45" t="s">
        <v>59</v>
      </c>
      <c r="J73" s="45" t="s">
        <v>59</v>
      </c>
      <c r="K73" s="45" t="s">
        <v>59</v>
      </c>
      <c r="L73" s="45" t="s">
        <v>59</v>
      </c>
      <c r="M73" s="45">
        <f>SUM((IF(H73="=",0,IF(H73="+",1,-1)))+(IF(I73="=",0,IF(I73="+",1,-1)))+(IF(J73="=",0,IF(J73="+",1,-1)))+(IF(K73="=",0,IF(K73="+",1,-1)))+(IF(L73="=",0,IF(L73="+",1,-1))))</f>
        <v>0</v>
      </c>
      <c r="N73" s="108" t="str">
        <f>IF(M73=0,"=",IF(M73&gt;0,"+","-"))</f>
        <v>=</v>
      </c>
      <c r="O73" s="55"/>
      <c r="P73" s="131">
        <f>P71+SUM(D71:F71)</f>
        <v>400</v>
      </c>
      <c r="Q73" s="131">
        <f>Q71+SUM(D71:F71)</f>
        <v>400</v>
      </c>
      <c r="R73" s="131">
        <f>AVERAGE(P73:Q73)</f>
        <v>400</v>
      </c>
    </row>
    <row r="74" spans="1:18" ht="3" customHeight="1">
      <c r="A74" s="41"/>
      <c r="B74" s="107"/>
      <c r="C74" s="102"/>
      <c r="D74" s="42"/>
      <c r="E74" s="41"/>
      <c r="F74" s="42"/>
      <c r="G74" s="43"/>
      <c r="H74" s="109"/>
      <c r="I74" s="43"/>
      <c r="J74" s="43"/>
      <c r="K74" s="43"/>
      <c r="L74" s="43"/>
      <c r="M74" s="43"/>
      <c r="N74" s="43"/>
      <c r="O74" s="55"/>
      <c r="P74" s="55"/>
      <c r="Q74" s="55"/>
      <c r="R74" s="55"/>
    </row>
    <row r="75" spans="1:18">
      <c r="A75" s="44">
        <v>2</v>
      </c>
      <c r="B75" s="116" t="s">
        <v>127</v>
      </c>
      <c r="C75" s="46">
        <v>375</v>
      </c>
      <c r="D75" s="40"/>
      <c r="E75" s="117" t="s">
        <v>81</v>
      </c>
      <c r="F75" s="46">
        <v>25</v>
      </c>
      <c r="G75" s="106">
        <f>SUM(C75:F75)</f>
        <v>400</v>
      </c>
      <c r="H75" s="108" t="s">
        <v>59</v>
      </c>
      <c r="I75" s="45" t="s">
        <v>59</v>
      </c>
      <c r="J75" s="45" t="s">
        <v>59</v>
      </c>
      <c r="K75" s="45" t="s">
        <v>59</v>
      </c>
      <c r="L75" s="45" t="s">
        <v>59</v>
      </c>
      <c r="M75" s="45">
        <f>SUM((IF(H75="=",0,IF(H75="+",1,-1)))+(IF(I75="=",0,IF(I75="+",1,-1)))+(IF(J75="=",0,IF(J75="+",1,-1)))+(IF(K75="=",0,IF(K75="+",1,-1)))+(IF(L75="=",0,IF(L75="+",1,-1))))</f>
        <v>0</v>
      </c>
      <c r="N75" s="108" t="str">
        <f>IF(M75=0,"=",IF(M75&gt;0,"+","-"))</f>
        <v>=</v>
      </c>
      <c r="O75" s="55"/>
      <c r="P75" s="55"/>
      <c r="Q75" s="55"/>
      <c r="R75" s="55"/>
    </row>
    <row r="76" spans="1:18" ht="3" customHeight="1">
      <c r="A76" s="41"/>
      <c r="B76" s="107"/>
      <c r="C76" s="102"/>
      <c r="D76" s="42"/>
      <c r="E76" s="41"/>
      <c r="F76" s="42"/>
      <c r="G76" s="43"/>
      <c r="H76" s="109"/>
      <c r="I76" s="43"/>
      <c r="J76" s="43"/>
      <c r="K76" s="43"/>
      <c r="L76" s="43"/>
      <c r="M76" s="43"/>
      <c r="N76" s="43"/>
      <c r="O76" s="55"/>
      <c r="P76" s="55"/>
      <c r="Q76" s="55"/>
      <c r="R76" s="55"/>
    </row>
    <row r="77" spans="1:18">
      <c r="A77" s="44">
        <v>3</v>
      </c>
      <c r="B77" s="116" t="s">
        <v>128</v>
      </c>
      <c r="C77" s="46">
        <v>350</v>
      </c>
      <c r="D77" s="40">
        <v>50</v>
      </c>
      <c r="E77" s="117" t="s">
        <v>62</v>
      </c>
      <c r="F77" s="46">
        <v>50</v>
      </c>
      <c r="G77" s="106">
        <f>SUM(C77:F77)</f>
        <v>450</v>
      </c>
      <c r="H77" s="108" t="s">
        <v>59</v>
      </c>
      <c r="I77" s="45" t="s">
        <v>59</v>
      </c>
      <c r="J77" s="45" t="s">
        <v>59</v>
      </c>
      <c r="K77" s="45" t="s">
        <v>59</v>
      </c>
      <c r="L77" s="45" t="s">
        <v>59</v>
      </c>
      <c r="M77" s="45">
        <f>SUM((IF(H77="=",0,IF(H77="+",1,-1)))+(IF(I77="=",0,IF(I77="+",1,-1)))+(IF(J77="=",0,IF(J77="+",1,-1)))+(IF(K77="=",0,IF(K77="+",1,-1)))+(IF(L77="=",0,IF(L77="+",1,-1))))</f>
        <v>0</v>
      </c>
      <c r="N77" s="108" t="str">
        <f>IF(M77=0,"=",IF(M77&gt;0,"+","-"))</f>
        <v>=</v>
      </c>
      <c r="O77" s="55"/>
      <c r="P77" s="160"/>
      <c r="Q77" s="158" t="s">
        <v>91</v>
      </c>
      <c r="R77" s="160"/>
    </row>
    <row r="78" spans="1:18" ht="3" customHeight="1">
      <c r="A78" s="41"/>
      <c r="B78" s="107"/>
      <c r="C78" s="102"/>
      <c r="D78" s="42"/>
      <c r="E78" s="41"/>
      <c r="F78" s="42"/>
      <c r="G78" s="43"/>
      <c r="H78" s="109"/>
      <c r="I78" s="43"/>
      <c r="J78" s="43"/>
      <c r="K78" s="43"/>
      <c r="L78" s="43"/>
      <c r="M78" s="43"/>
      <c r="N78" s="43"/>
      <c r="O78" s="55"/>
      <c r="P78" s="159">
        <f>L78</f>
        <v>0</v>
      </c>
      <c r="Q78" s="159"/>
      <c r="R78" s="159"/>
    </row>
    <row r="79" spans="1:18">
      <c r="A79" s="44">
        <v>4</v>
      </c>
      <c r="B79" s="116" t="s">
        <v>129</v>
      </c>
      <c r="C79" s="46">
        <v>425</v>
      </c>
      <c r="D79" s="40"/>
      <c r="E79" s="117" t="s">
        <v>50</v>
      </c>
      <c r="F79" s="46"/>
      <c r="G79" s="106">
        <f>SUM(C79:F79)</f>
        <v>425</v>
      </c>
      <c r="H79" s="108" t="s">
        <v>59</v>
      </c>
      <c r="I79" s="45" t="s">
        <v>59</v>
      </c>
      <c r="J79" s="45" t="s">
        <v>59</v>
      </c>
      <c r="K79" s="45" t="s">
        <v>59</v>
      </c>
      <c r="L79" s="45" t="s">
        <v>59</v>
      </c>
      <c r="M79" s="45">
        <f>SUM((IF(H79="=",0,IF(H79="+",1,-1)))+(IF(I79="=",0,IF(I79="+",1,-1)))+(IF(J79="=",0,IF(J79="+",1,-1)))+(IF(K79="=",0,IF(K79="+",1,-1)))+(IF(L79="=",0,IF(L79="+",1,-1))))</f>
        <v>0</v>
      </c>
      <c r="N79" s="108" t="str">
        <f>IF(M79=0,"=",IF(M79&gt;0,"+","-"))</f>
        <v>=</v>
      </c>
      <c r="O79" s="55"/>
      <c r="P79" s="158" t="s">
        <v>63</v>
      </c>
      <c r="Q79" s="158" t="s">
        <v>64</v>
      </c>
      <c r="R79" s="158" t="s">
        <v>83</v>
      </c>
    </row>
    <row r="80" spans="1:18" ht="3" customHeight="1" thickBot="1">
      <c r="A80" s="41"/>
      <c r="B80" s="107"/>
      <c r="C80" s="102"/>
      <c r="D80" s="42"/>
      <c r="E80" s="41"/>
      <c r="F80" s="42"/>
      <c r="G80" s="43"/>
      <c r="H80" s="109"/>
      <c r="I80" s="43"/>
      <c r="J80" s="43"/>
      <c r="K80" s="43"/>
      <c r="L80" s="43"/>
      <c r="M80" s="43"/>
      <c r="N80" s="43"/>
      <c r="O80" s="55"/>
      <c r="P80" s="43"/>
      <c r="Q80" s="43"/>
      <c r="R80" s="152"/>
    </row>
    <row r="81" spans="1:18" ht="15.75" thickBot="1">
      <c r="A81" s="44">
        <v>5</v>
      </c>
      <c r="B81" s="116" t="s">
        <v>130</v>
      </c>
      <c r="C81" s="103">
        <v>375</v>
      </c>
      <c r="D81" s="40">
        <v>50</v>
      </c>
      <c r="E81" s="117" t="s">
        <v>50</v>
      </c>
      <c r="F81" s="46"/>
      <c r="G81" s="106">
        <f>SUM(C81:F81)</f>
        <v>425</v>
      </c>
      <c r="H81" s="108" t="s">
        <v>59</v>
      </c>
      <c r="I81" s="45" t="s">
        <v>59</v>
      </c>
      <c r="J81" s="45" t="s">
        <v>59</v>
      </c>
      <c r="K81" s="45" t="s">
        <v>59</v>
      </c>
      <c r="L81" s="45" t="s">
        <v>59</v>
      </c>
      <c r="M81" s="45">
        <f>SUM((IF(H81="=",0,IF(H81="+",1,-1)))+(IF(I81="=",0,IF(I81="+",1,-1)))+(IF(J81="=",0,IF(J81="+",1,-1)))+(IF(K81="=",0,IF(K81="+",1,-1)))+(IF(L81="=",0,IF(L81="+",1,-1))))</f>
        <v>0</v>
      </c>
      <c r="N81" s="108" t="str">
        <f>IF(M81=0,"=",IF(M81&gt;0,"+","-"))</f>
        <v>=</v>
      </c>
      <c r="O81" s="55"/>
      <c r="P81" s="121">
        <f>MIN(G73:G81)</f>
        <v>400</v>
      </c>
      <c r="Q81" s="122">
        <f>MAX(G73:G81)</f>
        <v>450</v>
      </c>
      <c r="R81" s="120">
        <f>AVERAGE(G73:G81)</f>
        <v>425</v>
      </c>
    </row>
    <row r="82" spans="1:18" ht="3" customHeight="1">
      <c r="A82" s="41"/>
      <c r="B82" s="41"/>
      <c r="C82" s="102"/>
      <c r="D82" s="42"/>
      <c r="E82" s="42"/>
      <c r="F82" s="42"/>
      <c r="G82" s="43"/>
      <c r="H82" s="43"/>
      <c r="I82" s="43"/>
      <c r="J82" s="43"/>
      <c r="K82" s="43"/>
      <c r="L82" s="43"/>
      <c r="M82" s="43"/>
      <c r="N82" s="43"/>
      <c r="O82" s="55"/>
      <c r="P82" s="55"/>
      <c r="Q82" s="55"/>
      <c r="R82" s="55"/>
    </row>
    <row r="83" spans="1:18">
      <c r="A83" s="157"/>
      <c r="B83" s="154"/>
      <c r="C83" s="118"/>
      <c r="D83" s="156"/>
      <c r="E83" s="156"/>
      <c r="F83" s="155"/>
      <c r="G83" s="118"/>
      <c r="H83" s="154"/>
      <c r="I83" s="154"/>
      <c r="J83" s="154"/>
      <c r="K83" s="154"/>
      <c r="L83" s="154"/>
      <c r="M83" s="154"/>
      <c r="N83" s="154"/>
      <c r="O83" s="55"/>
      <c r="P83" s="55"/>
      <c r="Q83" s="55"/>
      <c r="R83" s="55"/>
    </row>
    <row r="84" spans="1:18">
      <c r="A84" s="55"/>
      <c r="B84" s="55"/>
      <c r="C84" s="171"/>
      <c r="D84" s="55"/>
      <c r="E84" s="55"/>
      <c r="F84" s="55"/>
      <c r="G84" s="171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</row>
  </sheetData>
  <mergeCells count="1">
    <mergeCell ref="H1:J1"/>
  </mergeCells>
  <dataValidations count="1">
    <dataValidation type="list" allowBlank="1" showInputMessage="1" showErrorMessage="1" sqref="E53 E55 E57 E59 E61 E63 E73 E75 E77 E79 E81 E71 E17 E19 E21 E23 E25 E27 E35 E37 E39 E41 E43 E45" xr:uid="{65AC6F78-2FE5-4F0E-8C51-49A649F2EA2F}">
      <formula1>"Surface, Carport, Garage"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8C1C-7D08-4EEA-B360-D4379EA28899}">
  <sheetPr>
    <pageSetUpPr fitToPage="1"/>
  </sheetPr>
  <dimension ref="B2:O47"/>
  <sheetViews>
    <sheetView showGridLines="0" zoomScale="90" zoomScaleNormal="90" workbookViewId="0">
      <selection activeCell="B2" sqref="B2:O2"/>
    </sheetView>
  </sheetViews>
  <sheetFormatPr defaultColWidth="4.85546875" defaultRowHeight="12"/>
  <cols>
    <col min="1" max="1" width="2.42578125" style="65" customWidth="1"/>
    <col min="2" max="2" width="33.5703125" style="65" customWidth="1"/>
    <col min="3" max="3" width="15.5703125" style="65" customWidth="1"/>
    <col min="4" max="4" width="10.140625" style="65" customWidth="1"/>
    <col min="5" max="5" width="9.140625" style="65" customWidth="1"/>
    <col min="6" max="6" width="15.28515625" style="65" customWidth="1"/>
    <col min="7" max="8" width="9.42578125" style="65" customWidth="1"/>
    <col min="9" max="9" width="14.140625" style="65" customWidth="1"/>
    <col min="10" max="10" width="10.140625" style="65" customWidth="1"/>
    <col min="11" max="11" width="9.42578125" style="65" customWidth="1"/>
    <col min="12" max="14" width="9.7109375" style="65" customWidth="1"/>
    <col min="15" max="15" width="1.140625" style="65" customWidth="1"/>
    <col min="16" max="16384" width="4.85546875" style="65"/>
  </cols>
  <sheetData>
    <row r="2" spans="2:15" ht="18.75">
      <c r="B2" s="370" t="s">
        <v>152</v>
      </c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</row>
    <row r="3" spans="2:15" ht="16.5" thickBot="1">
      <c r="B3" s="88"/>
      <c r="C3" s="89"/>
      <c r="D3" s="87"/>
      <c r="E3" s="87"/>
      <c r="F3" s="89"/>
      <c r="G3" s="87"/>
      <c r="H3" s="87"/>
      <c r="I3" s="89"/>
      <c r="J3" s="87"/>
      <c r="K3" s="87"/>
      <c r="L3" s="87"/>
      <c r="M3" s="87"/>
      <c r="N3" s="87"/>
      <c r="O3" s="87"/>
    </row>
    <row r="4" spans="2:15" s="66" customFormat="1" ht="14.1" customHeight="1">
      <c r="B4" s="354"/>
      <c r="C4" s="352" t="s">
        <v>151</v>
      </c>
      <c r="D4" s="352"/>
      <c r="E4" s="353"/>
      <c r="F4" s="352" t="s">
        <v>150</v>
      </c>
      <c r="G4" s="352"/>
      <c r="H4" s="353"/>
      <c r="I4" s="352" t="s">
        <v>149</v>
      </c>
      <c r="J4" s="352"/>
      <c r="K4" s="353"/>
      <c r="L4" s="352" t="s">
        <v>35</v>
      </c>
      <c r="M4" s="352"/>
      <c r="N4" s="352"/>
      <c r="O4" s="351"/>
    </row>
    <row r="5" spans="2:15" s="66" customFormat="1" ht="14.1" customHeight="1" thickBot="1">
      <c r="B5" s="350" t="s">
        <v>36</v>
      </c>
      <c r="C5" s="348" t="s">
        <v>148</v>
      </c>
      <c r="D5" s="348"/>
      <c r="E5" s="349"/>
      <c r="F5" s="348" t="s">
        <v>148</v>
      </c>
      <c r="G5" s="348"/>
      <c r="H5" s="349"/>
      <c r="I5" s="348" t="s">
        <v>148</v>
      </c>
      <c r="J5" s="348"/>
      <c r="K5" s="349"/>
      <c r="L5" s="348" t="s">
        <v>147</v>
      </c>
      <c r="M5" s="348"/>
      <c r="N5" s="348"/>
      <c r="O5" s="347"/>
    </row>
    <row r="6" spans="2:15" s="66" customFormat="1" ht="14.1" customHeight="1" thickBot="1">
      <c r="B6" s="67"/>
      <c r="C6" s="90"/>
      <c r="D6" s="90"/>
      <c r="E6" s="346"/>
      <c r="F6" s="90"/>
      <c r="G6" s="90"/>
      <c r="H6" s="68"/>
      <c r="I6" s="90"/>
      <c r="J6" s="90"/>
      <c r="K6" s="68"/>
      <c r="L6" s="90"/>
      <c r="M6" s="90"/>
      <c r="N6" s="90"/>
      <c r="O6" s="68"/>
    </row>
    <row r="7" spans="2:15" s="66" customFormat="1" ht="17.25" customHeight="1" thickBot="1">
      <c r="B7" s="345" t="s">
        <v>37</v>
      </c>
      <c r="C7" s="69" t="s">
        <v>38</v>
      </c>
      <c r="D7" s="69" t="s">
        <v>100</v>
      </c>
      <c r="E7" s="70" t="s">
        <v>39</v>
      </c>
      <c r="F7" s="69" t="s">
        <v>38</v>
      </c>
      <c r="G7" s="69" t="s">
        <v>100</v>
      </c>
      <c r="H7" s="70" t="s">
        <v>39</v>
      </c>
      <c r="I7" s="69" t="s">
        <v>38</v>
      </c>
      <c r="J7" s="69" t="s">
        <v>100</v>
      </c>
      <c r="K7" s="70" t="s">
        <v>39</v>
      </c>
      <c r="L7" s="69" t="s">
        <v>146</v>
      </c>
      <c r="M7" s="69" t="s">
        <v>145</v>
      </c>
      <c r="N7" s="69" t="s">
        <v>40</v>
      </c>
      <c r="O7" s="71"/>
    </row>
    <row r="8" spans="2:15" s="66" customFormat="1" ht="14.1" customHeight="1">
      <c r="B8" s="72"/>
      <c r="C8" s="91">
        <v>0</v>
      </c>
      <c r="D8" s="92" t="e">
        <f>C8/C25</f>
        <v>#DIV/0!</v>
      </c>
      <c r="E8" s="340" t="e">
        <f>+C8/$C$8</f>
        <v>#DIV/0!</v>
      </c>
      <c r="F8" s="91">
        <v>0</v>
      </c>
      <c r="G8" s="92" t="e">
        <f>F8/F25</f>
        <v>#DIV/0!</v>
      </c>
      <c r="H8" s="340" t="e">
        <f>+F8/$F$8</f>
        <v>#DIV/0!</v>
      </c>
      <c r="I8" s="91">
        <v>0</v>
      </c>
      <c r="J8" s="92" t="e">
        <f>I8/I25</f>
        <v>#DIV/0!</v>
      </c>
      <c r="K8" s="340" t="e">
        <f>+I8/$I$8</f>
        <v>#DIV/0!</v>
      </c>
      <c r="L8" s="344" t="e">
        <f>MIN(D8,G8,J8)</f>
        <v>#DIV/0!</v>
      </c>
      <c r="M8" s="344" t="e">
        <f>MAX(D8,G8,J8)</f>
        <v>#DIV/0!</v>
      </c>
      <c r="N8" s="344" t="e">
        <f>AVERAGE(D8,G8,J8)</f>
        <v>#DIV/0!</v>
      </c>
      <c r="O8" s="68"/>
    </row>
    <row r="9" spans="2:15" s="66" customFormat="1" ht="14.1" customHeight="1" thickBot="1">
      <c r="B9" s="72"/>
      <c r="C9" s="90"/>
      <c r="D9" s="90"/>
      <c r="E9" s="68"/>
      <c r="F9" s="90"/>
      <c r="G9" s="90"/>
      <c r="H9" s="68"/>
      <c r="I9" s="90"/>
      <c r="J9" s="90"/>
      <c r="K9" s="68"/>
      <c r="L9" s="344"/>
      <c r="M9" s="344"/>
      <c r="N9" s="344"/>
      <c r="O9" s="68"/>
    </row>
    <row r="10" spans="2:15" s="66" customFormat="1" ht="17.25" customHeight="1" thickBot="1">
      <c r="B10" s="345" t="s">
        <v>41</v>
      </c>
      <c r="C10" s="90"/>
      <c r="D10" s="90"/>
      <c r="E10" s="68"/>
      <c r="F10" s="90"/>
      <c r="G10" s="90"/>
      <c r="H10" s="68"/>
      <c r="I10" s="90"/>
      <c r="J10" s="90"/>
      <c r="K10" s="68"/>
      <c r="L10" s="344"/>
      <c r="M10" s="344"/>
      <c r="N10" s="344"/>
      <c r="O10" s="68"/>
    </row>
    <row r="11" spans="2:15" s="66" customFormat="1" ht="15.75" customHeight="1">
      <c r="B11" s="72" t="s">
        <v>42</v>
      </c>
      <c r="C11" s="92">
        <v>0</v>
      </c>
      <c r="D11" s="92" t="e">
        <f t="shared" ref="D11:D19" si="0">+C11/$C$25</f>
        <v>#DIV/0!</v>
      </c>
      <c r="E11" s="340" t="e">
        <f t="shared" ref="E11:E19" si="1">+C11/$C$8</f>
        <v>#DIV/0!</v>
      </c>
      <c r="F11" s="92">
        <v>0</v>
      </c>
      <c r="G11" s="92" t="e">
        <f t="shared" ref="G11:G19" si="2">+F11/$F$25</f>
        <v>#DIV/0!</v>
      </c>
      <c r="H11" s="340" t="e">
        <f t="shared" ref="H11:H19" si="3">+F11/$F$8</f>
        <v>#DIV/0!</v>
      </c>
      <c r="I11" s="92">
        <v>0</v>
      </c>
      <c r="J11" s="92" t="e">
        <f t="shared" ref="J11:J19" si="4">+I11/$I$25</f>
        <v>#DIV/0!</v>
      </c>
      <c r="K11" s="340" t="e">
        <f t="shared" ref="K11:K19" si="5">+I11/$I$8</f>
        <v>#DIV/0!</v>
      </c>
      <c r="L11" s="344" t="e">
        <f t="shared" ref="L11:L19" si="6">MIN(D11,G11,J11)</f>
        <v>#DIV/0!</v>
      </c>
      <c r="M11" s="344" t="e">
        <f t="shared" ref="M11:M19" si="7">MAX(D11,G11,J11)</f>
        <v>#DIV/0!</v>
      </c>
      <c r="N11" s="344" t="e">
        <f t="shared" ref="N11:N19" si="8">AVERAGE(D11,G11,J11)</f>
        <v>#DIV/0!</v>
      </c>
      <c r="O11" s="73"/>
    </row>
    <row r="12" spans="2:15" s="66" customFormat="1" ht="14.1" customHeight="1">
      <c r="B12" s="74" t="s">
        <v>43</v>
      </c>
      <c r="C12" s="92">
        <v>0</v>
      </c>
      <c r="D12" s="92" t="e">
        <f t="shared" si="0"/>
        <v>#DIV/0!</v>
      </c>
      <c r="E12" s="340" t="e">
        <f t="shared" si="1"/>
        <v>#DIV/0!</v>
      </c>
      <c r="F12" s="92">
        <v>0</v>
      </c>
      <c r="G12" s="92" t="e">
        <f t="shared" si="2"/>
        <v>#DIV/0!</v>
      </c>
      <c r="H12" s="340" t="e">
        <f t="shared" si="3"/>
        <v>#DIV/0!</v>
      </c>
      <c r="I12" s="92">
        <v>0</v>
      </c>
      <c r="J12" s="92" t="e">
        <f t="shared" si="4"/>
        <v>#DIV/0!</v>
      </c>
      <c r="K12" s="340" t="e">
        <f t="shared" si="5"/>
        <v>#DIV/0!</v>
      </c>
      <c r="L12" s="344" t="e">
        <f t="shared" si="6"/>
        <v>#DIV/0!</v>
      </c>
      <c r="M12" s="344" t="e">
        <f t="shared" si="7"/>
        <v>#DIV/0!</v>
      </c>
      <c r="N12" s="344" t="e">
        <f t="shared" si="8"/>
        <v>#DIV/0!</v>
      </c>
      <c r="O12" s="73"/>
    </row>
    <row r="13" spans="2:15" s="66" customFormat="1" ht="14.1" customHeight="1">
      <c r="B13" s="74" t="s">
        <v>44</v>
      </c>
      <c r="C13" s="92">
        <v>0</v>
      </c>
      <c r="D13" s="92" t="e">
        <f t="shared" si="0"/>
        <v>#DIV/0!</v>
      </c>
      <c r="E13" s="340" t="e">
        <f t="shared" si="1"/>
        <v>#DIV/0!</v>
      </c>
      <c r="F13" s="92">
        <v>0</v>
      </c>
      <c r="G13" s="92" t="e">
        <f t="shared" si="2"/>
        <v>#DIV/0!</v>
      </c>
      <c r="H13" s="340" t="e">
        <f t="shared" si="3"/>
        <v>#DIV/0!</v>
      </c>
      <c r="I13" s="92">
        <v>0</v>
      </c>
      <c r="J13" s="92" t="e">
        <f t="shared" si="4"/>
        <v>#DIV/0!</v>
      </c>
      <c r="K13" s="340" t="e">
        <f t="shared" si="5"/>
        <v>#DIV/0!</v>
      </c>
      <c r="L13" s="344" t="e">
        <f t="shared" si="6"/>
        <v>#DIV/0!</v>
      </c>
      <c r="M13" s="344" t="e">
        <f t="shared" si="7"/>
        <v>#DIV/0!</v>
      </c>
      <c r="N13" s="344" t="e">
        <f t="shared" si="8"/>
        <v>#DIV/0!</v>
      </c>
      <c r="O13" s="73"/>
    </row>
    <row r="14" spans="2:15" s="66" customFormat="1" ht="14.1" customHeight="1">
      <c r="B14" s="74" t="s">
        <v>45</v>
      </c>
      <c r="C14" s="92">
        <v>0</v>
      </c>
      <c r="D14" s="92" t="e">
        <f t="shared" si="0"/>
        <v>#DIV/0!</v>
      </c>
      <c r="E14" s="340" t="e">
        <f t="shared" si="1"/>
        <v>#DIV/0!</v>
      </c>
      <c r="F14" s="92">
        <v>0</v>
      </c>
      <c r="G14" s="92" t="e">
        <f t="shared" si="2"/>
        <v>#DIV/0!</v>
      </c>
      <c r="H14" s="340" t="e">
        <f t="shared" si="3"/>
        <v>#DIV/0!</v>
      </c>
      <c r="I14" s="92">
        <v>0</v>
      </c>
      <c r="J14" s="92" t="e">
        <f t="shared" si="4"/>
        <v>#DIV/0!</v>
      </c>
      <c r="K14" s="340" t="e">
        <f t="shared" si="5"/>
        <v>#DIV/0!</v>
      </c>
      <c r="L14" s="344" t="e">
        <f t="shared" si="6"/>
        <v>#DIV/0!</v>
      </c>
      <c r="M14" s="344" t="e">
        <f t="shared" si="7"/>
        <v>#DIV/0!</v>
      </c>
      <c r="N14" s="344" t="e">
        <f t="shared" si="8"/>
        <v>#DIV/0!</v>
      </c>
      <c r="O14" s="73"/>
    </row>
    <row r="15" spans="2:15" s="66" customFormat="1" ht="14.1" customHeight="1">
      <c r="B15" s="74" t="s">
        <v>144</v>
      </c>
      <c r="C15" s="92">
        <v>0</v>
      </c>
      <c r="D15" s="92" t="e">
        <f t="shared" si="0"/>
        <v>#DIV/0!</v>
      </c>
      <c r="E15" s="340" t="e">
        <f t="shared" si="1"/>
        <v>#DIV/0!</v>
      </c>
      <c r="F15" s="92">
        <v>0</v>
      </c>
      <c r="G15" s="92" t="e">
        <f t="shared" si="2"/>
        <v>#DIV/0!</v>
      </c>
      <c r="H15" s="340" t="e">
        <f t="shared" si="3"/>
        <v>#DIV/0!</v>
      </c>
      <c r="I15" s="92">
        <v>0</v>
      </c>
      <c r="J15" s="92" t="e">
        <f t="shared" si="4"/>
        <v>#DIV/0!</v>
      </c>
      <c r="K15" s="340" t="e">
        <f t="shared" si="5"/>
        <v>#DIV/0!</v>
      </c>
      <c r="L15" s="344" t="e">
        <f t="shared" si="6"/>
        <v>#DIV/0!</v>
      </c>
      <c r="M15" s="344" t="e">
        <f t="shared" si="7"/>
        <v>#DIV/0!</v>
      </c>
      <c r="N15" s="344" t="e">
        <f t="shared" si="8"/>
        <v>#DIV/0!</v>
      </c>
      <c r="O15" s="73"/>
    </row>
    <row r="16" spans="2:15" s="66" customFormat="1" ht="14.1" customHeight="1">
      <c r="B16" s="72" t="s">
        <v>46</v>
      </c>
      <c r="C16" s="92">
        <v>0</v>
      </c>
      <c r="D16" s="92" t="e">
        <f t="shared" si="0"/>
        <v>#DIV/0!</v>
      </c>
      <c r="E16" s="340" t="e">
        <f t="shared" si="1"/>
        <v>#DIV/0!</v>
      </c>
      <c r="F16" s="92">
        <v>0</v>
      </c>
      <c r="G16" s="92" t="e">
        <f t="shared" si="2"/>
        <v>#DIV/0!</v>
      </c>
      <c r="H16" s="340" t="e">
        <f t="shared" si="3"/>
        <v>#DIV/0!</v>
      </c>
      <c r="I16" s="92">
        <v>0</v>
      </c>
      <c r="J16" s="92" t="e">
        <f t="shared" si="4"/>
        <v>#DIV/0!</v>
      </c>
      <c r="K16" s="340" t="e">
        <f t="shared" si="5"/>
        <v>#DIV/0!</v>
      </c>
      <c r="L16" s="344" t="e">
        <f t="shared" si="6"/>
        <v>#DIV/0!</v>
      </c>
      <c r="M16" s="344" t="e">
        <f t="shared" si="7"/>
        <v>#DIV/0!</v>
      </c>
      <c r="N16" s="344" t="e">
        <f t="shared" si="8"/>
        <v>#DIV/0!</v>
      </c>
      <c r="O16" s="73"/>
    </row>
    <row r="17" spans="2:15" s="66" customFormat="1" ht="14.1" customHeight="1">
      <c r="B17" s="72" t="s">
        <v>143</v>
      </c>
      <c r="C17" s="92">
        <v>0</v>
      </c>
      <c r="D17" s="92" t="e">
        <f t="shared" si="0"/>
        <v>#DIV/0!</v>
      </c>
      <c r="E17" s="340" t="e">
        <f t="shared" si="1"/>
        <v>#DIV/0!</v>
      </c>
      <c r="F17" s="92">
        <v>0</v>
      </c>
      <c r="G17" s="92" t="e">
        <f t="shared" si="2"/>
        <v>#DIV/0!</v>
      </c>
      <c r="H17" s="340" t="e">
        <f t="shared" si="3"/>
        <v>#DIV/0!</v>
      </c>
      <c r="I17" s="92">
        <v>0</v>
      </c>
      <c r="J17" s="92" t="e">
        <f t="shared" si="4"/>
        <v>#DIV/0!</v>
      </c>
      <c r="K17" s="340" t="e">
        <f t="shared" si="5"/>
        <v>#DIV/0!</v>
      </c>
      <c r="L17" s="344" t="e">
        <f t="shared" si="6"/>
        <v>#DIV/0!</v>
      </c>
      <c r="M17" s="344" t="e">
        <f t="shared" si="7"/>
        <v>#DIV/0!</v>
      </c>
      <c r="N17" s="344" t="e">
        <f t="shared" si="8"/>
        <v>#DIV/0!</v>
      </c>
      <c r="O17" s="73"/>
    </row>
    <row r="18" spans="2:15" s="66" customFormat="1" ht="14.1" customHeight="1">
      <c r="B18" s="72" t="s">
        <v>142</v>
      </c>
      <c r="C18" s="92">
        <v>0</v>
      </c>
      <c r="D18" s="92" t="e">
        <f t="shared" si="0"/>
        <v>#DIV/0!</v>
      </c>
      <c r="E18" s="340" t="e">
        <f t="shared" si="1"/>
        <v>#DIV/0!</v>
      </c>
      <c r="F18" s="92">
        <v>0</v>
      </c>
      <c r="G18" s="92" t="e">
        <f t="shared" si="2"/>
        <v>#DIV/0!</v>
      </c>
      <c r="H18" s="340" t="e">
        <f t="shared" si="3"/>
        <v>#DIV/0!</v>
      </c>
      <c r="I18" s="92">
        <v>0</v>
      </c>
      <c r="J18" s="92" t="e">
        <f t="shared" si="4"/>
        <v>#DIV/0!</v>
      </c>
      <c r="K18" s="340" t="e">
        <f t="shared" si="5"/>
        <v>#DIV/0!</v>
      </c>
      <c r="L18" s="344" t="e">
        <f t="shared" si="6"/>
        <v>#DIV/0!</v>
      </c>
      <c r="M18" s="344" t="e">
        <f t="shared" si="7"/>
        <v>#DIV/0!</v>
      </c>
      <c r="N18" s="344" t="e">
        <f t="shared" si="8"/>
        <v>#DIV/0!</v>
      </c>
      <c r="O18" s="73"/>
    </row>
    <row r="19" spans="2:15" s="66" customFormat="1" ht="14.1" customHeight="1">
      <c r="B19" s="72" t="s">
        <v>47</v>
      </c>
      <c r="C19" s="93">
        <v>0</v>
      </c>
      <c r="D19" s="93" t="e">
        <f t="shared" si="0"/>
        <v>#DIV/0!</v>
      </c>
      <c r="E19" s="355" t="e">
        <f t="shared" si="1"/>
        <v>#DIV/0!</v>
      </c>
      <c r="F19" s="93">
        <v>0</v>
      </c>
      <c r="G19" s="93" t="e">
        <f t="shared" si="2"/>
        <v>#DIV/0!</v>
      </c>
      <c r="H19" s="355" t="e">
        <f t="shared" si="3"/>
        <v>#DIV/0!</v>
      </c>
      <c r="I19" s="93">
        <v>0</v>
      </c>
      <c r="J19" s="93" t="e">
        <f t="shared" si="4"/>
        <v>#DIV/0!</v>
      </c>
      <c r="K19" s="355" t="e">
        <f t="shared" si="5"/>
        <v>#DIV/0!</v>
      </c>
      <c r="L19" s="356" t="e">
        <f t="shared" si="6"/>
        <v>#DIV/0!</v>
      </c>
      <c r="M19" s="356" t="e">
        <f t="shared" si="7"/>
        <v>#DIV/0!</v>
      </c>
      <c r="N19" s="356" t="e">
        <f t="shared" si="8"/>
        <v>#DIV/0!</v>
      </c>
      <c r="O19" s="75"/>
    </row>
    <row r="20" spans="2:15" s="66" customFormat="1" ht="5.45" customHeight="1" thickBot="1">
      <c r="B20" s="72"/>
      <c r="C20" s="90"/>
      <c r="D20" s="90"/>
      <c r="E20" s="68"/>
      <c r="F20" s="90"/>
      <c r="G20" s="90"/>
      <c r="H20" s="68"/>
      <c r="I20" s="90"/>
      <c r="J20" s="90"/>
      <c r="K20" s="68"/>
      <c r="L20" s="344"/>
      <c r="M20" s="344"/>
      <c r="N20" s="344"/>
      <c r="O20" s="73"/>
    </row>
    <row r="21" spans="2:15" s="66" customFormat="1" ht="16.5" customHeight="1" thickBot="1">
      <c r="B21" s="343" t="s">
        <v>141</v>
      </c>
      <c r="C21" s="76">
        <f>SUM(C11:C20)</f>
        <v>0</v>
      </c>
      <c r="D21" s="76" t="e">
        <f>SUM(D11:D19)</f>
        <v>#DIV/0!</v>
      </c>
      <c r="E21" s="77" t="e">
        <f>SUM(E11:E19)</f>
        <v>#DIV/0!</v>
      </c>
      <c r="F21" s="76">
        <f>SUM(F11:F20)</f>
        <v>0</v>
      </c>
      <c r="G21" s="76" t="e">
        <f>SUM(G11:G19)</f>
        <v>#DIV/0!</v>
      </c>
      <c r="H21" s="77" t="e">
        <f>SUM(H11:H19)</f>
        <v>#DIV/0!</v>
      </c>
      <c r="I21" s="76">
        <f>SUM(I11:I20)</f>
        <v>0</v>
      </c>
      <c r="J21" s="76" t="e">
        <f>SUM(J11:J19)</f>
        <v>#DIV/0!</v>
      </c>
      <c r="K21" s="77" t="e">
        <f>SUM(K11:K19)</f>
        <v>#DIV/0!</v>
      </c>
      <c r="L21" s="342" t="e">
        <f>MIN(D21,#REF!,#REF!)</f>
        <v>#REF!</v>
      </c>
      <c r="M21" s="342" t="e">
        <f>MAX(#REF!,G21,#REF!)</f>
        <v>#REF!</v>
      </c>
      <c r="N21" s="342" t="e">
        <f>AVERAGE(#REF!,G21,#REF!)</f>
        <v>#REF!</v>
      </c>
      <c r="O21" s="341"/>
    </row>
    <row r="22" spans="2:15" s="66" customFormat="1" ht="23.45" customHeight="1">
      <c r="B22" s="181" t="s">
        <v>95</v>
      </c>
      <c r="C22" s="182">
        <f t="shared" ref="C22:K22" si="9">+C8-C21</f>
        <v>0</v>
      </c>
      <c r="D22" s="182" t="e">
        <f t="shared" si="9"/>
        <v>#DIV/0!</v>
      </c>
      <c r="E22" s="357" t="e">
        <f t="shared" si="9"/>
        <v>#DIV/0!</v>
      </c>
      <c r="F22" s="182">
        <f t="shared" si="9"/>
        <v>0</v>
      </c>
      <c r="G22" s="182" t="e">
        <f t="shared" si="9"/>
        <v>#DIV/0!</v>
      </c>
      <c r="H22" s="357" t="e">
        <f t="shared" si="9"/>
        <v>#DIV/0!</v>
      </c>
      <c r="I22" s="182">
        <f t="shared" si="9"/>
        <v>0</v>
      </c>
      <c r="J22" s="182" t="e">
        <f t="shared" si="9"/>
        <v>#DIV/0!</v>
      </c>
      <c r="K22" s="357" t="e">
        <f t="shared" si="9"/>
        <v>#DIV/0!</v>
      </c>
      <c r="L22" s="358"/>
      <c r="M22" s="358"/>
      <c r="N22" s="358"/>
      <c r="O22" s="73"/>
    </row>
    <row r="23" spans="2:15" s="66" customFormat="1" ht="14.1" customHeight="1">
      <c r="B23" s="72"/>
      <c r="C23" s="92"/>
      <c r="D23" s="92"/>
      <c r="E23" s="78"/>
      <c r="F23" s="92"/>
      <c r="G23" s="92"/>
      <c r="H23" s="78"/>
      <c r="I23" s="92"/>
      <c r="J23" s="92"/>
      <c r="K23" s="78"/>
      <c r="L23" s="92"/>
      <c r="M23" s="92"/>
      <c r="N23" s="92"/>
      <c r="O23" s="73"/>
    </row>
    <row r="24" spans="2:15" s="66" customFormat="1" ht="14.1" customHeight="1">
      <c r="B24" s="72" t="s">
        <v>0</v>
      </c>
      <c r="C24" s="95" t="s">
        <v>140</v>
      </c>
      <c r="D24" s="92"/>
      <c r="E24" s="78"/>
      <c r="F24" s="95" t="s">
        <v>140</v>
      </c>
      <c r="G24" s="92"/>
      <c r="H24" s="78"/>
      <c r="I24" s="95" t="s">
        <v>140</v>
      </c>
      <c r="J24" s="92"/>
      <c r="K24" s="78"/>
      <c r="L24" s="92"/>
      <c r="M24" s="92"/>
      <c r="N24" s="92"/>
      <c r="O24" s="73"/>
    </row>
    <row r="25" spans="2:15" s="66" customFormat="1" ht="14.1" customHeight="1">
      <c r="B25" s="72" t="s">
        <v>139</v>
      </c>
      <c r="C25" s="339">
        <v>0</v>
      </c>
      <c r="D25" s="94">
        <v>480</v>
      </c>
      <c r="E25" s="78"/>
      <c r="F25" s="339">
        <v>0</v>
      </c>
      <c r="G25" s="94">
        <v>480</v>
      </c>
      <c r="H25" s="78"/>
      <c r="I25" s="339">
        <v>0</v>
      </c>
      <c r="J25" s="94">
        <v>480</v>
      </c>
      <c r="K25" s="78"/>
      <c r="L25" s="92"/>
      <c r="M25" s="92"/>
      <c r="N25" s="92"/>
      <c r="O25" s="73"/>
    </row>
    <row r="26" spans="2:15" s="66" customFormat="1" ht="14.1" customHeight="1">
      <c r="B26" s="72" t="s">
        <v>48</v>
      </c>
      <c r="C26" s="338" t="s">
        <v>138</v>
      </c>
      <c r="D26" s="95"/>
      <c r="E26" s="79"/>
      <c r="F26" s="338" t="s">
        <v>138</v>
      </c>
      <c r="G26" s="95"/>
      <c r="H26" s="79"/>
      <c r="I26" s="338" t="s">
        <v>138</v>
      </c>
      <c r="J26" s="95"/>
      <c r="K26" s="79"/>
      <c r="L26" s="95"/>
      <c r="M26" s="95"/>
      <c r="N26" s="95"/>
      <c r="O26" s="68"/>
    </row>
    <row r="27" spans="2:15" s="66" customFormat="1" ht="14.1" customHeight="1">
      <c r="B27" s="72" t="s">
        <v>1</v>
      </c>
      <c r="C27" s="338" t="s">
        <v>138</v>
      </c>
      <c r="D27" s="95"/>
      <c r="E27" s="79"/>
      <c r="F27" s="338" t="s">
        <v>138</v>
      </c>
      <c r="G27" s="95"/>
      <c r="H27" s="79"/>
      <c r="I27" s="338" t="s">
        <v>138</v>
      </c>
      <c r="J27" s="95"/>
      <c r="K27" s="79"/>
      <c r="L27" s="95"/>
      <c r="M27" s="95"/>
      <c r="N27" s="95"/>
      <c r="O27" s="68"/>
    </row>
    <row r="28" spans="2:15" s="66" customFormat="1" ht="14.1" customHeight="1">
      <c r="B28" s="72" t="s">
        <v>49</v>
      </c>
      <c r="C28" s="96" t="s">
        <v>137</v>
      </c>
      <c r="D28" s="95"/>
      <c r="E28" s="79"/>
      <c r="F28" s="96" t="s">
        <v>137</v>
      </c>
      <c r="G28" s="95"/>
      <c r="H28" s="79"/>
      <c r="I28" s="96" t="s">
        <v>137</v>
      </c>
      <c r="J28" s="95"/>
      <c r="K28" s="79"/>
      <c r="L28" s="95"/>
      <c r="M28" s="95"/>
      <c r="N28" s="95"/>
      <c r="O28" s="68"/>
    </row>
    <row r="29" spans="2:15" s="66" customFormat="1" ht="14.1" hidden="1" customHeight="1">
      <c r="B29" s="72"/>
      <c r="C29" s="96" t="s">
        <v>3</v>
      </c>
      <c r="D29" s="95"/>
      <c r="E29" s="79"/>
      <c r="F29" s="96" t="s">
        <v>3</v>
      </c>
      <c r="G29" s="95"/>
      <c r="H29" s="79"/>
      <c r="I29" s="96" t="s">
        <v>3</v>
      </c>
      <c r="J29" s="95"/>
      <c r="K29" s="79"/>
      <c r="L29" s="95"/>
      <c r="M29" s="95"/>
      <c r="N29" s="95"/>
      <c r="O29" s="68"/>
    </row>
    <row r="30" spans="2:15" s="66" customFormat="1" ht="14.1" hidden="1" customHeight="1">
      <c r="B30" s="72"/>
      <c r="C30" s="96" t="s">
        <v>3</v>
      </c>
      <c r="D30" s="95"/>
      <c r="E30" s="79"/>
      <c r="F30" s="96" t="s">
        <v>3</v>
      </c>
      <c r="G30" s="95"/>
      <c r="H30" s="79"/>
      <c r="I30" s="96" t="s">
        <v>3</v>
      </c>
      <c r="J30" s="95"/>
      <c r="K30" s="79"/>
      <c r="L30" s="95"/>
      <c r="M30" s="95"/>
      <c r="N30" s="95"/>
      <c r="O30" s="68"/>
    </row>
    <row r="31" spans="2:15" s="66" customFormat="1" ht="14.1" hidden="1" customHeight="1">
      <c r="B31" s="72"/>
      <c r="C31" s="96"/>
      <c r="D31" s="95"/>
      <c r="E31" s="79"/>
      <c r="F31" s="96"/>
      <c r="G31" s="95"/>
      <c r="H31" s="79"/>
      <c r="I31" s="96" t="s">
        <v>3</v>
      </c>
      <c r="J31" s="95"/>
      <c r="K31" s="79"/>
      <c r="L31" s="95"/>
      <c r="M31" s="95"/>
      <c r="N31" s="95"/>
      <c r="O31" s="68"/>
    </row>
    <row r="32" spans="2:15" s="66" customFormat="1" ht="14.1" customHeight="1" thickBot="1">
      <c r="B32" s="80"/>
      <c r="C32" s="337"/>
      <c r="D32" s="82"/>
      <c r="E32" s="83"/>
      <c r="F32" s="337"/>
      <c r="G32" s="82"/>
      <c r="H32" s="83"/>
      <c r="I32" s="81" t="s">
        <v>3</v>
      </c>
      <c r="J32" s="82"/>
      <c r="K32" s="83"/>
      <c r="L32" s="84"/>
      <c r="M32" s="84"/>
      <c r="N32" s="84"/>
      <c r="O32" s="85"/>
    </row>
    <row r="34" spans="2:9" ht="12.75">
      <c r="B34" s="86"/>
      <c r="C34" s="90"/>
      <c r="F34" s="90"/>
      <c r="I34" s="90"/>
    </row>
    <row r="47" spans="2:9">
      <c r="C47" s="336">
        <v>8.1500000000000003E-2</v>
      </c>
    </row>
  </sheetData>
  <mergeCells count="1">
    <mergeCell ref="B2:O2"/>
  </mergeCells>
  <printOptions horizontalCentered="1" verticalCentered="1"/>
  <pageMargins left="0.25" right="0.25" top="0" bottom="0" header="0.5" footer="0.5"/>
  <pageSetup scale="7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2FD2-B132-4F90-B68E-EEA7187EFF3F}">
  <sheetPr>
    <pageSetUpPr fitToPage="1"/>
  </sheetPr>
  <dimension ref="A1:V61"/>
  <sheetViews>
    <sheetView showGridLines="0" tabSelected="1" zoomScale="110" zoomScaleNormal="110" workbookViewId="0">
      <selection activeCell="Z23" sqref="Z23"/>
    </sheetView>
  </sheetViews>
  <sheetFormatPr defaultColWidth="6.85546875" defaultRowHeight="11.25"/>
  <cols>
    <col min="1" max="1" width="1.42578125" style="190" customWidth="1"/>
    <col min="2" max="2" width="12.5703125" style="190" customWidth="1"/>
    <col min="3" max="3" width="10.140625" style="190" customWidth="1"/>
    <col min="4" max="4" width="10.28515625" style="190" customWidth="1"/>
    <col min="5" max="5" width="4" style="190" customWidth="1"/>
    <col min="6" max="6" width="6" style="190" customWidth="1"/>
    <col min="7" max="7" width="4.5703125" style="190" customWidth="1"/>
    <col min="8" max="8" width="5.5703125" style="190" customWidth="1"/>
    <col min="9" max="9" width="11.5703125" style="190" customWidth="1"/>
    <col min="10" max="10" width="0.85546875" style="190" customWidth="1"/>
    <col min="11" max="11" width="12.7109375" style="190" customWidth="1"/>
    <col min="12" max="12" width="0.85546875" style="190" customWidth="1"/>
    <col min="13" max="13" width="10.28515625" style="190" customWidth="1"/>
    <col min="14" max="14" width="1.7109375" style="190" customWidth="1"/>
    <col min="15" max="15" width="10.28515625" style="190" customWidth="1"/>
    <col min="16" max="16" width="1.5703125" style="190" customWidth="1"/>
    <col min="17" max="17" width="9.28515625" style="190" customWidth="1"/>
    <col min="18" max="19" width="11.42578125" style="190" customWidth="1"/>
    <col min="20" max="20" width="11.5703125" style="190" customWidth="1"/>
    <col min="21" max="21" width="3.42578125" style="190" customWidth="1"/>
    <col min="22" max="22" width="6.85546875" style="190"/>
    <col min="23" max="16384" width="6.85546875" style="191"/>
  </cols>
  <sheetData>
    <row r="1" spans="1:22" ht="15.6" customHeight="1">
      <c r="A1" s="372" t="s">
        <v>13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</row>
    <row r="2" spans="1:22" ht="15.6" customHeight="1">
      <c r="A2" s="372" t="s">
        <v>14</v>
      </c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</row>
    <row r="3" spans="1:22" ht="13.9" customHeight="1">
      <c r="A3" s="192"/>
      <c r="B3" s="192"/>
      <c r="C3" s="192"/>
      <c r="D3" s="192"/>
      <c r="E3" s="192"/>
      <c r="F3" s="192"/>
      <c r="G3" s="192"/>
      <c r="H3" s="192"/>
      <c r="I3" s="192"/>
      <c r="J3" s="193"/>
      <c r="K3" s="194"/>
      <c r="L3" s="192"/>
      <c r="M3" s="192"/>
      <c r="N3" s="192"/>
      <c r="O3" s="192"/>
    </row>
    <row r="4" spans="1:22" ht="17.25" customHeight="1" thickBot="1">
      <c r="A4" s="195"/>
      <c r="B4" s="196" t="s">
        <v>15</v>
      </c>
      <c r="C4" s="197"/>
      <c r="D4" s="197"/>
      <c r="E4" s="197"/>
      <c r="F4" s="197"/>
      <c r="G4" s="197"/>
      <c r="H4" s="197"/>
      <c r="I4" s="198"/>
      <c r="J4" s="199"/>
      <c r="K4" s="199"/>
      <c r="L4" s="199"/>
      <c r="M4" s="200" t="s">
        <v>16</v>
      </c>
      <c r="N4" s="200"/>
      <c r="O4" s="201"/>
      <c r="R4" s="202" t="s">
        <v>76</v>
      </c>
      <c r="S4" s="202" t="s">
        <v>4</v>
      </c>
    </row>
    <row r="5" spans="1:22" ht="8.1" customHeight="1">
      <c r="A5" s="203"/>
      <c r="B5" s="192"/>
      <c r="C5" s="192"/>
      <c r="D5" s="192"/>
      <c r="E5" s="192"/>
      <c r="F5" s="192"/>
      <c r="G5" s="192"/>
      <c r="H5" s="192"/>
      <c r="I5" s="204"/>
      <c r="J5" s="205"/>
      <c r="K5" s="206"/>
      <c r="L5" s="207"/>
      <c r="M5" s="207"/>
      <c r="N5" s="207"/>
      <c r="O5" s="208"/>
      <c r="R5" s="209"/>
      <c r="S5" s="209"/>
    </row>
    <row r="6" spans="1:22" ht="13.9" customHeight="1">
      <c r="A6" s="210"/>
      <c r="B6" s="192" t="s">
        <v>17</v>
      </c>
      <c r="C6" s="192"/>
      <c r="D6" s="192"/>
      <c r="E6" s="192"/>
      <c r="F6" s="192"/>
      <c r="G6" s="192"/>
      <c r="H6" s="192"/>
      <c r="I6" s="377"/>
      <c r="J6" s="211"/>
      <c r="K6" s="212" t="s">
        <v>60</v>
      </c>
      <c r="L6" s="211"/>
      <c r="M6" s="213" t="s">
        <v>18</v>
      </c>
      <c r="N6" s="211"/>
      <c r="O6" s="214" t="s">
        <v>19</v>
      </c>
      <c r="R6" s="215"/>
      <c r="S6" s="215"/>
    </row>
    <row r="7" spans="1:22" ht="4.5" customHeight="1">
      <c r="A7" s="216"/>
      <c r="B7" s="217"/>
      <c r="C7" s="218"/>
      <c r="D7" s="218"/>
      <c r="E7" s="218"/>
      <c r="F7" s="218"/>
      <c r="G7" s="218"/>
      <c r="H7" s="218"/>
      <c r="I7" s="219"/>
      <c r="J7" s="192"/>
      <c r="K7" s="204"/>
      <c r="L7" s="192"/>
      <c r="M7" s="204"/>
      <c r="N7" s="192"/>
      <c r="O7" s="204"/>
      <c r="R7" s="220"/>
      <c r="S7" s="220"/>
    </row>
    <row r="8" spans="1:22" ht="13.9" customHeight="1">
      <c r="A8" s="221"/>
      <c r="B8" s="222" t="s">
        <v>20</v>
      </c>
      <c r="C8" s="223"/>
      <c r="D8" s="223"/>
      <c r="E8" s="223"/>
      <c r="F8" s="223"/>
      <c r="G8" s="223"/>
      <c r="H8" s="223"/>
      <c r="I8" s="224"/>
      <c r="J8" s="192"/>
      <c r="K8" s="204"/>
      <c r="L8" s="192"/>
      <c r="M8" s="204"/>
      <c r="N8" s="192"/>
      <c r="O8" s="204"/>
      <c r="R8" s="220"/>
      <c r="S8" s="220"/>
    </row>
    <row r="9" spans="1:22" ht="3" customHeight="1">
      <c r="A9" s="203"/>
      <c r="B9" s="192"/>
      <c r="C9" s="192"/>
      <c r="D9" s="192"/>
      <c r="E9" s="192"/>
      <c r="F9" s="192"/>
      <c r="G9" s="192"/>
      <c r="H9" s="192"/>
      <c r="I9" s="204"/>
      <c r="J9" s="192"/>
      <c r="K9" s="204"/>
      <c r="L9" s="192"/>
      <c r="M9" s="204"/>
      <c r="N9" s="192"/>
      <c r="O9" s="204"/>
      <c r="R9" s="220"/>
      <c r="S9" s="220"/>
    </row>
    <row r="10" spans="1:22">
      <c r="A10" s="203"/>
      <c r="B10" s="225" t="s">
        <v>21</v>
      </c>
      <c r="C10" s="192"/>
      <c r="D10" s="192"/>
      <c r="E10" s="192"/>
      <c r="F10" s="192"/>
      <c r="G10" s="192"/>
      <c r="H10" s="226" t="s">
        <v>104</v>
      </c>
      <c r="I10" s="204"/>
      <c r="J10" s="192"/>
      <c r="K10" s="204"/>
      <c r="L10" s="192"/>
      <c r="M10" s="204"/>
      <c r="N10" s="192"/>
      <c r="O10" s="204"/>
      <c r="R10" s="220"/>
      <c r="S10" s="220"/>
    </row>
    <row r="11" spans="1:22" ht="4.5" customHeight="1">
      <c r="A11" s="203"/>
      <c r="B11" s="225"/>
      <c r="C11" s="192"/>
      <c r="D11" s="192"/>
      <c r="E11" s="192"/>
      <c r="F11" s="192"/>
      <c r="G11" s="192"/>
      <c r="H11" s="192"/>
      <c r="I11" s="204"/>
      <c r="J11" s="192"/>
      <c r="K11" s="204"/>
      <c r="L11" s="192"/>
      <c r="M11" s="204"/>
      <c r="N11" s="192"/>
      <c r="O11" s="204"/>
      <c r="R11" s="220"/>
      <c r="S11" s="220"/>
    </row>
    <row r="12" spans="1:22" ht="12.6" customHeight="1">
      <c r="A12" s="203"/>
      <c r="B12" s="225" t="s">
        <v>105</v>
      </c>
      <c r="C12" s="192"/>
      <c r="D12" s="192"/>
      <c r="E12" s="359"/>
      <c r="F12" s="360">
        <f>'Rent Roll '!F27</f>
        <v>3</v>
      </c>
      <c r="G12" s="227" t="s">
        <v>67</v>
      </c>
      <c r="H12" s="228">
        <v>650</v>
      </c>
      <c r="I12" s="229" t="s">
        <v>106</v>
      </c>
      <c r="J12" s="192"/>
      <c r="K12" s="230">
        <f>F12*H12*12</f>
        <v>23400</v>
      </c>
      <c r="L12" s="192"/>
      <c r="M12" s="204"/>
      <c r="N12" s="192"/>
      <c r="O12" s="204"/>
      <c r="R12" s="220"/>
      <c r="S12" s="220"/>
    </row>
    <row r="13" spans="1:22" ht="12.6" customHeight="1">
      <c r="A13" s="203"/>
      <c r="B13" s="225" t="s">
        <v>107</v>
      </c>
      <c r="C13" s="192"/>
      <c r="D13" s="192"/>
      <c r="E13" s="359"/>
      <c r="F13" s="360">
        <f>'Rent Roll '!F28</f>
        <v>3</v>
      </c>
      <c r="G13" s="227" t="s">
        <v>67</v>
      </c>
      <c r="H13" s="228">
        <v>650</v>
      </c>
      <c r="I13" s="229" t="s">
        <v>106</v>
      </c>
      <c r="J13" s="192"/>
      <c r="K13" s="230">
        <f>F13*H13*12</f>
        <v>23400</v>
      </c>
      <c r="L13" s="192"/>
      <c r="M13" s="204"/>
      <c r="N13" s="192"/>
      <c r="O13" s="204"/>
      <c r="R13" s="220"/>
      <c r="S13" s="220"/>
    </row>
    <row r="14" spans="1:22" ht="12.6" customHeight="1">
      <c r="A14" s="203"/>
      <c r="B14" s="225" t="s">
        <v>108</v>
      </c>
      <c r="C14" s="192"/>
      <c r="D14" s="192"/>
      <c r="E14" s="359"/>
      <c r="F14" s="360">
        <f>'Rent Roll '!F29</f>
        <v>3</v>
      </c>
      <c r="G14" s="227" t="s">
        <v>67</v>
      </c>
      <c r="H14" s="228">
        <v>675</v>
      </c>
      <c r="I14" s="229" t="s">
        <v>106</v>
      </c>
      <c r="J14" s="192"/>
      <c r="K14" s="230">
        <f>F14*H14*12</f>
        <v>24300</v>
      </c>
      <c r="L14" s="192"/>
      <c r="M14" s="204"/>
      <c r="N14" s="192"/>
      <c r="O14" s="204"/>
      <c r="R14" s="220"/>
      <c r="S14" s="220"/>
      <c r="V14" s="190" t="s">
        <v>109</v>
      </c>
    </row>
    <row r="15" spans="1:22" ht="12.6" customHeight="1">
      <c r="A15" s="203"/>
      <c r="B15" s="231" t="s">
        <v>110</v>
      </c>
      <c r="C15" s="232"/>
      <c r="D15" s="232"/>
      <c r="E15" s="361"/>
      <c r="F15" s="362">
        <f>'Rent Roll '!F30</f>
        <v>3</v>
      </c>
      <c r="G15" s="233" t="s">
        <v>67</v>
      </c>
      <c r="H15" s="234">
        <v>700</v>
      </c>
      <c r="I15" s="235" t="s">
        <v>106</v>
      </c>
      <c r="J15" s="232"/>
      <c r="K15" s="236">
        <f>F15*H15*12</f>
        <v>25200</v>
      </c>
      <c r="L15" s="192"/>
      <c r="M15" s="204"/>
      <c r="N15" s="192"/>
      <c r="O15" s="204"/>
      <c r="R15" s="220"/>
      <c r="S15" s="220"/>
    </row>
    <row r="16" spans="1:22" ht="13.9" customHeight="1">
      <c r="A16" s="203"/>
      <c r="B16" s="192" t="s">
        <v>111</v>
      </c>
      <c r="C16" s="192"/>
      <c r="D16" s="192"/>
      <c r="E16" s="359"/>
      <c r="F16" s="360">
        <f>SUM(F12:F15)</f>
        <v>12</v>
      </c>
      <c r="G16" s="227"/>
      <c r="H16" s="228">
        <f>M16</f>
        <v>8025</v>
      </c>
      <c r="I16" s="229"/>
      <c r="J16" s="192"/>
      <c r="K16" s="230">
        <f>SUM(K12:K15)</f>
        <v>96300</v>
      </c>
      <c r="L16" s="192"/>
      <c r="M16" s="204">
        <f>K16/F16</f>
        <v>8025</v>
      </c>
      <c r="N16" s="192"/>
      <c r="O16" s="204" t="s">
        <v>3</v>
      </c>
      <c r="R16" s="220"/>
      <c r="S16" s="220"/>
    </row>
    <row r="17" spans="1:20" ht="15" customHeight="1">
      <c r="A17" s="203"/>
      <c r="B17" s="192" t="s">
        <v>112</v>
      </c>
      <c r="C17" s="192"/>
      <c r="D17" s="225"/>
      <c r="E17" s="192"/>
      <c r="F17" s="237"/>
      <c r="G17" s="238"/>
      <c r="H17" s="238">
        <f>R17</f>
        <v>0</v>
      </c>
      <c r="I17" s="239" t="s">
        <v>113</v>
      </c>
      <c r="J17" s="192"/>
      <c r="K17" s="230">
        <f>R17*F16</f>
        <v>0</v>
      </c>
      <c r="L17" s="192"/>
      <c r="M17" s="240">
        <f>K17/(SUM(F16:F16))</f>
        <v>0</v>
      </c>
      <c r="N17" s="192"/>
      <c r="O17" s="241"/>
      <c r="R17" s="242">
        <v>0</v>
      </c>
      <c r="S17" s="243" t="s">
        <v>114</v>
      </c>
      <c r="T17" s="192" t="s">
        <v>115</v>
      </c>
    </row>
    <row r="18" spans="1:20" ht="12">
      <c r="A18" s="203"/>
      <c r="B18" s="225"/>
      <c r="C18" s="192"/>
      <c r="D18" s="192"/>
      <c r="E18" s="244"/>
      <c r="F18" s="245"/>
      <c r="G18" s="373"/>
      <c r="H18" s="373"/>
      <c r="I18" s="374"/>
      <c r="J18" s="246"/>
      <c r="K18" s="247"/>
      <c r="L18" s="192"/>
      <c r="M18" s="204"/>
      <c r="N18" s="192"/>
      <c r="O18" s="241"/>
      <c r="R18" s="248"/>
      <c r="S18" s="248"/>
    </row>
    <row r="19" spans="1:20" s="257" customFormat="1" ht="12">
      <c r="A19" s="249"/>
      <c r="B19" s="250" t="s">
        <v>116</v>
      </c>
      <c r="C19" s="251" t="s">
        <v>117</v>
      </c>
      <c r="D19" s="251"/>
      <c r="E19" s="252" t="s">
        <v>3</v>
      </c>
      <c r="F19" s="253">
        <f>R19</f>
        <v>0</v>
      </c>
      <c r="G19" s="375" t="s">
        <v>118</v>
      </c>
      <c r="H19" s="375"/>
      <c r="I19" s="376"/>
      <c r="J19" s="254"/>
      <c r="K19" s="240">
        <f>F19*F16*12</f>
        <v>0</v>
      </c>
      <c r="L19" s="251"/>
      <c r="M19" s="255"/>
      <c r="N19" s="251"/>
      <c r="O19" s="256"/>
      <c r="R19" s="242">
        <v>0</v>
      </c>
      <c r="S19" s="243" t="s">
        <v>114</v>
      </c>
      <c r="T19" s="192" t="s">
        <v>119</v>
      </c>
    </row>
    <row r="20" spans="1:20" ht="4.1500000000000004" customHeight="1">
      <c r="A20" s="203"/>
      <c r="B20" s="225"/>
      <c r="C20" s="192"/>
      <c r="D20" s="192"/>
      <c r="E20" s="192"/>
      <c r="F20" s="192"/>
      <c r="G20" s="192"/>
      <c r="H20" s="192"/>
      <c r="I20" s="204"/>
      <c r="J20" s="258"/>
      <c r="K20" s="259"/>
      <c r="L20" s="258"/>
      <c r="M20" s="259"/>
      <c r="N20" s="246"/>
      <c r="O20" s="204"/>
      <c r="R20" s="260"/>
      <c r="S20" s="261"/>
    </row>
    <row r="21" spans="1:20" ht="14.25" customHeight="1">
      <c r="A21" s="203"/>
      <c r="B21" s="225" t="s">
        <v>22</v>
      </c>
      <c r="C21" s="192"/>
      <c r="D21" s="192"/>
      <c r="E21" s="192" t="s">
        <v>3</v>
      </c>
      <c r="F21" s="192"/>
      <c r="G21" s="192"/>
      <c r="H21" s="192"/>
      <c r="I21" s="204"/>
      <c r="J21" s="262"/>
      <c r="K21" s="230">
        <f>SUM(K16:K20)</f>
        <v>96300</v>
      </c>
      <c r="L21" s="262"/>
      <c r="M21" s="263">
        <f>K21/(SUM(F16:F16))</f>
        <v>8025</v>
      </c>
      <c r="N21" s="262"/>
      <c r="O21" s="204"/>
      <c r="R21" s="264"/>
      <c r="S21" s="264"/>
    </row>
    <row r="22" spans="1:20" ht="3" customHeight="1">
      <c r="A22" s="203"/>
      <c r="B22" s="225"/>
      <c r="C22" s="192"/>
      <c r="D22" s="192"/>
      <c r="E22" s="192"/>
      <c r="F22" s="192"/>
      <c r="G22" s="192"/>
      <c r="H22" s="192"/>
      <c r="I22" s="204"/>
      <c r="J22" s="262"/>
      <c r="K22" s="247"/>
      <c r="L22" s="262"/>
      <c r="M22" s="263"/>
      <c r="N22" s="262"/>
      <c r="O22" s="204"/>
      <c r="R22" s="264"/>
      <c r="S22" s="264"/>
    </row>
    <row r="23" spans="1:20" ht="12">
      <c r="A23" s="203"/>
      <c r="B23" s="225" t="s">
        <v>23</v>
      </c>
      <c r="C23" s="192" t="s">
        <v>24</v>
      </c>
      <c r="D23" s="192"/>
      <c r="E23" s="192"/>
      <c r="F23" s="265">
        <f>R23</f>
        <v>0.05</v>
      </c>
      <c r="G23" s="192"/>
      <c r="H23" s="192"/>
      <c r="I23" s="266"/>
      <c r="J23" s="262"/>
      <c r="K23" s="267">
        <f>-ROUND((K21)*F23,0)</f>
        <v>-4815</v>
      </c>
      <c r="L23" s="268"/>
      <c r="M23" s="267">
        <f>K23/(SUM(F16:F16))</f>
        <v>-401.25</v>
      </c>
      <c r="N23" s="268"/>
      <c r="O23" s="269">
        <f>K23/$K$21</f>
        <v>-0.05</v>
      </c>
      <c r="R23" s="270">
        <v>0.05</v>
      </c>
      <c r="S23" s="271" t="s">
        <v>92</v>
      </c>
      <c r="T23" s="192" t="s">
        <v>120</v>
      </c>
    </row>
    <row r="24" spans="1:20" ht="7.15" customHeight="1">
      <c r="A24" s="203"/>
      <c r="B24" s="192"/>
      <c r="C24" s="192"/>
      <c r="D24" s="192"/>
      <c r="E24" s="192"/>
      <c r="F24" s="192"/>
      <c r="G24" s="192"/>
      <c r="H24" s="192"/>
      <c r="I24" s="204"/>
      <c r="J24" s="272"/>
      <c r="K24" s="273"/>
      <c r="L24" s="262"/>
      <c r="M24" s="263" t="s">
        <v>3</v>
      </c>
      <c r="N24" s="262"/>
      <c r="O24" s="274"/>
      <c r="R24" s="264" t="s">
        <v>3</v>
      </c>
      <c r="S24" s="264"/>
    </row>
    <row r="25" spans="1:20" ht="12">
      <c r="A25" s="203"/>
      <c r="B25" s="225" t="s">
        <v>25</v>
      </c>
      <c r="C25" s="194"/>
      <c r="D25" s="194"/>
      <c r="E25" s="194"/>
      <c r="F25" s="194"/>
      <c r="G25" s="194"/>
      <c r="H25" s="194"/>
      <c r="I25" s="204"/>
      <c r="J25" s="262"/>
      <c r="K25" s="275">
        <f>SUM(K21:K23)</f>
        <v>91485</v>
      </c>
      <c r="L25" s="262"/>
      <c r="M25" s="263">
        <f>K25/(SUM(F16:F16))</f>
        <v>7623.75</v>
      </c>
      <c r="N25" s="262"/>
      <c r="O25" s="241">
        <f>K25/$K$25</f>
        <v>1</v>
      </c>
      <c r="R25" s="264"/>
      <c r="S25" s="264"/>
    </row>
    <row r="26" spans="1:20" ht="1.9" customHeight="1">
      <c r="A26" s="203"/>
      <c r="B26" s="225"/>
      <c r="C26" s="194"/>
      <c r="D26" s="194"/>
      <c r="E26" s="194"/>
      <c r="F26" s="194"/>
      <c r="G26" s="194"/>
      <c r="H26" s="194"/>
      <c r="I26" s="204"/>
      <c r="J26" s="262"/>
      <c r="K26" s="276"/>
      <c r="L26" s="262"/>
      <c r="M26" s="263"/>
      <c r="N26" s="262"/>
      <c r="O26" s="241"/>
      <c r="R26" s="264"/>
      <c r="S26" s="264"/>
    </row>
    <row r="27" spans="1:20" ht="13.9" customHeight="1">
      <c r="A27" s="221"/>
      <c r="B27" s="222" t="s">
        <v>26</v>
      </c>
      <c r="C27" s="277"/>
      <c r="D27" s="277"/>
      <c r="E27" s="277"/>
      <c r="F27" s="277"/>
      <c r="G27" s="277"/>
      <c r="H27" s="277"/>
      <c r="I27" s="224"/>
      <c r="J27" s="262"/>
      <c r="K27" s="276"/>
      <c r="L27" s="262"/>
      <c r="M27" s="263" t="s">
        <v>3</v>
      </c>
      <c r="N27" s="262"/>
      <c r="O27" s="241"/>
      <c r="R27" s="264" t="s">
        <v>3</v>
      </c>
      <c r="S27" s="264"/>
    </row>
    <row r="28" spans="1:20" ht="5.25" customHeight="1">
      <c r="A28" s="203"/>
      <c r="B28" s="192"/>
      <c r="C28" s="192"/>
      <c r="D28" s="192"/>
      <c r="E28" s="192"/>
      <c r="F28" s="192"/>
      <c r="G28" s="192"/>
      <c r="H28" s="192"/>
      <c r="I28" s="204"/>
      <c r="J28" s="262"/>
      <c r="K28" s="247"/>
      <c r="L28" s="192"/>
      <c r="M28" s="263" t="s">
        <v>3</v>
      </c>
      <c r="N28" s="262"/>
      <c r="O28" s="241"/>
      <c r="R28" s="264" t="s">
        <v>3</v>
      </c>
      <c r="S28" s="264"/>
    </row>
    <row r="29" spans="1:20" ht="12.6" customHeight="1">
      <c r="A29" s="203"/>
      <c r="B29" s="192" t="s">
        <v>27</v>
      </c>
      <c r="C29" s="192"/>
      <c r="D29" s="192"/>
      <c r="E29" s="192"/>
      <c r="F29" s="192"/>
      <c r="H29" s="251"/>
      <c r="I29" s="278">
        <f>-R29</f>
        <v>0</v>
      </c>
      <c r="J29" s="262"/>
      <c r="K29" s="276"/>
      <c r="L29" s="192"/>
      <c r="M29" s="263">
        <f>I29/$F$16</f>
        <v>0</v>
      </c>
      <c r="N29" s="262"/>
      <c r="O29" s="241">
        <f t="shared" ref="O29:O35" si="0">I29/$K$25</f>
        <v>0</v>
      </c>
      <c r="R29" s="279">
        <v>0</v>
      </c>
      <c r="S29" s="279" t="s">
        <v>93</v>
      </c>
      <c r="T29" s="192" t="s">
        <v>27</v>
      </c>
    </row>
    <row r="30" spans="1:20" ht="12.6" customHeight="1">
      <c r="A30" s="203"/>
      <c r="B30" s="192" t="s">
        <v>28</v>
      </c>
      <c r="C30" s="192"/>
      <c r="D30" s="192"/>
      <c r="E30" s="192"/>
      <c r="F30" s="192"/>
      <c r="G30" s="192"/>
      <c r="H30" s="192"/>
      <c r="I30" s="280">
        <f>R30*$F$16</f>
        <v>0</v>
      </c>
      <c r="J30" s="262"/>
      <c r="K30" s="276"/>
      <c r="L30" s="192"/>
      <c r="M30" s="263">
        <f t="shared" ref="M30:M35" si="1">I30/$F$16</f>
        <v>0</v>
      </c>
      <c r="N30" s="262"/>
      <c r="O30" s="241">
        <f t="shared" si="0"/>
        <v>0</v>
      </c>
      <c r="R30" s="279">
        <v>0</v>
      </c>
      <c r="S30" s="243" t="s">
        <v>114</v>
      </c>
      <c r="T30" s="192" t="s">
        <v>28</v>
      </c>
    </row>
    <row r="31" spans="1:20" ht="12.6" customHeight="1">
      <c r="A31" s="203"/>
      <c r="B31" s="192" t="s">
        <v>121</v>
      </c>
      <c r="C31" s="192"/>
      <c r="D31" s="192"/>
      <c r="E31" s="192"/>
      <c r="F31" s="192"/>
      <c r="G31" s="192"/>
      <c r="H31" s="192"/>
      <c r="I31" s="280">
        <f>R31*$F$16</f>
        <v>0</v>
      </c>
      <c r="J31" s="262"/>
      <c r="K31" s="276"/>
      <c r="L31" s="192"/>
      <c r="M31" s="263">
        <f t="shared" si="1"/>
        <v>0</v>
      </c>
      <c r="N31" s="262"/>
      <c r="O31" s="241">
        <f t="shared" si="0"/>
        <v>0</v>
      </c>
      <c r="R31" s="279">
        <v>0</v>
      </c>
      <c r="S31" s="243" t="s">
        <v>114</v>
      </c>
      <c r="T31" s="192" t="s">
        <v>121</v>
      </c>
    </row>
    <row r="32" spans="1:20" ht="12.6" customHeight="1">
      <c r="A32" s="203"/>
      <c r="B32" s="192" t="s">
        <v>122</v>
      </c>
      <c r="C32" s="192"/>
      <c r="D32" s="192"/>
      <c r="E32" s="192"/>
      <c r="F32" s="281">
        <v>0.05</v>
      </c>
      <c r="G32" s="192"/>
      <c r="H32" s="192"/>
      <c r="I32" s="263">
        <f>-ROUND($K$25*F32,0)</f>
        <v>-4574</v>
      </c>
      <c r="J32" s="262"/>
      <c r="K32" s="276"/>
      <c r="L32" s="192"/>
      <c r="M32" s="263">
        <f t="shared" si="1"/>
        <v>-381.16666666666669</v>
      </c>
      <c r="N32" s="262"/>
      <c r="O32" s="241">
        <f t="shared" si="0"/>
        <v>-4.9997267311581134E-2</v>
      </c>
      <c r="R32" s="282">
        <v>0.05</v>
      </c>
      <c r="S32" s="243" t="s">
        <v>39</v>
      </c>
      <c r="T32" s="192" t="s">
        <v>122</v>
      </c>
    </row>
    <row r="33" spans="1:20" ht="12.6" customHeight="1">
      <c r="A33" s="203"/>
      <c r="B33" s="192" t="s">
        <v>123</v>
      </c>
      <c r="C33" s="192"/>
      <c r="D33" s="192"/>
      <c r="E33" s="192"/>
      <c r="F33" s="283">
        <v>0.04</v>
      </c>
      <c r="G33" s="192"/>
      <c r="H33" s="192"/>
      <c r="I33" s="263">
        <f>-ROUND($K$25*F33,0)</f>
        <v>-3659</v>
      </c>
      <c r="J33" s="262"/>
      <c r="K33" s="276"/>
      <c r="L33" s="192"/>
      <c r="M33" s="263">
        <f t="shared" si="1"/>
        <v>-304.91666666666669</v>
      </c>
      <c r="N33" s="262"/>
      <c r="O33" s="241">
        <f t="shared" si="0"/>
        <v>-3.9995627698529816E-2</v>
      </c>
      <c r="R33" s="282">
        <v>0.05</v>
      </c>
      <c r="S33" s="243" t="s">
        <v>39</v>
      </c>
      <c r="T33" s="192" t="s">
        <v>123</v>
      </c>
    </row>
    <row r="34" spans="1:20" ht="12.6" customHeight="1">
      <c r="A34" s="203"/>
      <c r="B34" s="192" t="s">
        <v>29</v>
      </c>
      <c r="C34" s="192"/>
      <c r="D34" s="192"/>
      <c r="E34" s="192"/>
      <c r="F34" s="192"/>
      <c r="G34" s="192"/>
      <c r="H34" s="192"/>
      <c r="I34" s="280">
        <f>R34*$F$16</f>
        <v>0</v>
      </c>
      <c r="J34" s="262"/>
      <c r="K34" s="276"/>
      <c r="L34" s="192"/>
      <c r="M34" s="263">
        <f t="shared" si="1"/>
        <v>0</v>
      </c>
      <c r="N34" s="262"/>
      <c r="O34" s="241">
        <f t="shared" si="0"/>
        <v>0</v>
      </c>
      <c r="R34" s="279">
        <v>0</v>
      </c>
      <c r="S34" s="243" t="s">
        <v>114</v>
      </c>
      <c r="T34" s="192" t="s">
        <v>29</v>
      </c>
    </row>
    <row r="35" spans="1:20" ht="12.6" customHeight="1">
      <c r="A35" s="203"/>
      <c r="B35" s="232" t="s">
        <v>30</v>
      </c>
      <c r="C35" s="232"/>
      <c r="D35" s="232"/>
      <c r="E35" s="232"/>
      <c r="F35" s="284">
        <v>0.03</v>
      </c>
      <c r="G35" s="232"/>
      <c r="H35" s="232"/>
      <c r="I35" s="267">
        <f>-ROUND($K$25*F35,0)</f>
        <v>-2745</v>
      </c>
      <c r="J35" s="258"/>
      <c r="K35" s="285"/>
      <c r="L35" s="210"/>
      <c r="M35" s="286">
        <f t="shared" si="1"/>
        <v>-228.75</v>
      </c>
      <c r="N35" s="258"/>
      <c r="O35" s="269">
        <f t="shared" si="0"/>
        <v>-3.000491883915396E-2</v>
      </c>
      <c r="R35" s="287">
        <v>0.05</v>
      </c>
      <c r="S35" s="271" t="s">
        <v>39</v>
      </c>
      <c r="T35" s="288" t="s">
        <v>30</v>
      </c>
    </row>
    <row r="36" spans="1:20" ht="21" customHeight="1">
      <c r="A36" s="203"/>
      <c r="B36" s="225" t="s">
        <v>31</v>
      </c>
      <c r="C36" s="192"/>
      <c r="D36" s="289"/>
      <c r="E36" s="192"/>
      <c r="F36" s="290"/>
      <c r="G36" s="291"/>
      <c r="H36" s="291"/>
      <c r="I36" s="276"/>
      <c r="J36" s="192"/>
      <c r="K36" s="292">
        <f>SUM(I29:I35)</f>
        <v>-10978</v>
      </c>
      <c r="L36" s="293"/>
      <c r="M36" s="294">
        <f>K36/(SUM(F16:F16))</f>
        <v>-914.83333333333337</v>
      </c>
      <c r="N36" s="293"/>
      <c r="O36" s="241">
        <f>K36/$K$25</f>
        <v>-0.1199978138492649</v>
      </c>
      <c r="R36" s="295"/>
      <c r="S36" s="295"/>
    </row>
    <row r="37" spans="1:20" ht="6" customHeight="1">
      <c r="A37" s="203"/>
      <c r="B37" s="192"/>
      <c r="C37" s="192"/>
      <c r="D37" s="192"/>
      <c r="E37" s="192"/>
      <c r="F37" s="192"/>
      <c r="G37" s="192"/>
      <c r="H37" s="192"/>
      <c r="I37" s="204"/>
      <c r="J37" s="262"/>
      <c r="K37" s="276"/>
      <c r="L37" s="262"/>
      <c r="M37" s="267" t="s">
        <v>3</v>
      </c>
      <c r="N37" s="262"/>
      <c r="O37" s="241"/>
      <c r="R37" s="264"/>
      <c r="S37" s="264"/>
    </row>
    <row r="38" spans="1:20" ht="4.5" customHeight="1">
      <c r="A38" s="216"/>
      <c r="B38" s="217"/>
      <c r="C38" s="218"/>
      <c r="D38" s="218"/>
      <c r="E38" s="218"/>
      <c r="F38" s="218"/>
      <c r="G38" s="218"/>
      <c r="H38" s="218"/>
      <c r="I38" s="219"/>
      <c r="J38" s="272"/>
      <c r="K38" s="273"/>
      <c r="L38" s="272"/>
      <c r="M38" s="263" t="s">
        <v>3</v>
      </c>
      <c r="N38" s="272"/>
      <c r="O38" s="296"/>
      <c r="R38" s="264"/>
      <c r="S38" s="264"/>
    </row>
    <row r="39" spans="1:20" ht="13.9" customHeight="1">
      <c r="A39" s="221"/>
      <c r="B39" s="222" t="s">
        <v>32</v>
      </c>
      <c r="C39" s="277"/>
      <c r="D39" s="277"/>
      <c r="E39" s="277"/>
      <c r="F39" s="277"/>
      <c r="G39" s="277"/>
      <c r="H39" s="277"/>
      <c r="I39" s="224"/>
      <c r="J39" s="262"/>
      <c r="K39" s="297">
        <f>K25+K36</f>
        <v>80507</v>
      </c>
      <c r="L39" s="262"/>
      <c r="M39" s="263">
        <f>K39/(SUM(F16:F16))</f>
        <v>6708.916666666667</v>
      </c>
      <c r="N39" s="262"/>
      <c r="O39" s="241">
        <f>K39/$K$25</f>
        <v>0.88000218615073511</v>
      </c>
      <c r="R39" s="264"/>
      <c r="S39" s="264"/>
    </row>
    <row r="40" spans="1:20" ht="3.6" customHeight="1">
      <c r="A40" s="203"/>
      <c r="B40" s="298"/>
      <c r="C40" s="194"/>
      <c r="D40" s="194"/>
      <c r="E40" s="194"/>
      <c r="F40" s="194"/>
      <c r="G40" s="194"/>
      <c r="H40" s="194"/>
      <c r="I40" s="204"/>
      <c r="J40" s="262"/>
      <c r="K40" s="275"/>
      <c r="L40" s="262"/>
      <c r="M40" s="263"/>
      <c r="N40" s="262"/>
      <c r="O40" s="241"/>
      <c r="R40" s="264"/>
      <c r="S40" s="264"/>
    </row>
    <row r="41" spans="1:20" ht="12.6" customHeight="1">
      <c r="A41" s="203"/>
      <c r="B41" s="299" t="s">
        <v>33</v>
      </c>
      <c r="C41" s="192"/>
      <c r="D41" s="192"/>
      <c r="E41" s="192"/>
      <c r="F41" s="192"/>
      <c r="G41" s="192"/>
      <c r="H41" s="192"/>
      <c r="I41" s="204"/>
      <c r="J41" s="262"/>
      <c r="K41" s="300">
        <v>0</v>
      </c>
      <c r="L41" s="262"/>
      <c r="M41" s="267" t="s">
        <v>3</v>
      </c>
      <c r="N41" s="262"/>
      <c r="O41" s="241"/>
      <c r="R41" s="301">
        <v>0</v>
      </c>
      <c r="S41" s="271" t="s">
        <v>94</v>
      </c>
      <c r="T41" s="192" t="s">
        <v>124</v>
      </c>
    </row>
    <row r="42" spans="1:20" ht="12" customHeight="1">
      <c r="A42" s="302"/>
      <c r="B42" s="303"/>
      <c r="C42" s="304"/>
      <c r="D42" s="304"/>
      <c r="E42" s="304"/>
      <c r="F42" s="304"/>
      <c r="G42" s="304"/>
      <c r="H42" s="304"/>
      <c r="I42" s="305"/>
      <c r="J42" s="272"/>
      <c r="K42" s="306"/>
      <c r="L42" s="272"/>
      <c r="M42" s="263" t="s">
        <v>3</v>
      </c>
      <c r="N42" s="272"/>
      <c r="O42" s="296"/>
      <c r="R42" s="307" t="s">
        <v>3</v>
      </c>
      <c r="S42" s="307"/>
    </row>
    <row r="43" spans="1:20" ht="13.9" customHeight="1">
      <c r="A43" s="308"/>
      <c r="B43" s="309" t="s">
        <v>66</v>
      </c>
      <c r="C43" s="310"/>
      <c r="D43" s="310"/>
      <c r="E43" s="310"/>
      <c r="F43" s="310"/>
      <c r="G43" s="310"/>
      <c r="H43" s="310"/>
      <c r="I43" s="311"/>
      <c r="J43" s="262"/>
      <c r="K43" s="312"/>
      <c r="L43" s="262"/>
      <c r="M43" s="263" t="s">
        <v>3</v>
      </c>
      <c r="N43" s="262"/>
      <c r="O43" s="241"/>
      <c r="R43" s="307" t="s">
        <v>3</v>
      </c>
      <c r="S43" s="307"/>
    </row>
    <row r="44" spans="1:20" ht="13.9" customHeight="1">
      <c r="A44" s="308"/>
      <c r="B44" s="309" t="s">
        <v>125</v>
      </c>
      <c r="C44" s="310"/>
      <c r="D44" s="310"/>
      <c r="E44" s="310"/>
      <c r="F44" s="310"/>
      <c r="G44" s="310"/>
      <c r="H44" s="310"/>
      <c r="I44" s="313" t="s">
        <v>65</v>
      </c>
      <c r="J44" s="262"/>
      <c r="K44" s="312" t="e">
        <f>ROUND(K39/K41,-5)</f>
        <v>#DIV/0!</v>
      </c>
      <c r="L44" s="262"/>
      <c r="M44" s="230" t="e">
        <f>K44/(SUM(F16:F16))</f>
        <v>#DIV/0!</v>
      </c>
      <c r="N44" s="246"/>
      <c r="O44" s="241"/>
      <c r="R44" s="314"/>
      <c r="S44" s="314"/>
    </row>
    <row r="45" spans="1:20" ht="3" customHeight="1">
      <c r="A45" s="315"/>
      <c r="B45" s="316"/>
      <c r="C45" s="316"/>
      <c r="D45" s="316"/>
      <c r="E45" s="316"/>
      <c r="F45" s="316"/>
      <c r="G45" s="316"/>
      <c r="H45" s="316"/>
      <c r="I45" s="317"/>
      <c r="J45" s="318"/>
      <c r="K45" s="319"/>
      <c r="L45" s="318"/>
      <c r="M45" s="320"/>
      <c r="N45" s="321"/>
      <c r="O45" s="322"/>
    </row>
    <row r="46" spans="1:20" ht="9" customHeight="1">
      <c r="B46" s="323"/>
      <c r="C46" s="324"/>
      <c r="D46" s="324"/>
      <c r="E46" s="325"/>
      <c r="F46" s="324"/>
      <c r="G46" s="324"/>
      <c r="H46" s="324"/>
      <c r="I46" s="324"/>
      <c r="O46" s="326"/>
    </row>
    <row r="47" spans="1:20" ht="9" customHeight="1">
      <c r="B47" s="323"/>
      <c r="C47" s="324"/>
      <c r="D47" s="324"/>
      <c r="E47" s="325"/>
      <c r="F47" s="324"/>
      <c r="G47" s="324"/>
      <c r="H47" s="324"/>
      <c r="I47" s="324"/>
      <c r="M47" s="327"/>
      <c r="O47" s="326"/>
    </row>
    <row r="48" spans="1:20">
      <c r="B48" s="323"/>
      <c r="C48" s="324"/>
      <c r="O48" s="326"/>
    </row>
    <row r="49" spans="1:22" ht="9" customHeight="1">
      <c r="B49" s="323"/>
      <c r="C49" s="324"/>
      <c r="O49" s="326"/>
    </row>
    <row r="50" spans="1:22">
      <c r="B50" s="323"/>
      <c r="C50" s="324"/>
      <c r="O50" s="326"/>
    </row>
    <row r="51" spans="1:22" ht="13.15" customHeight="1">
      <c r="A51" s="328"/>
      <c r="B51" s="328"/>
      <c r="O51" s="329"/>
      <c r="V51" s="330"/>
    </row>
    <row r="52" spans="1:22">
      <c r="V52" s="330"/>
    </row>
    <row r="55" spans="1:22">
      <c r="C55" s="331"/>
    </row>
    <row r="56" spans="1:22">
      <c r="C56" s="331"/>
    </row>
    <row r="57" spans="1:22">
      <c r="C57" s="331"/>
    </row>
    <row r="58" spans="1:22">
      <c r="C58" s="331"/>
    </row>
    <row r="59" spans="1:22">
      <c r="C59" s="331"/>
    </row>
    <row r="60" spans="1:22">
      <c r="C60" s="331"/>
      <c r="D60" s="331"/>
      <c r="E60" s="331"/>
      <c r="F60" s="332"/>
      <c r="G60" s="332"/>
      <c r="H60" s="332"/>
      <c r="I60" s="333"/>
    </row>
    <row r="61" spans="1:22">
      <c r="C61" s="331"/>
      <c r="D61" s="331"/>
      <c r="E61" s="331"/>
      <c r="F61" s="332"/>
      <c r="G61" s="332"/>
      <c r="H61" s="332"/>
      <c r="I61" s="333"/>
    </row>
  </sheetData>
  <sheetProtection formatCells="0" formatColumns="0" formatRows="0" insertColumns="0" insertRows="0" insertHyperlinks="0" deleteColumns="0" deleteRows="0" sort="0" autoFilter="0" pivotTables="0"/>
  <mergeCells count="4">
    <mergeCell ref="A1:O1"/>
    <mergeCell ref="A2:O2"/>
    <mergeCell ref="G18:I18"/>
    <mergeCell ref="G19:I19"/>
  </mergeCells>
  <printOptions horizontalCentered="1" verticalCentered="1"/>
  <pageMargins left="0.25" right="0.25" top="0" bottom="0" header="0" footer="0"/>
  <pageSetup scale="6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F8BD6FB4F524198FB3326D5055444" ma:contentTypeVersion="13" ma:contentTypeDescription="Create a new document." ma:contentTypeScope="" ma:versionID="4a59b46db29c389ea0a3b888fc3fa5e6">
  <xsd:schema xmlns:xsd="http://www.w3.org/2001/XMLSchema" xmlns:xs="http://www.w3.org/2001/XMLSchema" xmlns:p="http://schemas.microsoft.com/office/2006/metadata/properties" xmlns:ns3="3f1db3af-89d3-4183-968b-7d7543af6df2" xmlns:ns4="e40c21ff-414b-46c6-bac0-ce14c80aaa8b" targetNamespace="http://schemas.microsoft.com/office/2006/metadata/properties" ma:root="true" ma:fieldsID="ef95155e36365e94945b31ce460285d3" ns3:_="" ns4:_="">
    <xsd:import namespace="3f1db3af-89d3-4183-968b-7d7543af6df2"/>
    <xsd:import namespace="e40c21ff-414b-46c6-bac0-ce14c80aaa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db3af-89d3-4183-968b-7d7543af6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c21ff-414b-46c6-bac0-ce14c80a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FEA03C-EBD6-45E5-AD4E-28B4DFEE27A2}">
  <ds:schemaRefs>
    <ds:schemaRef ds:uri="http://www.w3.org/XML/1998/namespace"/>
    <ds:schemaRef ds:uri="http://schemas.microsoft.com/office/2006/documentManagement/types"/>
    <ds:schemaRef ds:uri="3f1db3af-89d3-4183-968b-7d7543af6df2"/>
    <ds:schemaRef ds:uri="http://schemas.openxmlformats.org/package/2006/metadata/core-properties"/>
    <ds:schemaRef ds:uri="http://schemas.microsoft.com/office/2006/metadata/properties"/>
    <ds:schemaRef ds:uri="http://purl.org/dc/terms/"/>
    <ds:schemaRef ds:uri="e40c21ff-414b-46c6-bac0-ce14c80aaa8b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D29FF2A-09D2-4FA6-9E00-0DC4716961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db3af-89d3-4183-968b-7d7543af6df2"/>
    <ds:schemaRef ds:uri="e40c21ff-414b-46c6-bac0-ce14c80aa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2D95D4-6567-4715-85AC-3E15AE4262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Rent Roll </vt:lpstr>
      <vt:lpstr>Rent Adjust</vt:lpstr>
      <vt:lpstr>MHP Expense Comps</vt:lpstr>
      <vt:lpstr>Income Summary</vt:lpstr>
      <vt:lpstr>Rents</vt:lpstr>
      <vt:lpstr>UnitTypes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Martino</cp:lastModifiedBy>
  <cp:lastPrinted>2020-01-28T20:12:03Z</cp:lastPrinted>
  <dcterms:created xsi:type="dcterms:W3CDTF">2008-09-27T04:08:08Z</dcterms:created>
  <dcterms:modified xsi:type="dcterms:W3CDTF">2020-09-07T15:10:51Z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cad9a87848d044469c27978966b6b489">
    <vt:lpwstr>k07b7d0a756a84ee8806_X_k056cb627ac4b45e7990_A_1</vt:lpwstr>
  </property>
  <property fmtid="{D5CDD505-2E9C-101B-9397-08002B2CF9AE}" pid="3" name="g82d6dd7259b74a2193c63465c27c9527">
    <vt:lpwstr>k07b7d0a756a84ee8806_X_k056cb627ac4b45e7990_A_2</vt:lpwstr>
  </property>
  <property fmtid="{D5CDD505-2E9C-101B-9397-08002B2CF9AE}" pid="4" name="g7942e34dd8b947a3a6915af9dfca1da6">
    <vt:lpwstr>k07b7d0a756a84ee8806_X_k056cb627ac4b45e7990_A_3</vt:lpwstr>
  </property>
  <property fmtid="{D5CDD505-2E9C-101B-9397-08002B2CF9AE}" pid="5" name="gb502ae05a4c0480c909f1f486deb8548">
    <vt:lpwstr>k07b7d0a756a84ee8806_X_k056cb627ac4b45e7990_A_4</vt:lpwstr>
  </property>
  <property fmtid="{D5CDD505-2E9C-101B-9397-08002B2CF9AE}" pid="6" name="ge2da865db62b45b694e7df720a51256e">
    <vt:lpwstr>k07b7d0a756a84ee8806_X_k056cb627ac4b45e7990_A_5</vt:lpwstr>
  </property>
  <property fmtid="{D5CDD505-2E9C-101B-9397-08002B2CF9AE}" pid="7" name="g79cd3ddc92fb433da900d3164d7b35a1">
    <vt:lpwstr>k07b7d0a756a84ee8806_X_k056cb627ac4b45e7990_A_6</vt:lpwstr>
  </property>
  <property fmtid="{D5CDD505-2E9C-101B-9397-08002B2CF9AE}" pid="8" name="ga9978a5e4f144032b7e929a2cb4fd99b">
    <vt:lpwstr>k07b7d0a756a84ee8806_X_k056cb627ac4b45e7990_A_7</vt:lpwstr>
  </property>
  <property fmtid="{D5CDD505-2E9C-101B-9397-08002B2CF9AE}" pid="9" name="g6bac796e8be5478890bb46df67b4ca29">
    <vt:lpwstr>k07b7d0a756a84ee8806_X_k056cb627ac4b45e7990_A_8</vt:lpwstr>
  </property>
  <property fmtid="{D5CDD505-2E9C-101B-9397-08002B2CF9AE}" pid="10" name="gacfe2d69c7e146699dba4ac87cb2fe89">
    <vt:lpwstr>k07b7d0a756a84ee8806_X_k056cb627ac4b45e7990_A_9</vt:lpwstr>
  </property>
  <property fmtid="{D5CDD505-2E9C-101B-9397-08002B2CF9AE}" pid="11" name="gd8baf0ccc4d041edb0a2d090426e06e7">
    <vt:lpwstr>k07b7d0a756a84ee8806_X_k056cb627ac4b45e7990_A_10</vt:lpwstr>
  </property>
  <property fmtid="{D5CDD505-2E9C-101B-9397-08002B2CF9AE}" pid="12" name="ge229ca62e8f04862a914649b0f03eae4">
    <vt:lpwstr>k07b7d0a756a84ee8806_X_k6ef9dc51cf184928b82_A_10</vt:lpwstr>
  </property>
  <property fmtid="{D5CDD505-2E9C-101B-9397-08002B2CF9AE}" pid="13" name="gfc0dee0c88a24342bce5a161ab568c29">
    <vt:lpwstr>k07b7d0a756a84ee8806_X_k6ef9dc51cf184928b82_A_9</vt:lpwstr>
  </property>
  <property fmtid="{D5CDD505-2E9C-101B-9397-08002B2CF9AE}" pid="14" name="g2c17ce8d60054b63a21a4407e19ce44d">
    <vt:lpwstr>k07b7d0a756a84ee8806_X_k6ef9dc51cf184928b82_A_8</vt:lpwstr>
  </property>
  <property fmtid="{D5CDD505-2E9C-101B-9397-08002B2CF9AE}" pid="15" name="g7954da7626ec4787ba1cfb2aa4b6faae">
    <vt:lpwstr>k07b7d0a756a84ee8806_X_k6ef9dc51cf184928b82_A_7</vt:lpwstr>
  </property>
  <property fmtid="{D5CDD505-2E9C-101B-9397-08002B2CF9AE}" pid="16" name="gb10aeafb052340d48e06ef684af2ed2c">
    <vt:lpwstr>k07b7d0a756a84ee8806_X_k6ef9dc51cf184928b82_A_6</vt:lpwstr>
  </property>
  <property fmtid="{D5CDD505-2E9C-101B-9397-08002B2CF9AE}" pid="17" name="gd2ee244fb14940e599dc2e06a78a14f1">
    <vt:lpwstr>k07b7d0a756a84ee8806_X_k6ef9dc51cf184928b82_A_5</vt:lpwstr>
  </property>
  <property fmtid="{D5CDD505-2E9C-101B-9397-08002B2CF9AE}" pid="18" name="gc95bcab715c642f698a3ef7c7f0feba7">
    <vt:lpwstr>k07b7d0a756a84ee8806_X_k6ef9dc51cf184928b82_A_4</vt:lpwstr>
  </property>
  <property fmtid="{D5CDD505-2E9C-101B-9397-08002B2CF9AE}" pid="19" name="g08baafbf7ecd4e2f90682a95a853942f">
    <vt:lpwstr>k07b7d0a756a84ee8806_X_k6ef9dc51cf184928b82_A_3</vt:lpwstr>
  </property>
  <property fmtid="{D5CDD505-2E9C-101B-9397-08002B2CF9AE}" pid="20" name="g1a16a39da293485fa44867d9902bfcda">
    <vt:lpwstr>k07b7d0a756a84ee8806_X_k6ef9dc51cf184928b82_A_2</vt:lpwstr>
  </property>
  <property fmtid="{D5CDD505-2E9C-101B-9397-08002B2CF9AE}" pid="21" name="g1b65b25110e84b179894d647336d5b19">
    <vt:lpwstr>k07b7d0a756a84ee8806_X_k6ef9dc51cf184928b82_A_1</vt:lpwstr>
  </property>
  <property fmtid="{D5CDD505-2E9C-101B-9397-08002B2CF9AE}" pid="22" name="g5c367484f2d9434ca21ff98941ec5bd8">
    <vt:lpwstr>k07b7d0a756a84ee8806_X_kead8df01982d4a3187f_A_1</vt:lpwstr>
  </property>
  <property fmtid="{D5CDD505-2E9C-101B-9397-08002B2CF9AE}" pid="23" name="gfb81b69a381f420ba804f679349d9919">
    <vt:lpwstr>k07b7d0a756a84ee8806_X_kead8df01982d4a3187f_A_2</vt:lpwstr>
  </property>
  <property fmtid="{D5CDD505-2E9C-101B-9397-08002B2CF9AE}" pid="24" name="gd83629abb3c34f4dbe5ee32d77dab0c5">
    <vt:lpwstr>k07b7d0a756a84ee8806_X_kead8df01982d4a3187f_A_3</vt:lpwstr>
  </property>
  <property fmtid="{D5CDD505-2E9C-101B-9397-08002B2CF9AE}" pid="25" name="g67dbe16674164af5bccbb058546db366">
    <vt:lpwstr>k07b7d0a756a84ee8806_X_kead8df01982d4a3187f_A_4</vt:lpwstr>
  </property>
  <property fmtid="{D5CDD505-2E9C-101B-9397-08002B2CF9AE}" pid="26" name="gddc52b7aca0c442dbba46119c76bf92c">
    <vt:lpwstr>k07b7d0a756a84ee8806_X_kead8df01982d4a3187f_A_5</vt:lpwstr>
  </property>
  <property fmtid="{D5CDD505-2E9C-101B-9397-08002B2CF9AE}" pid="27" name="g02c17946854c454f8d3705e9ad9aa02c">
    <vt:lpwstr>k07b7d0a756a84ee8806_X_kead8df01982d4a3187f_A_6</vt:lpwstr>
  </property>
  <property fmtid="{D5CDD505-2E9C-101B-9397-08002B2CF9AE}" pid="28" name="gd04d3b14cc294a56a24dca7c998c711d">
    <vt:lpwstr>k07b7d0a756a84ee8806_X_kead8df01982d4a3187f_A_7</vt:lpwstr>
  </property>
  <property fmtid="{D5CDD505-2E9C-101B-9397-08002B2CF9AE}" pid="29" name="g2249c8cdba064e3abd024632988ae259">
    <vt:lpwstr>k07b7d0a756a84ee8806_X_kead8df01982d4a3187f_A_8</vt:lpwstr>
  </property>
  <property fmtid="{D5CDD505-2E9C-101B-9397-08002B2CF9AE}" pid="30" name="g7b5c9aed9de448f280460c0822320a4f">
    <vt:lpwstr>k07b7d0a756a84ee8806_X_kead8df01982d4a3187f_A_9</vt:lpwstr>
  </property>
  <property fmtid="{D5CDD505-2E9C-101B-9397-08002B2CF9AE}" pid="31" name="gbbca33aac35f474fae20b35c7726abad">
    <vt:lpwstr>k07b7d0a756a84ee8806_X_kead8df01982d4a3187f_A_10</vt:lpwstr>
  </property>
  <property fmtid="{D5CDD505-2E9C-101B-9397-08002B2CF9AE}" pid="32" name="gfe4ba61e72b4423ca88e88a73191984a">
    <vt:lpwstr>k07b7d0a756a84ee8806_X_k39d60a7f91394d1bb18_A_10</vt:lpwstr>
  </property>
  <property fmtid="{D5CDD505-2E9C-101B-9397-08002B2CF9AE}" pid="33" name="g5669d9b9c6d04a3b8f0d7ed21fa8ae02">
    <vt:lpwstr>k07b7d0a756a84ee8806_X_k39d60a7f91394d1bb18_A_9</vt:lpwstr>
  </property>
  <property fmtid="{D5CDD505-2E9C-101B-9397-08002B2CF9AE}" pid="34" name="g8cf62b5c26fb43f08b0692a36ef18fa6">
    <vt:lpwstr>k07b7d0a756a84ee8806_X_k39d60a7f91394d1bb18_A_8</vt:lpwstr>
  </property>
  <property fmtid="{D5CDD505-2E9C-101B-9397-08002B2CF9AE}" pid="35" name="gd0d0f70bb51049ddad2b6b9eecc142a9">
    <vt:lpwstr>k07b7d0a756a84ee8806_X_k39d60a7f91394d1bb18_A_7</vt:lpwstr>
  </property>
  <property fmtid="{D5CDD505-2E9C-101B-9397-08002B2CF9AE}" pid="36" name="g237c24c0eb6643aeba2743d5715836a3">
    <vt:lpwstr>k07b7d0a756a84ee8806_X_k39d60a7f91394d1bb18_A_6</vt:lpwstr>
  </property>
  <property fmtid="{D5CDD505-2E9C-101B-9397-08002B2CF9AE}" pid="37" name="g3daf59152a3546cc84dc0690d39ce07a">
    <vt:lpwstr>k07b7d0a756a84ee8806_X_k39d60a7f91394d1bb18_A_5</vt:lpwstr>
  </property>
  <property fmtid="{D5CDD505-2E9C-101B-9397-08002B2CF9AE}" pid="38" name="gb2cdde363fbf42b1b932400b95c3540f">
    <vt:lpwstr>k07b7d0a756a84ee8806_X_k39d60a7f91394d1bb18_A_4</vt:lpwstr>
  </property>
  <property fmtid="{D5CDD505-2E9C-101B-9397-08002B2CF9AE}" pid="39" name="gf9b84dab4fb24d169692d9acd8c465c8">
    <vt:lpwstr>k07b7d0a756a84ee8806_X_k39d60a7f91394d1bb18_A_3</vt:lpwstr>
  </property>
  <property fmtid="{D5CDD505-2E9C-101B-9397-08002B2CF9AE}" pid="40" name="g350ae2807f7946a5850a6f8be21f1a34">
    <vt:lpwstr>k07b7d0a756a84ee8806_X_k39d60a7f91394d1bb18_A_2</vt:lpwstr>
  </property>
  <property fmtid="{D5CDD505-2E9C-101B-9397-08002B2CF9AE}" pid="41" name="g2e6a67fa5c684a17ab1ac2a5f75e7ed0">
    <vt:lpwstr>k07b7d0a756a84ee8806_X_k39d60a7f91394d1bb18_A_1</vt:lpwstr>
  </property>
  <property fmtid="{D5CDD505-2E9C-101B-9397-08002B2CF9AE}" pid="42" name="ge7f0f6b7f9954bff81308550a345c501">
    <vt:lpwstr>k07b7d0a756a84ee8806_X_ke098258bf96b4ed480f_A_1_F_0</vt:lpwstr>
  </property>
  <property fmtid="{D5CDD505-2E9C-101B-9397-08002B2CF9AE}" pid="43" name="gb2d7f6ae705547d6bbd54dfcb880c7e1">
    <vt:lpwstr>k07b7d0a756a84ee8806_X_ke098258bf96b4ed480f_A_2_F_0</vt:lpwstr>
  </property>
  <property fmtid="{D5CDD505-2E9C-101B-9397-08002B2CF9AE}" pid="44" name="g2e16cfa41b32468e8ed7614bfd687141">
    <vt:lpwstr>k07b7d0a756a84ee8806_X_ke098258bf96b4ed480f_A_3_F_0</vt:lpwstr>
  </property>
  <property fmtid="{D5CDD505-2E9C-101B-9397-08002B2CF9AE}" pid="45" name="gf98a2bba71874f97a0a287da1d53a110">
    <vt:lpwstr>k07b7d0a756a84ee8806_X_ke098258bf96b4ed480f_A_4_F_0</vt:lpwstr>
  </property>
  <property fmtid="{D5CDD505-2E9C-101B-9397-08002B2CF9AE}" pid="46" name="g28debddfc8314abc88ba440ebe824ea1">
    <vt:lpwstr>k07b7d0a756a84ee8806_X_ke098258bf96b4ed480f_A_5_F_0</vt:lpwstr>
  </property>
  <property fmtid="{D5CDD505-2E9C-101B-9397-08002B2CF9AE}" pid="47" name="gfd427b0a97ad4339bd0a5a4c3147e80f">
    <vt:lpwstr>k07b7d0a756a84ee8806_X_ke098258bf96b4ed480f_A_6_F_0</vt:lpwstr>
  </property>
  <property fmtid="{D5CDD505-2E9C-101B-9397-08002B2CF9AE}" pid="48" name="gffad3b0ada73469b871616f28274e39b">
    <vt:lpwstr>k07b7d0a756a84ee8806_X_ke098258bf96b4ed480f_A_7_F_0</vt:lpwstr>
  </property>
  <property fmtid="{D5CDD505-2E9C-101B-9397-08002B2CF9AE}" pid="49" name="gde2a4d900a944562acbbdc36f6a4fe6c">
    <vt:lpwstr>k07b7d0a756a84ee8806_X_ke098258bf96b4ed480f_A_8_F_0</vt:lpwstr>
  </property>
  <property fmtid="{D5CDD505-2E9C-101B-9397-08002B2CF9AE}" pid="50" name="g52143231d06d4d13a02eeecee6879f05">
    <vt:lpwstr>k07b7d0a756a84ee8806_X_ke098258bf96b4ed480f_A_9_F_0</vt:lpwstr>
  </property>
  <property fmtid="{D5CDD505-2E9C-101B-9397-08002B2CF9AE}" pid="51" name="ged5906f5a77d4cdab2b76d842fc33ad5">
    <vt:lpwstr>k07b7d0a756a84ee8806_X_ke098258bf96b4ed480f_A_10_F_0</vt:lpwstr>
  </property>
  <property fmtid="{D5CDD505-2E9C-101B-9397-08002B2CF9AE}" pid="52" name="g41fafe2f12c9418eba6cf0e3c29aa3c4">
    <vt:lpwstr>k07b7d0a756a84ee8806_X_k2b30a4d20e87488a8b1_A_10</vt:lpwstr>
  </property>
  <property fmtid="{D5CDD505-2E9C-101B-9397-08002B2CF9AE}" pid="53" name="gabec121429ae4cb98c02060d99c6ee08">
    <vt:lpwstr>k07b7d0a756a84ee8806_X_k2b30a4d20e87488a8b1_A_9</vt:lpwstr>
  </property>
  <property fmtid="{D5CDD505-2E9C-101B-9397-08002B2CF9AE}" pid="54" name="ga15ab2a0cf07432eb373c7164e5db4a6">
    <vt:lpwstr>k07b7d0a756a84ee8806_X_k2b30a4d20e87488a8b1_A_8</vt:lpwstr>
  </property>
  <property fmtid="{D5CDD505-2E9C-101B-9397-08002B2CF9AE}" pid="55" name="g6e2d2600ee8849d8a518be1adea5045e">
    <vt:lpwstr>k07b7d0a756a84ee8806_X_k2b30a4d20e87488a8b1_A_7</vt:lpwstr>
  </property>
  <property fmtid="{D5CDD505-2E9C-101B-9397-08002B2CF9AE}" pid="56" name="gf687072e76d243fab208718828d349ea">
    <vt:lpwstr>k07b7d0a756a84ee8806_X_k2b30a4d20e87488a8b1_A_6</vt:lpwstr>
  </property>
  <property fmtid="{D5CDD505-2E9C-101B-9397-08002B2CF9AE}" pid="57" name="g8cd03ea8b2d14ba7abaf51acf079f6c3">
    <vt:lpwstr>k07b7d0a756a84ee8806_X_k2b30a4d20e87488a8b1_A_5</vt:lpwstr>
  </property>
  <property fmtid="{D5CDD505-2E9C-101B-9397-08002B2CF9AE}" pid="58" name="g2f4d053190134c4caa2c2528c44f3221">
    <vt:lpwstr>k07b7d0a756a84ee8806_X_k2b30a4d20e87488a8b1_A_4</vt:lpwstr>
  </property>
  <property fmtid="{D5CDD505-2E9C-101B-9397-08002B2CF9AE}" pid="59" name="g53d6cc940b61433d91bd1cd8fd4be4fe">
    <vt:lpwstr>k07b7d0a756a84ee8806_X_k2b30a4d20e87488a8b1_A_3</vt:lpwstr>
  </property>
  <property fmtid="{D5CDD505-2E9C-101B-9397-08002B2CF9AE}" pid="60" name="g9fbe9c0bd3314116b3c64d501dfbea00">
    <vt:lpwstr>k07b7d0a756a84ee8806_X_k2b30a4d20e87488a8b1_A_2</vt:lpwstr>
  </property>
  <property fmtid="{D5CDD505-2E9C-101B-9397-08002B2CF9AE}" pid="61" name="ga2cff8a24a494e3dac76fa0b6be76caf">
    <vt:lpwstr>k07b7d0a756a84ee8806_X_k2b30a4d20e87488a8b1_A_1</vt:lpwstr>
  </property>
  <property fmtid="{D5CDD505-2E9C-101B-9397-08002B2CF9AE}" pid="62" name="gdfb763923467440d9fee4bbd83ad1a7e">
    <vt:lpwstr>k07b7d0a756a84ee8806_X_kd2113697b88f4b368de_A_1_F_40</vt:lpwstr>
  </property>
  <property fmtid="{D5CDD505-2E9C-101B-9397-08002B2CF9AE}" pid="63" name="g2a5fe629e0ca48af9808bc37aba6d0ef">
    <vt:lpwstr>k07b7d0a756a84ee8806_X_kd2113697b88f4b368de_A_2_F_40</vt:lpwstr>
  </property>
  <property fmtid="{D5CDD505-2E9C-101B-9397-08002B2CF9AE}" pid="64" name="g6fb8cf6dac024ee6b7d9147d344d39a9">
    <vt:lpwstr>k07b7d0a756a84ee8806_X_kd2113697b88f4b368de_A_3_F_40</vt:lpwstr>
  </property>
  <property fmtid="{D5CDD505-2E9C-101B-9397-08002B2CF9AE}" pid="65" name="gb4a55745c0c044c5b0065f173a5cd332">
    <vt:lpwstr>k07b7d0a756a84ee8806_X_kd2113697b88f4b368de_A_4_F_40</vt:lpwstr>
  </property>
  <property fmtid="{D5CDD505-2E9C-101B-9397-08002B2CF9AE}" pid="66" name="g6b469f7d2af74c6190c13e67c8416654">
    <vt:lpwstr>k07b7d0a756a84ee8806_X_kd2113697b88f4b368de_A_5_F_40</vt:lpwstr>
  </property>
  <property fmtid="{D5CDD505-2E9C-101B-9397-08002B2CF9AE}" pid="67" name="g8e5ff4a87a094a37a7d82040c4dfbc4f">
    <vt:lpwstr>k07b7d0a756a84ee8806_X_kd2113697b88f4b368de_A_6_F_40</vt:lpwstr>
  </property>
  <property fmtid="{D5CDD505-2E9C-101B-9397-08002B2CF9AE}" pid="68" name="g76146e2ffeb9492b87fad3984edf61ec">
    <vt:lpwstr>k07b7d0a756a84ee8806_X_kd2113697b88f4b368de_A_7_F_40</vt:lpwstr>
  </property>
  <property fmtid="{D5CDD505-2E9C-101B-9397-08002B2CF9AE}" pid="69" name="gd51011457bfb43f18deaa3faba5267e6">
    <vt:lpwstr>k07b7d0a756a84ee8806_X_kd2113697b88f4b368de_A_8_F_40</vt:lpwstr>
  </property>
  <property fmtid="{D5CDD505-2E9C-101B-9397-08002B2CF9AE}" pid="70" name="g8bd486219eb149708bf0d9c12b4f274b">
    <vt:lpwstr>k07b7d0a756a84ee8806_X_kd2113697b88f4b368de_A_9_F_40</vt:lpwstr>
  </property>
  <property fmtid="{D5CDD505-2E9C-101B-9397-08002B2CF9AE}" pid="71" name="g3910756423e74760b02919cb0870b740">
    <vt:lpwstr>k07b7d0a756a84ee8806_X_kd2113697b88f4b368de_A_10_F_40</vt:lpwstr>
  </property>
  <property fmtid="{D5CDD505-2E9C-101B-9397-08002B2CF9AE}" pid="72" name="gd04f459a964a4041bf1bb2f2372cc8be">
    <vt:lpwstr>k07b7d0a756a84ee8806_X_k76f9b856a38f4ff88cf_A_10_F_40</vt:lpwstr>
  </property>
  <property fmtid="{D5CDD505-2E9C-101B-9397-08002B2CF9AE}" pid="73" name="g9809d4ea3db3459ca1bca3b696f0ba93">
    <vt:lpwstr>k07b7d0a756a84ee8806_X_k76f9b856a38f4ff88cf_A_9_F_40</vt:lpwstr>
  </property>
  <property fmtid="{D5CDD505-2E9C-101B-9397-08002B2CF9AE}" pid="74" name="ga7b1e21b93c74ecfa18dd5092d335ffb">
    <vt:lpwstr>k07b7d0a756a84ee8806_X_k76f9b856a38f4ff88cf_A_8_F_40</vt:lpwstr>
  </property>
  <property fmtid="{D5CDD505-2E9C-101B-9397-08002B2CF9AE}" pid="75" name="g6d85ba8682d54644a6b4c26a09c18b9f">
    <vt:lpwstr>k07b7d0a756a84ee8806_X_k76f9b856a38f4ff88cf_A_7_F_40</vt:lpwstr>
  </property>
  <property fmtid="{D5CDD505-2E9C-101B-9397-08002B2CF9AE}" pid="76" name="g8fc76039ade940aaa09c95cdf98937a2">
    <vt:lpwstr>k07b7d0a756a84ee8806_X_k76f9b856a38f4ff88cf_A_6_F_40</vt:lpwstr>
  </property>
  <property fmtid="{D5CDD505-2E9C-101B-9397-08002B2CF9AE}" pid="77" name="g9dd377285547471eaf19a8afdf5c32c9">
    <vt:lpwstr>k07b7d0a756a84ee8806_X_k76f9b856a38f4ff88cf_A_5_F_40</vt:lpwstr>
  </property>
  <property fmtid="{D5CDD505-2E9C-101B-9397-08002B2CF9AE}" pid="78" name="g2d9a5b47e4a54b2baa4d4b3a1ce99c4e">
    <vt:lpwstr>k07b7d0a756a84ee8806_X_k76f9b856a38f4ff88cf_A_4_F_40</vt:lpwstr>
  </property>
  <property fmtid="{D5CDD505-2E9C-101B-9397-08002B2CF9AE}" pid="79" name="g243ee223fb37427db5cc16980aeebf83">
    <vt:lpwstr>k07b7d0a756a84ee8806_X_k76f9b856a38f4ff88cf_A_3_F_40</vt:lpwstr>
  </property>
  <property fmtid="{D5CDD505-2E9C-101B-9397-08002B2CF9AE}" pid="80" name="g6b79b69bf8ba4c908bc3c997d96ca4f7">
    <vt:lpwstr>k07b7d0a756a84ee8806_X_k76f9b856a38f4ff88cf_A_2_F_40</vt:lpwstr>
  </property>
  <property fmtid="{D5CDD505-2E9C-101B-9397-08002B2CF9AE}" pid="81" name="gb31a6e7a0eca4012a4f8c0d14e3d9d32">
    <vt:lpwstr>k07b7d0a756a84ee8806_X_k76f9b856a38f4ff88cf_A_1_F_40</vt:lpwstr>
  </property>
  <property fmtid="{D5CDD505-2E9C-101B-9397-08002B2CF9AE}" pid="82" name="g3da1c21363ec4d31a6f732175adae2c6">
    <vt:lpwstr>k07b7d0a756a84ee8806_X_k088378636f7e4f9e941_A_1_F_40</vt:lpwstr>
  </property>
  <property fmtid="{D5CDD505-2E9C-101B-9397-08002B2CF9AE}" pid="83" name="g85ed563f0bf14779ab15413268bb3993">
    <vt:lpwstr>k07b7d0a756a84ee8806_X_k088378636f7e4f9e941_A_2_F_10</vt:lpwstr>
  </property>
  <property fmtid="{D5CDD505-2E9C-101B-9397-08002B2CF9AE}" pid="84" name="g951bb0f8fd5744908861c5a8b2f18e08">
    <vt:lpwstr>k07b7d0a756a84ee8806_X_k088378636f7e4f9e941_A_3_F_10</vt:lpwstr>
  </property>
  <property fmtid="{D5CDD505-2E9C-101B-9397-08002B2CF9AE}" pid="85" name="ge06d0a6bcc1b437e986192fdbe3b2455">
    <vt:lpwstr>k07b7d0a756a84ee8806_X_k088378636f7e4f9e941_A_4_F_10</vt:lpwstr>
  </property>
  <property fmtid="{D5CDD505-2E9C-101B-9397-08002B2CF9AE}" pid="86" name="g661c457ba05f4c83b43eab14d848bd76">
    <vt:lpwstr>k07b7d0a756a84ee8806_X_k088378636f7e4f9e941_A_5_F_10</vt:lpwstr>
  </property>
  <property fmtid="{D5CDD505-2E9C-101B-9397-08002B2CF9AE}" pid="87" name="g09fe0778a32b413fb1aa93b5916169dc">
    <vt:lpwstr>k07b7d0a756a84ee8806_X_k088378636f7e4f9e941_A_6_F_10</vt:lpwstr>
  </property>
  <property fmtid="{D5CDD505-2E9C-101B-9397-08002B2CF9AE}" pid="88" name="gc7fa7716863b49bf9bd23c5d1a8569ac">
    <vt:lpwstr>k07b7d0a756a84ee8806_X_k088378636f7e4f9e941_A_7_F_10</vt:lpwstr>
  </property>
  <property fmtid="{D5CDD505-2E9C-101B-9397-08002B2CF9AE}" pid="89" name="gc0101a7f8db944e38f3160a8520ac4ff">
    <vt:lpwstr>k07b7d0a756a84ee8806_X_k088378636f7e4f9e941_A_8_F_10</vt:lpwstr>
  </property>
  <property fmtid="{D5CDD505-2E9C-101B-9397-08002B2CF9AE}" pid="90" name="g46e0bfefe13247ce9d693d3aff064e56">
    <vt:lpwstr>k07b7d0a756a84ee8806_X_k088378636f7e4f9e941_A_9_F_10</vt:lpwstr>
  </property>
  <property fmtid="{D5CDD505-2E9C-101B-9397-08002B2CF9AE}" pid="91" name="g9022f307e84443bc8a008393322dac8b">
    <vt:lpwstr>k07b7d0a756a84ee8806_X_k088378636f7e4f9e941_A_10_F_10</vt:lpwstr>
  </property>
  <property fmtid="{D5CDD505-2E9C-101B-9397-08002B2CF9AE}" pid="92" name="g3d11e25f75f34c43b26c2dc2893a0472">
    <vt:lpwstr>k07b7d0a756a84ee8806_X_k826c22e42ba24b0884b_A_10_F_10</vt:lpwstr>
  </property>
  <property fmtid="{D5CDD505-2E9C-101B-9397-08002B2CF9AE}" pid="93" name="g8ba750f6607d4597b7fdd4ab3ebd5950">
    <vt:lpwstr>k07b7d0a756a84ee8806_X_k826c22e42ba24b0884b_A_9_F_10</vt:lpwstr>
  </property>
  <property fmtid="{D5CDD505-2E9C-101B-9397-08002B2CF9AE}" pid="94" name="gca7339ae169a4ca58034be59e205ad54">
    <vt:lpwstr>k07b7d0a756a84ee8806_X_k826c22e42ba24b0884b_A_8_F_10</vt:lpwstr>
  </property>
  <property fmtid="{D5CDD505-2E9C-101B-9397-08002B2CF9AE}" pid="95" name="gc3a34943e8154d98b29fc6129b2c97e6">
    <vt:lpwstr>k07b7d0a756a84ee8806_X_k826c22e42ba24b0884b_A_7_F_10</vt:lpwstr>
  </property>
  <property fmtid="{D5CDD505-2E9C-101B-9397-08002B2CF9AE}" pid="96" name="g112d2568a4014973a04992c5b9def3d9">
    <vt:lpwstr>k07b7d0a756a84ee8806_X_k826c22e42ba24b0884b_A_6_F_10</vt:lpwstr>
  </property>
  <property fmtid="{D5CDD505-2E9C-101B-9397-08002B2CF9AE}" pid="97" name="gbf4f5af2fb6c44ec9e9c009b94b947a4">
    <vt:lpwstr>k07b7d0a756a84ee8806_X_k826c22e42ba24b0884b_A_5_F_10</vt:lpwstr>
  </property>
  <property fmtid="{D5CDD505-2E9C-101B-9397-08002B2CF9AE}" pid="98" name="g8b0ad1e285114ef0b73651036eb1aa36">
    <vt:lpwstr>k07b7d0a756a84ee8806_X_k826c22e42ba24b0884b_A_4_F_10</vt:lpwstr>
  </property>
  <property fmtid="{D5CDD505-2E9C-101B-9397-08002B2CF9AE}" pid="99" name="g458857480cd14e6d86a535af6107fcc7">
    <vt:lpwstr>k07b7d0a756a84ee8806_X_k826c22e42ba24b0884b_A_3_F_10</vt:lpwstr>
  </property>
  <property fmtid="{D5CDD505-2E9C-101B-9397-08002B2CF9AE}" pid="100" name="ga569d1c1d97345c99919ae0fc326a859">
    <vt:lpwstr>k07b7d0a756a84ee8806_X_k826c22e42ba24b0884b_A_2_F_10</vt:lpwstr>
  </property>
  <property fmtid="{D5CDD505-2E9C-101B-9397-08002B2CF9AE}" pid="101" name="g947c675a9d5c4c3a9ced179e7d313e74">
    <vt:lpwstr>k07b7d0a756a84ee8806_X_k826c22e42ba24b0884b_A_1_F_10</vt:lpwstr>
  </property>
  <property fmtid="{D5CDD505-2E9C-101B-9397-08002B2CF9AE}" pid="102" name="g42a6971049e34d2582a191982064c9ea">
    <vt:lpwstr>k07b7d0a756a84ee8806_X_k6fc501d98c084ce8a51_A_1</vt:lpwstr>
  </property>
  <property fmtid="{D5CDD505-2E9C-101B-9397-08002B2CF9AE}" pid="103" name="gaffcfbc2e4e145d999c288bf6395554e">
    <vt:lpwstr>k07b7d0a756a84ee8806_X_k6fc501d98c084ce8a51_A_2</vt:lpwstr>
  </property>
  <property fmtid="{D5CDD505-2E9C-101B-9397-08002B2CF9AE}" pid="104" name="gecb902c0228d4c928985cad0ad9b169c">
    <vt:lpwstr>k07b7d0a756a84ee8806_X_k6fc501d98c084ce8a51_A_3</vt:lpwstr>
  </property>
  <property fmtid="{D5CDD505-2E9C-101B-9397-08002B2CF9AE}" pid="105" name="g1a0c0e1740c142139a2d26bd11013539">
    <vt:lpwstr>k07b7d0a756a84ee8806_X_k6fc501d98c084ce8a51_A_4</vt:lpwstr>
  </property>
  <property fmtid="{D5CDD505-2E9C-101B-9397-08002B2CF9AE}" pid="106" name="g8c36d463ad5b40518488ce5165a9b4c7">
    <vt:lpwstr>k07b7d0a756a84ee8806_X_k6fc501d98c084ce8a51_A_5</vt:lpwstr>
  </property>
  <property fmtid="{D5CDD505-2E9C-101B-9397-08002B2CF9AE}" pid="107" name="g6d16b3ce31e74e52b480e095994d8745">
    <vt:lpwstr>k07b7d0a756a84ee8806_X_k6fc501d98c084ce8a51_A_6</vt:lpwstr>
  </property>
  <property fmtid="{D5CDD505-2E9C-101B-9397-08002B2CF9AE}" pid="108" name="gfc3751685a7e46c2a75110f9df30e0a0">
    <vt:lpwstr>k07b7d0a756a84ee8806_X_k6fc501d98c084ce8a51_A_7</vt:lpwstr>
  </property>
  <property fmtid="{D5CDD505-2E9C-101B-9397-08002B2CF9AE}" pid="109" name="g04d4fed44d684ba2b024b5d3a6ac1467">
    <vt:lpwstr>k07b7d0a756a84ee8806_X_k6fc501d98c084ce8a51_A_8</vt:lpwstr>
  </property>
  <property fmtid="{D5CDD505-2E9C-101B-9397-08002B2CF9AE}" pid="110" name="g51bd67d699064a9f81efe38f81e99c6b">
    <vt:lpwstr>k07b7d0a756a84ee8806_X_k6fc501d98c084ce8a51_A_9</vt:lpwstr>
  </property>
  <property fmtid="{D5CDD505-2E9C-101B-9397-08002B2CF9AE}" pid="111" name="g78ce4a69ad06449b99fed9cd98caa8bc">
    <vt:lpwstr>k07b7d0a756a84ee8806_X_k6fc501d98c084ce8a51_A_10</vt:lpwstr>
  </property>
  <property fmtid="{D5CDD505-2E9C-101B-9397-08002B2CF9AE}" pid="112" name="g86ec98f8ba6649729c65d79025c9a8ac">
    <vt:lpwstr>k07b7d0a756a84ee8806_X_kad5e8356c0334b7eb14_A_10</vt:lpwstr>
  </property>
  <property fmtid="{D5CDD505-2E9C-101B-9397-08002B2CF9AE}" pid="113" name="gae35eac98b374eb6acc4013816ad3045">
    <vt:lpwstr>k07b7d0a756a84ee8806_X_kad5e8356c0334b7eb14_A_9</vt:lpwstr>
  </property>
  <property fmtid="{D5CDD505-2E9C-101B-9397-08002B2CF9AE}" pid="114" name="g949d25cf84f340949b1df4766725c637">
    <vt:lpwstr>k07b7d0a756a84ee8806_X_kad5e8356c0334b7eb14_A_8</vt:lpwstr>
  </property>
  <property fmtid="{D5CDD505-2E9C-101B-9397-08002B2CF9AE}" pid="115" name="gb17e6723185a42dc86ca5997e8c14fd9">
    <vt:lpwstr>k07b7d0a756a84ee8806_X_kad5e8356c0334b7eb14_A_7</vt:lpwstr>
  </property>
  <property fmtid="{D5CDD505-2E9C-101B-9397-08002B2CF9AE}" pid="116" name="gcc1ae080f17548cfa6ef4f3f66ce4d6b">
    <vt:lpwstr>k07b7d0a756a84ee8806_X_kad5e8356c0334b7eb14_A_6</vt:lpwstr>
  </property>
  <property fmtid="{D5CDD505-2E9C-101B-9397-08002B2CF9AE}" pid="117" name="g04fccbe676334dbdbfe038aa83562489">
    <vt:lpwstr>k07b7d0a756a84ee8806_X_kad5e8356c0334b7eb14_A_5</vt:lpwstr>
  </property>
  <property fmtid="{D5CDD505-2E9C-101B-9397-08002B2CF9AE}" pid="118" name="g2a69b20da4894958b0e296731fbf5313">
    <vt:lpwstr>k07b7d0a756a84ee8806_X_kad5e8356c0334b7eb14_A_4</vt:lpwstr>
  </property>
  <property fmtid="{D5CDD505-2E9C-101B-9397-08002B2CF9AE}" pid="119" name="gbcf0503f9818490cb4e3204cd98fb353">
    <vt:lpwstr>k07b7d0a756a84ee8806_X_kad5e8356c0334b7eb14_A_3</vt:lpwstr>
  </property>
  <property fmtid="{D5CDD505-2E9C-101B-9397-08002B2CF9AE}" pid="120" name="g0c6752475faf4fdcaf595022eb897155">
    <vt:lpwstr>k07b7d0a756a84ee8806_X_kad5e8356c0334b7eb14_A_2</vt:lpwstr>
  </property>
  <property fmtid="{D5CDD505-2E9C-101B-9397-08002B2CF9AE}" pid="121" name="ga904bea29ab0438fb05d894e989a3e22">
    <vt:lpwstr>k07b7d0a756a84ee8806_X_kad5e8356c0334b7eb14_A_1</vt:lpwstr>
  </property>
  <property fmtid="{D5CDD505-2E9C-101B-9397-08002B2CF9AE}" pid="122" name="g02efeb4503504dcabc53c075bb1faa76">
    <vt:lpwstr>k07b7d0a756a84ee8806_X_k65c24d7c82cd4b4abcb_A_1</vt:lpwstr>
  </property>
  <property fmtid="{D5CDD505-2E9C-101B-9397-08002B2CF9AE}" pid="123" name="g7c145f5c927d4e1f8947db71a80895ae">
    <vt:lpwstr>k07b7d0a756a84ee8806_X_k65c24d7c82cd4b4abcb_A_2</vt:lpwstr>
  </property>
  <property fmtid="{D5CDD505-2E9C-101B-9397-08002B2CF9AE}" pid="124" name="gac9d65bca7ce40f7a26a9b9be2f09708">
    <vt:lpwstr>k07b7d0a756a84ee8806_X_k65c24d7c82cd4b4abcb_A_3</vt:lpwstr>
  </property>
  <property fmtid="{D5CDD505-2E9C-101B-9397-08002B2CF9AE}" pid="125" name="g2528996c041e4269aa5ac7fc7f17e6c4">
    <vt:lpwstr>k07b7d0a756a84ee8806_X_k65c24d7c82cd4b4abcb_A_4</vt:lpwstr>
  </property>
  <property fmtid="{D5CDD505-2E9C-101B-9397-08002B2CF9AE}" pid="126" name="ge3ad665bc9b44741a7f75cd9332763b0">
    <vt:lpwstr>k07b7d0a756a84ee8806_X_k65c24d7c82cd4b4abcb_A_5</vt:lpwstr>
  </property>
  <property fmtid="{D5CDD505-2E9C-101B-9397-08002B2CF9AE}" pid="127" name="gc22dfc33032f4df3a33fd3e8193d8367">
    <vt:lpwstr>k07b7d0a756a84ee8806_X_k65c24d7c82cd4b4abcb_A_6</vt:lpwstr>
  </property>
  <property fmtid="{D5CDD505-2E9C-101B-9397-08002B2CF9AE}" pid="128" name="g2337cb6a229c497a90bfb0783ca63ff5">
    <vt:lpwstr>k07b7d0a756a84ee8806_X_k65c24d7c82cd4b4abcb_A_7</vt:lpwstr>
  </property>
  <property fmtid="{D5CDD505-2E9C-101B-9397-08002B2CF9AE}" pid="129" name="g64a3ef621d644fcbb98f5a7ed1d54109">
    <vt:lpwstr>k07b7d0a756a84ee8806_X_k65c24d7c82cd4b4abcb_A_8</vt:lpwstr>
  </property>
  <property fmtid="{D5CDD505-2E9C-101B-9397-08002B2CF9AE}" pid="130" name="gf3224ff982a14b92b4d5a375606b8e1c">
    <vt:lpwstr>k07b7d0a756a84ee8806_X_k65c24d7c82cd4b4abcb_A_9</vt:lpwstr>
  </property>
  <property fmtid="{D5CDD505-2E9C-101B-9397-08002B2CF9AE}" pid="131" name="g708158c213ed4b1dab550ad1d93d909a">
    <vt:lpwstr>k07b7d0a756a84ee8806_X_k65c24d7c82cd4b4abcb_A_10</vt:lpwstr>
  </property>
  <property fmtid="{D5CDD505-2E9C-101B-9397-08002B2CF9AE}" pid="132" name="g2153131f05324180971e3b0dddf40535">
    <vt:lpwstr>k07b7d0a756a84ee8806_X_kf238c6e8f5e64ab4b50_A_1</vt:lpwstr>
  </property>
  <property fmtid="{D5CDD505-2E9C-101B-9397-08002B2CF9AE}" pid="133" name="gf9906e9b94b849e3baeda981a86643b8">
    <vt:lpwstr>k07b7d0a756a84ee8806_X_kf238c6e8f5e64ab4b50_A_2</vt:lpwstr>
  </property>
  <property fmtid="{D5CDD505-2E9C-101B-9397-08002B2CF9AE}" pid="134" name="g2039a84d739b43ad86d7041e2a19ff72">
    <vt:lpwstr>k07b7d0a756a84ee8806_X_kf238c6e8f5e64ab4b50_A_3</vt:lpwstr>
  </property>
  <property fmtid="{D5CDD505-2E9C-101B-9397-08002B2CF9AE}" pid="135" name="g191e2f4fa792409abb05bd3265445189">
    <vt:lpwstr>k07b7d0a756a84ee8806_X_kf238c6e8f5e64ab4b50_A_4</vt:lpwstr>
  </property>
  <property fmtid="{D5CDD505-2E9C-101B-9397-08002B2CF9AE}" pid="136" name="g339d15cd8c09487b8f255c18671fb99a">
    <vt:lpwstr>k07b7d0a756a84ee8806_X_kf238c6e8f5e64ab4b50_A_5</vt:lpwstr>
  </property>
  <property fmtid="{D5CDD505-2E9C-101B-9397-08002B2CF9AE}" pid="137" name="g94a9c6550aba4f7dba909d7d3216c434">
    <vt:lpwstr>k07b7d0a756a84ee8806_X_kf238c6e8f5e64ab4b50_A_6</vt:lpwstr>
  </property>
  <property fmtid="{D5CDD505-2E9C-101B-9397-08002B2CF9AE}" pid="138" name="gf9e5bb34b8c6470eb3cc72f0cece82d3">
    <vt:lpwstr>k07b7d0a756a84ee8806_X_kf238c6e8f5e64ab4b50_A_7</vt:lpwstr>
  </property>
  <property fmtid="{D5CDD505-2E9C-101B-9397-08002B2CF9AE}" pid="139" name="gb281595e83e046bf9a8955fd5f4401eb">
    <vt:lpwstr>k07b7d0a756a84ee8806_X_kf238c6e8f5e64ab4b50_A_8</vt:lpwstr>
  </property>
  <property fmtid="{D5CDD505-2E9C-101B-9397-08002B2CF9AE}" pid="140" name="g47f1257628fe43ae8d1776b893bca743">
    <vt:lpwstr>k07b7d0a756a84ee8806_X_kf238c6e8f5e64ab4b50_A_9</vt:lpwstr>
  </property>
  <property fmtid="{D5CDD505-2E9C-101B-9397-08002B2CF9AE}" pid="141" name="g88809bd004ac4aa2a44bc45c9469b182">
    <vt:lpwstr>k07b7d0a756a84ee8806_X_kf238c6e8f5e64ab4b50_A_10</vt:lpwstr>
  </property>
  <property fmtid="{D5CDD505-2E9C-101B-9397-08002B2CF9AE}" pid="142" name="g32fb2783e8514aeb83b9427d38af8fca">
    <vt:lpwstr>k07b7d0a756a84ee8806_X_k5f41096e0b934ef9b7a_A_10</vt:lpwstr>
  </property>
  <property fmtid="{D5CDD505-2E9C-101B-9397-08002B2CF9AE}" pid="143" name="gbbaeaf3114184d9fa0c788ef36f782a4">
    <vt:lpwstr>k07b7d0a756a84ee8806_X_k5f41096e0b934ef9b7a_A_9</vt:lpwstr>
  </property>
  <property fmtid="{D5CDD505-2E9C-101B-9397-08002B2CF9AE}" pid="144" name="g7a842266936b4f2395c55011d157ea88">
    <vt:lpwstr>k07b7d0a756a84ee8806_X_k5f41096e0b934ef9b7a_A_8</vt:lpwstr>
  </property>
  <property fmtid="{D5CDD505-2E9C-101B-9397-08002B2CF9AE}" pid="145" name="g3964f9f6215246b7a6c15c9348d58f3e">
    <vt:lpwstr>k07b7d0a756a84ee8806_X_k5f41096e0b934ef9b7a_A_7</vt:lpwstr>
  </property>
  <property fmtid="{D5CDD505-2E9C-101B-9397-08002B2CF9AE}" pid="146" name="ge0f8473ca1814aa2b2c07be2245a90ce">
    <vt:lpwstr>k07b7d0a756a84ee8806_X_k5f41096e0b934ef9b7a_A_6</vt:lpwstr>
  </property>
  <property fmtid="{D5CDD505-2E9C-101B-9397-08002B2CF9AE}" pid="147" name="g3f45230e43ed44aa9b7ddc78a434ecc3">
    <vt:lpwstr>k07b7d0a756a84ee8806_X_k5f41096e0b934ef9b7a_A_5</vt:lpwstr>
  </property>
  <property fmtid="{D5CDD505-2E9C-101B-9397-08002B2CF9AE}" pid="148" name="g088e35cdb6f8440085de0c7b860ce676">
    <vt:lpwstr>k07b7d0a756a84ee8806_X_k5f41096e0b934ef9b7a_A_4</vt:lpwstr>
  </property>
  <property fmtid="{D5CDD505-2E9C-101B-9397-08002B2CF9AE}" pid="149" name="g1c6d9d9e85a543479b7569faa46f152a">
    <vt:lpwstr>k07b7d0a756a84ee8806_X_k5f41096e0b934ef9b7a_A_3</vt:lpwstr>
  </property>
  <property fmtid="{D5CDD505-2E9C-101B-9397-08002B2CF9AE}" pid="150" name="g94e8514f3a704e9c87dd689bc64eb04c">
    <vt:lpwstr>k07b7d0a756a84ee8806_X_k5f41096e0b934ef9b7a_A_2</vt:lpwstr>
  </property>
  <property fmtid="{D5CDD505-2E9C-101B-9397-08002B2CF9AE}" pid="151" name="ga8bd8894932b4d03aade2479099d8342">
    <vt:lpwstr>k07b7d0a756a84ee8806_X_k5f41096e0b934ef9b7a_A_1</vt:lpwstr>
  </property>
  <property fmtid="{D5CDD505-2E9C-101B-9397-08002B2CF9AE}" pid="152" name="g9d01647487f4444b877096363387aec7">
    <vt:lpwstr>k07b7d0a756a84ee8806_X_k2b31662dc87c4183ade_A_10_F_10</vt:lpwstr>
  </property>
  <property fmtid="{D5CDD505-2E9C-101B-9397-08002B2CF9AE}" pid="153" name="g4580dfd4d0a54aa5a1e75d08f5b9cbf9">
    <vt:lpwstr>k07b7d0a756a84ee8806_X_k2b31662dc87c4183ade_A_9_F_10</vt:lpwstr>
  </property>
  <property fmtid="{D5CDD505-2E9C-101B-9397-08002B2CF9AE}" pid="154" name="g595ec9baab6040b282882da1f4fe17fb">
    <vt:lpwstr>k07b7d0a756a84ee8806_X_k2b31662dc87c4183ade_A_8_F_10</vt:lpwstr>
  </property>
  <property fmtid="{D5CDD505-2E9C-101B-9397-08002B2CF9AE}" pid="155" name="gecf875c883fb418d818813b509f10c54">
    <vt:lpwstr>k07b7d0a756a84ee8806_X_k2b31662dc87c4183ade_A_7_F_10</vt:lpwstr>
  </property>
  <property fmtid="{D5CDD505-2E9C-101B-9397-08002B2CF9AE}" pid="156" name="g1e775915172e4c2bb251e1f8561a6915">
    <vt:lpwstr>k07b7d0a756a84ee8806_X_k2b31662dc87c4183ade_A_6_F_10</vt:lpwstr>
  </property>
  <property fmtid="{D5CDD505-2E9C-101B-9397-08002B2CF9AE}" pid="157" name="g544796a5fa92409085b7a456bbb865da">
    <vt:lpwstr>k07b7d0a756a84ee8806_X_k2b31662dc87c4183ade_A_5_F_10</vt:lpwstr>
  </property>
  <property fmtid="{D5CDD505-2E9C-101B-9397-08002B2CF9AE}" pid="158" name="g7757bb248e874e1a8000e807f0ad26b8">
    <vt:lpwstr>k07b7d0a756a84ee8806_X_k2b31662dc87c4183ade_A_4_F_10</vt:lpwstr>
  </property>
  <property fmtid="{D5CDD505-2E9C-101B-9397-08002B2CF9AE}" pid="159" name="gf2c01e83482d46c68e87f8efa796350a">
    <vt:lpwstr>k07b7d0a756a84ee8806_X_k2b31662dc87c4183ade_A_3_F_10</vt:lpwstr>
  </property>
  <property fmtid="{D5CDD505-2E9C-101B-9397-08002B2CF9AE}" pid="160" name="g41a7dc2f158c45ae9ab1cfe3a328267d">
    <vt:lpwstr>k07b7d0a756a84ee8806_X_k2b31662dc87c4183ade_A_2_F_10</vt:lpwstr>
  </property>
  <property fmtid="{D5CDD505-2E9C-101B-9397-08002B2CF9AE}" pid="161" name="gbb90451521b64b29bddc66e892ddd673">
    <vt:lpwstr>k07b7d0a756a84ee8806_X_k2b31662dc87c4183ade_A_1_F_10</vt:lpwstr>
  </property>
  <property fmtid="{D5CDD505-2E9C-101B-9397-08002B2CF9AE}" pid="162" name="gd8fd2a93b27c4ee7b5a61630b6c44034">
    <vt:lpwstr>k07b7d0a756a84ee8806_X_kf2ea24108b244170bd2_A_1</vt:lpwstr>
  </property>
  <property fmtid="{D5CDD505-2E9C-101B-9397-08002B2CF9AE}" pid="163" name="g10e729b4926044cb87047876660ccade">
    <vt:lpwstr>k07b7d0a756a84ee8806_X_kf2ea24108b244170bd2_A_2</vt:lpwstr>
  </property>
  <property fmtid="{D5CDD505-2E9C-101B-9397-08002B2CF9AE}" pid="164" name="g6878fac8ebf74018a32425ca75f04da5">
    <vt:lpwstr>k07b7d0a756a84ee8806_X_kf2ea24108b244170bd2_A_3</vt:lpwstr>
  </property>
  <property fmtid="{D5CDD505-2E9C-101B-9397-08002B2CF9AE}" pid="165" name="g5dfededb248846b682151aff9f22d101">
    <vt:lpwstr>k07b7d0a756a84ee8806_X_kf2ea24108b244170bd2_A_4</vt:lpwstr>
  </property>
  <property fmtid="{D5CDD505-2E9C-101B-9397-08002B2CF9AE}" pid="166" name="g16e91144a5934ce1bc918c524a64df4b">
    <vt:lpwstr>k07b7d0a756a84ee8806_X_kf2ea24108b244170bd2_A_5</vt:lpwstr>
  </property>
  <property fmtid="{D5CDD505-2E9C-101B-9397-08002B2CF9AE}" pid="167" name="g2d51f8f7c0d14bd4bf3eeec417d032d6">
    <vt:lpwstr>k07b7d0a756a84ee8806_X_kf2ea24108b244170bd2_A_6</vt:lpwstr>
  </property>
  <property fmtid="{D5CDD505-2E9C-101B-9397-08002B2CF9AE}" pid="168" name="gc3a2d870b9cc4cc5ab19123aea88c554">
    <vt:lpwstr>k07b7d0a756a84ee8806_X_kf2ea24108b244170bd2_A_7</vt:lpwstr>
  </property>
  <property fmtid="{D5CDD505-2E9C-101B-9397-08002B2CF9AE}" pid="169" name="g10ac2721456740439e88ab30e98b5e12">
    <vt:lpwstr>k07b7d0a756a84ee8806_X_kf2ea24108b244170bd2_A_8</vt:lpwstr>
  </property>
  <property fmtid="{D5CDD505-2E9C-101B-9397-08002B2CF9AE}" pid="170" name="g9997abce5093489fb3c3fa7041606ac5">
    <vt:lpwstr>k07b7d0a756a84ee8806_X_kf2ea24108b244170bd2_A_9</vt:lpwstr>
  </property>
  <property fmtid="{D5CDD505-2E9C-101B-9397-08002B2CF9AE}" pid="171" name="g3aa8446fd7f94380867d4ac0e1e0ce2c">
    <vt:lpwstr>k07b7d0a756a84ee8806_X_kf2ea24108b244170bd2_A_10</vt:lpwstr>
  </property>
  <property fmtid="{D5CDD505-2E9C-101B-9397-08002B2CF9AE}" pid="172" name="g94820816e61e4892b8a399e17596f4e3">
    <vt:lpwstr>k07b7d0a756a84ee8806_X_kc1334f41d800491eb80_A_10</vt:lpwstr>
  </property>
  <property fmtid="{D5CDD505-2E9C-101B-9397-08002B2CF9AE}" pid="173" name="gfa1e7a5835104b059f26159097d5025d">
    <vt:lpwstr>k07b7d0a756a84ee8806_X_kc1334f41d800491eb80_A_9</vt:lpwstr>
  </property>
  <property fmtid="{D5CDD505-2E9C-101B-9397-08002B2CF9AE}" pid="174" name="g7c907fc7e6994d379d4863c73333052c">
    <vt:lpwstr>k07b7d0a756a84ee8806_X_kc1334f41d800491eb80_A_8</vt:lpwstr>
  </property>
  <property fmtid="{D5CDD505-2E9C-101B-9397-08002B2CF9AE}" pid="175" name="gd309b0b3c88246f7ae74c7a69a0507d2">
    <vt:lpwstr>k07b7d0a756a84ee8806_X_kc1334f41d800491eb80_A_7</vt:lpwstr>
  </property>
  <property fmtid="{D5CDD505-2E9C-101B-9397-08002B2CF9AE}" pid="176" name="g8073943a6cfb4f69b00627a7161b4189">
    <vt:lpwstr>k07b7d0a756a84ee8806_X_kc1334f41d800491eb80_A_6</vt:lpwstr>
  </property>
  <property fmtid="{D5CDD505-2E9C-101B-9397-08002B2CF9AE}" pid="177" name="gc2d1c1fff5054088afbc53385656b601">
    <vt:lpwstr>k07b7d0a756a84ee8806_X_kc1334f41d800491eb80_A_5</vt:lpwstr>
  </property>
  <property fmtid="{D5CDD505-2E9C-101B-9397-08002B2CF9AE}" pid="178" name="gcdcd834eed7549bf958aaa487fb6d4ea">
    <vt:lpwstr>k07b7d0a756a84ee8806_X_kc1334f41d800491eb80_A_4</vt:lpwstr>
  </property>
  <property fmtid="{D5CDD505-2E9C-101B-9397-08002B2CF9AE}" pid="179" name="gb3692ce66aa74f6187ee90ba85aa0771">
    <vt:lpwstr>k07b7d0a756a84ee8806_X_kc1334f41d800491eb80_A_3</vt:lpwstr>
  </property>
  <property fmtid="{D5CDD505-2E9C-101B-9397-08002B2CF9AE}" pid="180" name="g4d587e490e4145398f2c560a212479b5">
    <vt:lpwstr>k07b7d0a756a84ee8806_X_kc1334f41d800491eb80_A_2</vt:lpwstr>
  </property>
  <property fmtid="{D5CDD505-2E9C-101B-9397-08002B2CF9AE}" pid="181" name="gb42baf1a5f144035bc86893787e7a8a3">
    <vt:lpwstr>k07b7d0a756a84ee8806_X_kc1334f41d800491eb80_A_1</vt:lpwstr>
  </property>
  <property fmtid="{D5CDD505-2E9C-101B-9397-08002B2CF9AE}" pid="182" name="gc45f28e69628474196fb0983616333b4">
    <vt:lpwstr>k07b7d0a756a84ee8806_X_kb2f84d2dca5b4f3884a_A_1</vt:lpwstr>
  </property>
  <property fmtid="{D5CDD505-2E9C-101B-9397-08002B2CF9AE}" pid="183" name="g41cd951223ab41fe8f93eb08bda636bb">
    <vt:lpwstr>k07b7d0a756a84ee8806_X_kb2f84d2dca5b4f3884a_A_2</vt:lpwstr>
  </property>
  <property fmtid="{D5CDD505-2E9C-101B-9397-08002B2CF9AE}" pid="184" name="g04e66f5f76fb4b52888d8c87f694b5d1">
    <vt:lpwstr>k07b7d0a756a84ee8806_X_kb2f84d2dca5b4f3884a_A_3</vt:lpwstr>
  </property>
  <property fmtid="{D5CDD505-2E9C-101B-9397-08002B2CF9AE}" pid="185" name="g93121f14aa424cb9b263c22e3b0254d7">
    <vt:lpwstr>k07b7d0a756a84ee8806_X_kb2f84d2dca5b4f3884a_A_4</vt:lpwstr>
  </property>
  <property fmtid="{D5CDD505-2E9C-101B-9397-08002B2CF9AE}" pid="186" name="gf6fd37513cef4a30b7235ac5a35df8fa">
    <vt:lpwstr>k07b7d0a756a84ee8806_X_kb2f84d2dca5b4f3884a_A_5</vt:lpwstr>
  </property>
  <property fmtid="{D5CDD505-2E9C-101B-9397-08002B2CF9AE}" pid="187" name="gac354c3477e2460db486bcc5e334c250">
    <vt:lpwstr>k07b7d0a756a84ee8806_X_kb2f84d2dca5b4f3884a_A_6</vt:lpwstr>
  </property>
  <property fmtid="{D5CDD505-2E9C-101B-9397-08002B2CF9AE}" pid="188" name="g67de21b8190c45d290ccf000647b991c">
    <vt:lpwstr>k07b7d0a756a84ee8806_X_kb2f84d2dca5b4f3884a_A_7</vt:lpwstr>
  </property>
  <property fmtid="{D5CDD505-2E9C-101B-9397-08002B2CF9AE}" pid="189" name="g86f5eb17ed9943d78e4030798b43e304">
    <vt:lpwstr>k07b7d0a756a84ee8806_X_kb2f84d2dca5b4f3884a_A_8</vt:lpwstr>
  </property>
  <property fmtid="{D5CDD505-2E9C-101B-9397-08002B2CF9AE}" pid="190" name="g7af4520d3dd74696b01c3f9ddd149f4b">
    <vt:lpwstr>k07b7d0a756a84ee8806_X_kb2f84d2dca5b4f3884a_A_9</vt:lpwstr>
  </property>
  <property fmtid="{D5CDD505-2E9C-101B-9397-08002B2CF9AE}" pid="191" name="g5d982f8c098641f9a42aa143db78e462">
    <vt:lpwstr>k07b7d0a756a84ee8806_X_kb2f84d2dca5b4f3884a_A_10</vt:lpwstr>
  </property>
  <property fmtid="{D5CDD505-2E9C-101B-9397-08002B2CF9AE}" pid="192" name="g12765bacd9604198b1edd270c80ca74d">
    <vt:lpwstr>k07b7d0a756a84ee8806_X_k1770dcd05ca14a0f9d8_A_10</vt:lpwstr>
  </property>
  <property fmtid="{D5CDD505-2E9C-101B-9397-08002B2CF9AE}" pid="193" name="g8de53cb95ced4244bdf02feca3cca8e9">
    <vt:lpwstr>k07b7d0a756a84ee8806_X_k1770dcd05ca14a0f9d8_A_9</vt:lpwstr>
  </property>
  <property fmtid="{D5CDD505-2E9C-101B-9397-08002B2CF9AE}" pid="194" name="gead6580816164872aefd5c971bda81f3">
    <vt:lpwstr>k07b7d0a756a84ee8806_X_k1770dcd05ca14a0f9d8_A_8</vt:lpwstr>
  </property>
  <property fmtid="{D5CDD505-2E9C-101B-9397-08002B2CF9AE}" pid="195" name="g401cd1f60cb64bc8b083203eab94a69b">
    <vt:lpwstr>k07b7d0a756a84ee8806_X_k1770dcd05ca14a0f9d8_A_7</vt:lpwstr>
  </property>
  <property fmtid="{D5CDD505-2E9C-101B-9397-08002B2CF9AE}" pid="196" name="g2023919ac90e4e9e9e30a65796627fcb">
    <vt:lpwstr>k07b7d0a756a84ee8806_X_k1770dcd05ca14a0f9d8_A_6</vt:lpwstr>
  </property>
  <property fmtid="{D5CDD505-2E9C-101B-9397-08002B2CF9AE}" pid="197" name="g1c76c09c7f76496dac45bc34a9f9489b">
    <vt:lpwstr>k07b7d0a756a84ee8806_X_k1770dcd05ca14a0f9d8_A_5</vt:lpwstr>
  </property>
  <property fmtid="{D5CDD505-2E9C-101B-9397-08002B2CF9AE}" pid="198" name="g9e53475d97e745dead97b61725c2aa10">
    <vt:lpwstr>k07b7d0a756a84ee8806_X_k1770dcd05ca14a0f9d8_A_4</vt:lpwstr>
  </property>
  <property fmtid="{D5CDD505-2E9C-101B-9397-08002B2CF9AE}" pid="199" name="gba8b3d4b24a34f69a2ce34b3446fa05b">
    <vt:lpwstr>k07b7d0a756a84ee8806_X_k1770dcd05ca14a0f9d8_A_3</vt:lpwstr>
  </property>
  <property fmtid="{D5CDD505-2E9C-101B-9397-08002B2CF9AE}" pid="200" name="g777c7d90cc7240fb8fe29311789a27fb">
    <vt:lpwstr>k07b7d0a756a84ee8806_X_k1770dcd05ca14a0f9d8_A_2</vt:lpwstr>
  </property>
  <property fmtid="{D5CDD505-2E9C-101B-9397-08002B2CF9AE}" pid="201" name="g7937d9742e804c84be1f103f8f2dc2cf">
    <vt:lpwstr>k07b7d0a756a84ee8806_X_k1770dcd05ca14a0f9d8_A_1</vt:lpwstr>
  </property>
  <property fmtid="{D5CDD505-2E9C-101B-9397-08002B2CF9AE}" pid="202" name="g18cfa7f3c5d14bcda44c89707b777121">
    <vt:lpwstr>k07b7d0a756a84ee8806_X_k678445eaa34c497bb49_A_1_F_10</vt:lpwstr>
  </property>
  <property fmtid="{D5CDD505-2E9C-101B-9397-08002B2CF9AE}" pid="203" name="gdefead254cff42438922d95cdfbfda60">
    <vt:lpwstr>k07b7d0a756a84ee8806_X_k678445eaa34c497bb49_A_2_F_10</vt:lpwstr>
  </property>
  <property fmtid="{D5CDD505-2E9C-101B-9397-08002B2CF9AE}" pid="204" name="g7e52b966a3db4aeb9b2f635a0e8c5580">
    <vt:lpwstr>k07b7d0a756a84ee8806_X_k678445eaa34c497bb49_A_3_F_10</vt:lpwstr>
  </property>
  <property fmtid="{D5CDD505-2E9C-101B-9397-08002B2CF9AE}" pid="205" name="g7ef6e732a71f4ca3b4b6475090ac47f5">
    <vt:lpwstr>k07b7d0a756a84ee8806_X_k678445eaa34c497bb49_A_4_F_10</vt:lpwstr>
  </property>
  <property fmtid="{D5CDD505-2E9C-101B-9397-08002B2CF9AE}" pid="206" name="g88638bbf1fed42d28e2d8e801e0a2f94">
    <vt:lpwstr>k07b7d0a756a84ee8806_X_k678445eaa34c497bb49_A_5_F_10</vt:lpwstr>
  </property>
  <property fmtid="{D5CDD505-2E9C-101B-9397-08002B2CF9AE}" pid="207" name="g3a7635ce0f6647bcb26660ce95053f40">
    <vt:lpwstr>k07b7d0a756a84ee8806_X_k678445eaa34c497bb49_A_6_F_10</vt:lpwstr>
  </property>
  <property fmtid="{D5CDD505-2E9C-101B-9397-08002B2CF9AE}" pid="208" name="g9428a4f038a1445abca2342e3fa7fb8b">
    <vt:lpwstr>k07b7d0a756a84ee8806_X_k678445eaa34c497bb49_A_7_F_10</vt:lpwstr>
  </property>
  <property fmtid="{D5CDD505-2E9C-101B-9397-08002B2CF9AE}" pid="209" name="g84c964dabdf643d1908529bfb721a98f">
    <vt:lpwstr>k07b7d0a756a84ee8806_X_k678445eaa34c497bb49_A_8_F_10</vt:lpwstr>
  </property>
  <property fmtid="{D5CDD505-2E9C-101B-9397-08002B2CF9AE}" pid="210" name="g5252686dd3634ee580f3680a74feb03c">
    <vt:lpwstr>k07b7d0a756a84ee8806_X_k678445eaa34c497bb49_A_9_F_10</vt:lpwstr>
  </property>
  <property fmtid="{D5CDD505-2E9C-101B-9397-08002B2CF9AE}" pid="211" name="g78d07b8a738e44dd886501af82a3fa3f">
    <vt:lpwstr>k07b7d0a756a84ee8806_X_k678445eaa34c497bb49_A_10_F_10</vt:lpwstr>
  </property>
  <property fmtid="{D5CDD505-2E9C-101B-9397-08002B2CF9AE}" pid="212" name="g579f0980fcfe45909bf7c10d17774c9a">
    <vt:lpwstr>k07b7d0a756a84ee8806_X_kcef5b345e5ee4d3d863_A_10_F_10</vt:lpwstr>
  </property>
  <property fmtid="{D5CDD505-2E9C-101B-9397-08002B2CF9AE}" pid="213" name="g3c8cfd7120c5438386afac12d02fe5a7">
    <vt:lpwstr>k07b7d0a756a84ee8806_X_kcef5b345e5ee4d3d863_A_9_F_10</vt:lpwstr>
  </property>
  <property fmtid="{D5CDD505-2E9C-101B-9397-08002B2CF9AE}" pid="214" name="g0eb00bd293844902975b0146b77d9c60">
    <vt:lpwstr>k07b7d0a756a84ee8806_X_kcef5b345e5ee4d3d863_A_8_F_10</vt:lpwstr>
  </property>
  <property fmtid="{D5CDD505-2E9C-101B-9397-08002B2CF9AE}" pid="215" name="g2ced206fb45b45cfa5d156c885dc9ca4">
    <vt:lpwstr>k07b7d0a756a84ee8806_X_kcef5b345e5ee4d3d863_A_7_F_10</vt:lpwstr>
  </property>
  <property fmtid="{D5CDD505-2E9C-101B-9397-08002B2CF9AE}" pid="216" name="g7c807bdb6d1f4646b6f8c6e25462f2db">
    <vt:lpwstr>k07b7d0a756a84ee8806_X_kcef5b345e5ee4d3d863_A_6_F_10</vt:lpwstr>
  </property>
  <property fmtid="{D5CDD505-2E9C-101B-9397-08002B2CF9AE}" pid="217" name="g558450be0d6d4b33b3bb3931689821ac">
    <vt:lpwstr>k07b7d0a756a84ee8806_X_kcef5b345e5ee4d3d863_A_5_F_10</vt:lpwstr>
  </property>
  <property fmtid="{D5CDD505-2E9C-101B-9397-08002B2CF9AE}" pid="218" name="gd66dbac66ed846b8920ce035b7b22a4e">
    <vt:lpwstr>k07b7d0a756a84ee8806_X_kcef5b345e5ee4d3d863_A_4_F_10</vt:lpwstr>
  </property>
  <property fmtid="{D5CDD505-2E9C-101B-9397-08002B2CF9AE}" pid="219" name="g5ca49c5dc16b4d28a2fa05679d01b85c">
    <vt:lpwstr>k07b7d0a756a84ee8806_X_kcef5b345e5ee4d3d863_A_3_F_10</vt:lpwstr>
  </property>
  <property fmtid="{D5CDD505-2E9C-101B-9397-08002B2CF9AE}" pid="220" name="g69778c66867e490faf7433d64393e8a8">
    <vt:lpwstr>k07b7d0a756a84ee8806_X_kcef5b345e5ee4d3d863_A_2_F_10</vt:lpwstr>
  </property>
  <property fmtid="{D5CDD505-2E9C-101B-9397-08002B2CF9AE}" pid="221" name="gc44b88412d404ea99c36777b58031a12">
    <vt:lpwstr>k07b7d0a756a84ee8806_X_kcef5b345e5ee4d3d863_A_1_F_10</vt:lpwstr>
  </property>
  <property fmtid="{D5CDD505-2E9C-101B-9397-08002B2CF9AE}" pid="222" name="gfa5ec2af95064249a4c7d6e6416d1d83">
    <vt:lpwstr>k07b7d0a756a84ee8806_X_k07920421b89a4b429c0_A_1</vt:lpwstr>
  </property>
  <property fmtid="{D5CDD505-2E9C-101B-9397-08002B2CF9AE}" pid="223" name="g4e01ac4ef98940d281f9eb35545a16fb">
    <vt:lpwstr>k07b7d0a756a84ee8806_X_k07920421b89a4b429c0_A_2</vt:lpwstr>
  </property>
  <property fmtid="{D5CDD505-2E9C-101B-9397-08002B2CF9AE}" pid="224" name="gd9b64d26f4f24a86a85d236dda7f002d">
    <vt:lpwstr>k07b7d0a756a84ee8806_X_k07920421b89a4b429c0_A_3</vt:lpwstr>
  </property>
  <property fmtid="{D5CDD505-2E9C-101B-9397-08002B2CF9AE}" pid="225" name="g3c96b44b2bc74c2881a787afc1bce7f1">
    <vt:lpwstr>k07b7d0a756a84ee8806_X_k07920421b89a4b429c0_A_4</vt:lpwstr>
  </property>
  <property fmtid="{D5CDD505-2E9C-101B-9397-08002B2CF9AE}" pid="226" name="g588ca0217cb74ecbb4f2d9aa39da5cb9">
    <vt:lpwstr>k07b7d0a756a84ee8806_X_k07920421b89a4b429c0_A_5</vt:lpwstr>
  </property>
  <property fmtid="{D5CDD505-2E9C-101B-9397-08002B2CF9AE}" pid="227" name="g73df065270854b269bcc0a53c88d000e">
    <vt:lpwstr>k07b7d0a756a84ee8806_X_k07920421b89a4b429c0_A_6</vt:lpwstr>
  </property>
  <property fmtid="{D5CDD505-2E9C-101B-9397-08002B2CF9AE}" pid="228" name="ga6bb534d070d4d32bc0e04ac1ab4eecb">
    <vt:lpwstr>k07b7d0a756a84ee8806_X_k07920421b89a4b429c0_A_7</vt:lpwstr>
  </property>
  <property fmtid="{D5CDD505-2E9C-101B-9397-08002B2CF9AE}" pid="229" name="g2c836bba9320472ca9bd3df273ed04f4">
    <vt:lpwstr>k07b7d0a756a84ee8806_X_k07920421b89a4b429c0_A_8</vt:lpwstr>
  </property>
  <property fmtid="{D5CDD505-2E9C-101B-9397-08002B2CF9AE}" pid="230" name="g06d13e70b8fb4600a91af7293c6c09a7">
    <vt:lpwstr>k07b7d0a756a84ee8806_X_k07920421b89a4b429c0_A_9</vt:lpwstr>
  </property>
  <property fmtid="{D5CDD505-2E9C-101B-9397-08002B2CF9AE}" pid="231" name="g07dd685c91fa4bdc8e781f242a3d22bb">
    <vt:lpwstr>k07b7d0a756a84ee8806_X_k07920421b89a4b429c0_A_10</vt:lpwstr>
  </property>
  <property fmtid="{D5CDD505-2E9C-101B-9397-08002B2CF9AE}" pid="232" name="g71c3cc69e3744397acaaf95136244b18">
    <vt:lpwstr>k07b7d0a756a84ee8806_X_k08603b64ddac42bd8f1_A_10</vt:lpwstr>
  </property>
  <property fmtid="{D5CDD505-2E9C-101B-9397-08002B2CF9AE}" pid="233" name="g06c5282696004c0ea19eb9b5f5611092">
    <vt:lpwstr>k07b7d0a756a84ee8806_X_k08603b64ddac42bd8f1_A_9</vt:lpwstr>
  </property>
  <property fmtid="{D5CDD505-2E9C-101B-9397-08002B2CF9AE}" pid="234" name="gccf0364fd14647db9f9cbd193e40318c">
    <vt:lpwstr>k07b7d0a756a84ee8806_X_k08603b64ddac42bd8f1_A_8</vt:lpwstr>
  </property>
  <property fmtid="{D5CDD505-2E9C-101B-9397-08002B2CF9AE}" pid="235" name="g77f1201e6e8442f88113441d02887a96">
    <vt:lpwstr>k07b7d0a756a84ee8806_X_k08603b64ddac42bd8f1_A_7</vt:lpwstr>
  </property>
  <property fmtid="{D5CDD505-2E9C-101B-9397-08002B2CF9AE}" pid="236" name="g5cda15f9020f4cc78481684ccd5de16e">
    <vt:lpwstr>k07b7d0a756a84ee8806_X_k08603b64ddac42bd8f1_A_6</vt:lpwstr>
  </property>
  <property fmtid="{D5CDD505-2E9C-101B-9397-08002B2CF9AE}" pid="237" name="g1aa12730ddb3486c852722d052591e1e">
    <vt:lpwstr>k07b7d0a756a84ee8806_X_k08603b64ddac42bd8f1_A_5</vt:lpwstr>
  </property>
  <property fmtid="{D5CDD505-2E9C-101B-9397-08002B2CF9AE}" pid="238" name="g87f79056e79a49d3b80c02495a7079a0">
    <vt:lpwstr>k07b7d0a756a84ee8806_X_k08603b64ddac42bd8f1_A_4</vt:lpwstr>
  </property>
  <property fmtid="{D5CDD505-2E9C-101B-9397-08002B2CF9AE}" pid="239" name="gc497fc8cfe01415fa7d4b6b44f01d00a">
    <vt:lpwstr>k07b7d0a756a84ee8806_X_k08603b64ddac42bd8f1_A_3</vt:lpwstr>
  </property>
  <property fmtid="{D5CDD505-2E9C-101B-9397-08002B2CF9AE}" pid="240" name="ge2ac0fb51b804984ab54f2a5e5e2aa00">
    <vt:lpwstr>k07b7d0a756a84ee8806_X_k08603b64ddac42bd8f1_A_2</vt:lpwstr>
  </property>
  <property fmtid="{D5CDD505-2E9C-101B-9397-08002B2CF9AE}" pid="241" name="gd6c882416fea49d7afd674b749ece878">
    <vt:lpwstr>k07b7d0a756a84ee8806_X_k08603b64ddac42bd8f1_A_1</vt:lpwstr>
  </property>
  <property fmtid="{D5CDD505-2E9C-101B-9397-08002B2CF9AE}" pid="242" name="g6008b37017dc49d2bebe9e8fce41faa7">
    <vt:lpwstr>k07b7d0a756a84ee8806_X_k507e19de7ed64afaa91_A_1_F_10</vt:lpwstr>
  </property>
  <property fmtid="{D5CDD505-2E9C-101B-9397-08002B2CF9AE}" pid="243" name="g69f3ff54723e4ea0969c7337814fe62c">
    <vt:lpwstr>k07b7d0a756a84ee8806_X_k507e19de7ed64afaa91_A_2_F_10</vt:lpwstr>
  </property>
  <property fmtid="{D5CDD505-2E9C-101B-9397-08002B2CF9AE}" pid="244" name="ge00972a360844d7a9c928fe34da09532">
    <vt:lpwstr>k07b7d0a756a84ee8806_X_k507e19de7ed64afaa91_A_3_F_10</vt:lpwstr>
  </property>
  <property fmtid="{D5CDD505-2E9C-101B-9397-08002B2CF9AE}" pid="245" name="g91cf3f859ec54ec18c11630f498ad99e">
    <vt:lpwstr>k07b7d0a756a84ee8806_X_k507e19de7ed64afaa91_A_4_F_10</vt:lpwstr>
  </property>
  <property fmtid="{D5CDD505-2E9C-101B-9397-08002B2CF9AE}" pid="246" name="gbff6b004c78247038bd3e66ef8a0fed0">
    <vt:lpwstr>k07b7d0a756a84ee8806_X_k507e19de7ed64afaa91_A_5_F_10</vt:lpwstr>
  </property>
  <property fmtid="{D5CDD505-2E9C-101B-9397-08002B2CF9AE}" pid="247" name="gc2b520bab27e4c288a60bf2998c2d141">
    <vt:lpwstr>k07b7d0a756a84ee8806_X_k507e19de7ed64afaa91_A_6_F_10</vt:lpwstr>
  </property>
  <property fmtid="{D5CDD505-2E9C-101B-9397-08002B2CF9AE}" pid="248" name="g102a28df58114bb5b21095932d656a31">
    <vt:lpwstr>k07b7d0a756a84ee8806_X_k507e19de7ed64afaa91_A_7_F_10</vt:lpwstr>
  </property>
  <property fmtid="{D5CDD505-2E9C-101B-9397-08002B2CF9AE}" pid="249" name="g0a1fa7ed60dc45dca61a4a40369c335b">
    <vt:lpwstr>k07b7d0a756a84ee8806_X_k507e19de7ed64afaa91_A_8_F_10</vt:lpwstr>
  </property>
  <property fmtid="{D5CDD505-2E9C-101B-9397-08002B2CF9AE}" pid="250" name="g2e3b31ffcee349a58721ba6423c23f81">
    <vt:lpwstr>k07b7d0a756a84ee8806_X_k507e19de7ed64afaa91_A_9_F_10</vt:lpwstr>
  </property>
  <property fmtid="{D5CDD505-2E9C-101B-9397-08002B2CF9AE}" pid="251" name="g22185a71d3874b3e99c435bfb3e9ce82">
    <vt:lpwstr>k07b7d0a756a84ee8806_X_k507e19de7ed64afaa91_A_10_F_10</vt:lpwstr>
  </property>
  <property fmtid="{D5CDD505-2E9C-101B-9397-08002B2CF9AE}" pid="252" name="gbb9c6a306ea64200bdd6785ef73e2388">
    <vt:lpwstr>k07b7d0a756a84ee8806_X_k762b6be4427944068de_A_10_F_10</vt:lpwstr>
  </property>
  <property fmtid="{D5CDD505-2E9C-101B-9397-08002B2CF9AE}" pid="253" name="g1c6df1f643d2440c90c42e13c5087b37">
    <vt:lpwstr>k07b7d0a756a84ee8806_X_k762b6be4427944068de_A_9_F_10</vt:lpwstr>
  </property>
  <property fmtid="{D5CDD505-2E9C-101B-9397-08002B2CF9AE}" pid="254" name="g07cc8586a25b4952b4deac3563734493">
    <vt:lpwstr>k07b7d0a756a84ee8806_X_k762b6be4427944068de_A_8_F_10</vt:lpwstr>
  </property>
  <property fmtid="{D5CDD505-2E9C-101B-9397-08002B2CF9AE}" pid="255" name="g282e2da4479d479098e022e07e6d430d">
    <vt:lpwstr>k07b7d0a756a84ee8806_X_k762b6be4427944068de_A_7_F_10</vt:lpwstr>
  </property>
  <property fmtid="{D5CDD505-2E9C-101B-9397-08002B2CF9AE}" pid="256" name="g71f18bf39b5a4c038cc0b5d3b5f35823">
    <vt:lpwstr>k07b7d0a756a84ee8806_X_k762b6be4427944068de_A_6_F_10</vt:lpwstr>
  </property>
  <property fmtid="{D5CDD505-2E9C-101B-9397-08002B2CF9AE}" pid="257" name="g0d6a1e56d4ea4d639c1e7b76d967f27e">
    <vt:lpwstr>k07b7d0a756a84ee8806_X_k762b6be4427944068de_A_5_F_10</vt:lpwstr>
  </property>
  <property fmtid="{D5CDD505-2E9C-101B-9397-08002B2CF9AE}" pid="258" name="g12ec91b0daf2465380910a8e2bce4731">
    <vt:lpwstr>k07b7d0a756a84ee8806_X_k762b6be4427944068de_A_4_F_10</vt:lpwstr>
  </property>
  <property fmtid="{D5CDD505-2E9C-101B-9397-08002B2CF9AE}" pid="259" name="g2defff162d004f87ae3fedfb54a620fd">
    <vt:lpwstr>k07b7d0a756a84ee8806_X_k762b6be4427944068de_A_3_F_10</vt:lpwstr>
  </property>
  <property fmtid="{D5CDD505-2E9C-101B-9397-08002B2CF9AE}" pid="260" name="gd70ce445bd344ee58016f191c7816c9f">
    <vt:lpwstr>k07b7d0a756a84ee8806_X_k762b6be4427944068de_A_2_F_10</vt:lpwstr>
  </property>
  <property fmtid="{D5CDD505-2E9C-101B-9397-08002B2CF9AE}" pid="261" name="gffa4ae5ee8c64e47979544a83405977e">
    <vt:lpwstr>k07b7d0a756a84ee8806_X_k762b6be4427944068de_A_1_F_10</vt:lpwstr>
  </property>
  <property fmtid="{D5CDD505-2E9C-101B-9397-08002B2CF9AE}" pid="262" name="g8831761ed6bb4013be71a1a083d67eee">
    <vt:lpwstr>k07b7d0a756a84ee8806_X_k0e6b3333bbd14e9b995_A_1</vt:lpwstr>
  </property>
  <property fmtid="{D5CDD505-2E9C-101B-9397-08002B2CF9AE}" pid="263" name="g6353336cbccd456590d608a595011825">
    <vt:lpwstr>k07b7d0a756a84ee8806_X_k0e6b3333bbd14e9b995_A_2</vt:lpwstr>
  </property>
  <property fmtid="{D5CDD505-2E9C-101B-9397-08002B2CF9AE}" pid="264" name="gf76a3d28b33a4901a47c0dcd5edd20a6">
    <vt:lpwstr>k07b7d0a756a84ee8806_X_k0e6b3333bbd14e9b995_A_3</vt:lpwstr>
  </property>
  <property fmtid="{D5CDD505-2E9C-101B-9397-08002B2CF9AE}" pid="265" name="g370b044487684d58b2204f5c2ee57994">
    <vt:lpwstr>k07b7d0a756a84ee8806_X_k0e6b3333bbd14e9b995_A_4</vt:lpwstr>
  </property>
  <property fmtid="{D5CDD505-2E9C-101B-9397-08002B2CF9AE}" pid="266" name="gfc3c21c694b44921bcd11b3763fbba57">
    <vt:lpwstr>k07b7d0a756a84ee8806_X_k0e6b3333bbd14e9b995_A_5</vt:lpwstr>
  </property>
  <property fmtid="{D5CDD505-2E9C-101B-9397-08002B2CF9AE}" pid="267" name="ge14c0f17bef3420a8a7b3693c130b7f1">
    <vt:lpwstr>k07b7d0a756a84ee8806_X_k0e6b3333bbd14e9b995_A_6</vt:lpwstr>
  </property>
  <property fmtid="{D5CDD505-2E9C-101B-9397-08002B2CF9AE}" pid="268" name="gf36015ef333d4e2ebbc60767101332c8">
    <vt:lpwstr>k07b7d0a756a84ee8806_X_k0e6b3333bbd14e9b995_A_7</vt:lpwstr>
  </property>
  <property fmtid="{D5CDD505-2E9C-101B-9397-08002B2CF9AE}" pid="269" name="g782d0ae6f728441d88024951b2d29810">
    <vt:lpwstr>k07b7d0a756a84ee8806_X_k0e6b3333bbd14e9b995_A_8</vt:lpwstr>
  </property>
  <property fmtid="{D5CDD505-2E9C-101B-9397-08002B2CF9AE}" pid="270" name="g396ba51a30874f4ca98c2eab9e371025">
    <vt:lpwstr>k07b7d0a756a84ee8806_X_k0e6b3333bbd14e9b995_A_9</vt:lpwstr>
  </property>
  <property fmtid="{D5CDD505-2E9C-101B-9397-08002B2CF9AE}" pid="271" name="g45dd315fa7c7418a85475160a2a4cf55">
    <vt:lpwstr>k07b7d0a756a84ee8806_X_k0e6b3333bbd14e9b995_A_10</vt:lpwstr>
  </property>
  <property fmtid="{D5CDD505-2E9C-101B-9397-08002B2CF9AE}" pid="272" name="gf145183f1736447e9fd60e348c979a12">
    <vt:lpwstr>k07b7d0a756a84ee8806_X_k237b1f16f12b4eda817_A_10</vt:lpwstr>
  </property>
  <property fmtid="{D5CDD505-2E9C-101B-9397-08002B2CF9AE}" pid="273" name="gb0bf559335584c938955ce71f4a28ce5">
    <vt:lpwstr>k07b7d0a756a84ee8806_X_k237b1f16f12b4eda817_A_9</vt:lpwstr>
  </property>
  <property fmtid="{D5CDD505-2E9C-101B-9397-08002B2CF9AE}" pid="274" name="ge0976fc3feab43498fca2da6c234c8cb">
    <vt:lpwstr>k07b7d0a756a84ee8806_X_k237b1f16f12b4eda817_A_8</vt:lpwstr>
  </property>
  <property fmtid="{D5CDD505-2E9C-101B-9397-08002B2CF9AE}" pid="275" name="g28e629fef693454c80de33074dbb9d23">
    <vt:lpwstr>k07b7d0a756a84ee8806_X_k237b1f16f12b4eda817_A_7</vt:lpwstr>
  </property>
  <property fmtid="{D5CDD505-2E9C-101B-9397-08002B2CF9AE}" pid="276" name="g04ed8f183f754612acac3ff9030d9d8e">
    <vt:lpwstr>k07b7d0a756a84ee8806_X_k237b1f16f12b4eda817_A_6</vt:lpwstr>
  </property>
  <property fmtid="{D5CDD505-2E9C-101B-9397-08002B2CF9AE}" pid="277" name="gaec4e91b0b894b8cade47ed2ed08c8b0">
    <vt:lpwstr>k07b7d0a756a84ee8806_X_k237b1f16f12b4eda817_A_5</vt:lpwstr>
  </property>
  <property fmtid="{D5CDD505-2E9C-101B-9397-08002B2CF9AE}" pid="278" name="g861f0a0a4cc8423ea23748b9a695f918">
    <vt:lpwstr>k07b7d0a756a84ee8806_X_k237b1f16f12b4eda817_A_4</vt:lpwstr>
  </property>
  <property fmtid="{D5CDD505-2E9C-101B-9397-08002B2CF9AE}" pid="279" name="g90edf20fbf1a4cd09e438fc2d210ca5a">
    <vt:lpwstr>k07b7d0a756a84ee8806_X_k237b1f16f12b4eda817_A_3</vt:lpwstr>
  </property>
  <property fmtid="{D5CDD505-2E9C-101B-9397-08002B2CF9AE}" pid="280" name="ge7a41f704d664127b60edea9c3e57727">
    <vt:lpwstr>k07b7d0a756a84ee8806_X_k237b1f16f12b4eda817_A_2</vt:lpwstr>
  </property>
  <property fmtid="{D5CDD505-2E9C-101B-9397-08002B2CF9AE}" pid="281" name="g94c38d8ba51d4ead9f57de40c9dbbbab">
    <vt:lpwstr>k07b7d0a756a84ee8806_X_k237b1f16f12b4eda817_A_1</vt:lpwstr>
  </property>
  <property fmtid="{D5CDD505-2E9C-101B-9397-08002B2CF9AE}" pid="282" name="g5f4edf54d9ea449c89482f1dc45b95af">
    <vt:lpwstr>k07b7d0a756a84ee8806_X_k4af372404b554d5d80d_A_1_F_10</vt:lpwstr>
  </property>
  <property fmtid="{D5CDD505-2E9C-101B-9397-08002B2CF9AE}" pid="283" name="g394d9a7953e34d7cad83fbfe8979cdc7">
    <vt:lpwstr>k07b7d0a756a84ee8806_X_k4af372404b554d5d80d_A_2_F_10</vt:lpwstr>
  </property>
  <property fmtid="{D5CDD505-2E9C-101B-9397-08002B2CF9AE}" pid="284" name="gb2ccba5387944f10878e5ccb6b2ad90c">
    <vt:lpwstr>k07b7d0a756a84ee8806_X_k4af372404b554d5d80d_A_3_F_10</vt:lpwstr>
  </property>
  <property fmtid="{D5CDD505-2E9C-101B-9397-08002B2CF9AE}" pid="285" name="g083758fa43c847b18b6739e02a27bc32">
    <vt:lpwstr>k07b7d0a756a84ee8806_X_k4af372404b554d5d80d_A_4_F_10</vt:lpwstr>
  </property>
  <property fmtid="{D5CDD505-2E9C-101B-9397-08002B2CF9AE}" pid="286" name="gff8c56c1dea54f358bea6c54562ef2dc">
    <vt:lpwstr>k07b7d0a756a84ee8806_X_k4af372404b554d5d80d_A_5_F_10</vt:lpwstr>
  </property>
  <property fmtid="{D5CDD505-2E9C-101B-9397-08002B2CF9AE}" pid="287" name="g2014904565224d538c5ea46687538501">
    <vt:lpwstr>k07b7d0a756a84ee8806_X_k4af372404b554d5d80d_A_6_F_10</vt:lpwstr>
  </property>
  <property fmtid="{D5CDD505-2E9C-101B-9397-08002B2CF9AE}" pid="288" name="g2471d965b1e84ee0b3cb895fd7124238">
    <vt:lpwstr>k07b7d0a756a84ee8806_X_k4af372404b554d5d80d_A_7_F_10</vt:lpwstr>
  </property>
  <property fmtid="{D5CDD505-2E9C-101B-9397-08002B2CF9AE}" pid="289" name="gbd1e9ae5f1134bc583e026a424ff78b0">
    <vt:lpwstr>k07b7d0a756a84ee8806_X_k4af372404b554d5d80d_A_8_F_10</vt:lpwstr>
  </property>
  <property fmtid="{D5CDD505-2E9C-101B-9397-08002B2CF9AE}" pid="290" name="g0254c513b9594db581007883f4c421a0">
    <vt:lpwstr>k07b7d0a756a84ee8806_X_k4af372404b554d5d80d_A_9_F_10</vt:lpwstr>
  </property>
  <property fmtid="{D5CDD505-2E9C-101B-9397-08002B2CF9AE}" pid="291" name="ga8ffdb72a3db4b7ebea2900dad2354b3">
    <vt:lpwstr>k07b7d0a756a84ee8806_X_k4af372404b554d5d80d_A_10_F_10</vt:lpwstr>
  </property>
  <property fmtid="{D5CDD505-2E9C-101B-9397-08002B2CF9AE}" pid="292" name="g0cea31af0e914e50a5e21e6ae161a1c8">
    <vt:lpwstr>k07b7d0a756a84ee8806_X_kf9ac317d8b1142a2ae3_A_10_F_10</vt:lpwstr>
  </property>
  <property fmtid="{D5CDD505-2E9C-101B-9397-08002B2CF9AE}" pid="293" name="g09abc83e05b34f42b295dc55acffc6e7">
    <vt:lpwstr>k07b7d0a756a84ee8806_X_kf9ac317d8b1142a2ae3_A_9_F_10</vt:lpwstr>
  </property>
  <property fmtid="{D5CDD505-2E9C-101B-9397-08002B2CF9AE}" pid="294" name="ga6b43d7eed7846debeb33b24cd79f67b">
    <vt:lpwstr>k07b7d0a756a84ee8806_X_kf9ac317d8b1142a2ae3_A_8_F_10</vt:lpwstr>
  </property>
  <property fmtid="{D5CDD505-2E9C-101B-9397-08002B2CF9AE}" pid="295" name="g6995747497064884ab81e06c6572d533">
    <vt:lpwstr>k07b7d0a756a84ee8806_X_kf9ac317d8b1142a2ae3_A_7_F_10</vt:lpwstr>
  </property>
  <property fmtid="{D5CDD505-2E9C-101B-9397-08002B2CF9AE}" pid="296" name="g8a18196299834655a3b2b7c610574308">
    <vt:lpwstr>k07b7d0a756a84ee8806_X_kf9ac317d8b1142a2ae3_A_6_F_10</vt:lpwstr>
  </property>
  <property fmtid="{D5CDD505-2E9C-101B-9397-08002B2CF9AE}" pid="297" name="g778cdcc97bc9415dac61d45788ec2bc9">
    <vt:lpwstr>k07b7d0a756a84ee8806_X_kf9ac317d8b1142a2ae3_A_5_F_10</vt:lpwstr>
  </property>
  <property fmtid="{D5CDD505-2E9C-101B-9397-08002B2CF9AE}" pid="298" name="g081bdcf6742b4461b419e7f1e3f11102">
    <vt:lpwstr>k07b7d0a756a84ee8806_X_kf9ac317d8b1142a2ae3_A_4_F_10</vt:lpwstr>
  </property>
  <property fmtid="{D5CDD505-2E9C-101B-9397-08002B2CF9AE}" pid="299" name="ge02d93a40fac41fa8b561446bf874555">
    <vt:lpwstr>k07b7d0a756a84ee8806_X_kf9ac317d8b1142a2ae3_A_3_F_10</vt:lpwstr>
  </property>
  <property fmtid="{D5CDD505-2E9C-101B-9397-08002B2CF9AE}" pid="300" name="g7a2c56bc0f6a4cccb5399f1eb6f10e7d">
    <vt:lpwstr>k07b7d0a756a84ee8806_X_kf9ac317d8b1142a2ae3_A_2_F_10</vt:lpwstr>
  </property>
  <property fmtid="{D5CDD505-2E9C-101B-9397-08002B2CF9AE}" pid="301" name="g14e61c41d1fd4307848b72bd8225a9bc">
    <vt:lpwstr>k07b7d0a756a84ee8806_X_kf9ac317d8b1142a2ae3_A_1_F_10</vt:lpwstr>
  </property>
  <property fmtid="{D5CDD505-2E9C-101B-9397-08002B2CF9AE}" pid="302" name="g19e4abf9ad1045ad8d8f31a149785fd3">
    <vt:lpwstr>k07b7d0a756a84ee8806_X_kb2962b5a87fa4754a02_A_1_F_10</vt:lpwstr>
  </property>
  <property fmtid="{D5CDD505-2E9C-101B-9397-08002B2CF9AE}" pid="303" name="g63009de3500545469c3f805f37b361ad">
    <vt:lpwstr>k07b7d0a756a84ee8806_X_kb2962b5a87fa4754a02_A_2_F_10</vt:lpwstr>
  </property>
  <property fmtid="{D5CDD505-2E9C-101B-9397-08002B2CF9AE}" pid="304" name="g791d05a02f3b461fb307a04c3a81c25f">
    <vt:lpwstr>k07b7d0a756a84ee8806_X_kb2962b5a87fa4754a02_A_3_F_10</vt:lpwstr>
  </property>
  <property fmtid="{D5CDD505-2E9C-101B-9397-08002B2CF9AE}" pid="305" name="gc0a91a99abcd48f6b51185b5299d8e45">
    <vt:lpwstr>k07b7d0a756a84ee8806_X_kb2962b5a87fa4754a02_A_4_F_10</vt:lpwstr>
  </property>
  <property fmtid="{D5CDD505-2E9C-101B-9397-08002B2CF9AE}" pid="306" name="g0e4d3b42110a48b195ac32c2e4a1bc0f">
    <vt:lpwstr>k07b7d0a756a84ee8806_X_kb2962b5a87fa4754a02_A_5_F_10</vt:lpwstr>
  </property>
  <property fmtid="{D5CDD505-2E9C-101B-9397-08002B2CF9AE}" pid="307" name="g86fa697e25ef4721b54f6c9bdc7fe262">
    <vt:lpwstr>k07b7d0a756a84ee8806_X_kb2962b5a87fa4754a02_A_6_F_10</vt:lpwstr>
  </property>
  <property fmtid="{D5CDD505-2E9C-101B-9397-08002B2CF9AE}" pid="308" name="g618a9a58519642d3a729d4539c3ad9c8">
    <vt:lpwstr>k07b7d0a756a84ee8806_X_kb2962b5a87fa4754a02_A_7_F_10</vt:lpwstr>
  </property>
  <property fmtid="{D5CDD505-2E9C-101B-9397-08002B2CF9AE}" pid="309" name="gb6dcfaf257db4caa981d5360125d125c">
    <vt:lpwstr>k07b7d0a756a84ee8806_X_kb2962b5a87fa4754a02_A_8_F_10</vt:lpwstr>
  </property>
  <property fmtid="{D5CDD505-2E9C-101B-9397-08002B2CF9AE}" pid="310" name="gc59c9aefd6fa434da747d47e71b06a34">
    <vt:lpwstr>k07b7d0a756a84ee8806_X_kb2962b5a87fa4754a02_A_9_F_10</vt:lpwstr>
  </property>
  <property fmtid="{D5CDD505-2E9C-101B-9397-08002B2CF9AE}" pid="311" name="gd2d037b203c44378aa294cc760ecd06d">
    <vt:lpwstr>k07b7d0a756a84ee8806_X_kb2962b5a87fa4754a02_A_10_F_10</vt:lpwstr>
  </property>
  <property fmtid="{D5CDD505-2E9C-101B-9397-08002B2CF9AE}" pid="312" name="gf087058be388476bb2dcd23fc8e9b46f">
    <vt:lpwstr>k07b7d0a756a84ee8806_X_kb70d2d8f5f8544d2896_A_10_F_10</vt:lpwstr>
  </property>
  <property fmtid="{D5CDD505-2E9C-101B-9397-08002B2CF9AE}" pid="313" name="gf9b4c435de6b4493b7aada5e2f57718f">
    <vt:lpwstr>k07b7d0a756a84ee8806_X_kb70d2d8f5f8544d2896_A_9_F_10</vt:lpwstr>
  </property>
  <property fmtid="{D5CDD505-2E9C-101B-9397-08002B2CF9AE}" pid="314" name="g3fc19623e5c7436cb278a9ac64b0d4be">
    <vt:lpwstr>k07b7d0a756a84ee8806_X_kb70d2d8f5f8544d2896_A_8_F_10</vt:lpwstr>
  </property>
  <property fmtid="{D5CDD505-2E9C-101B-9397-08002B2CF9AE}" pid="315" name="g2201915a026a49778681319e01afc11e">
    <vt:lpwstr>k07b7d0a756a84ee8806_X_kb70d2d8f5f8544d2896_A_7_F_10</vt:lpwstr>
  </property>
  <property fmtid="{D5CDD505-2E9C-101B-9397-08002B2CF9AE}" pid="316" name="g20a572cb8db74e0a980aaed939c434ea">
    <vt:lpwstr>k07b7d0a756a84ee8806_X_kb70d2d8f5f8544d2896_A_6_F_10</vt:lpwstr>
  </property>
  <property fmtid="{D5CDD505-2E9C-101B-9397-08002B2CF9AE}" pid="317" name="g932d27a5ed49466b9fd4dd915b0fd517">
    <vt:lpwstr>k07b7d0a756a84ee8806_X_kb70d2d8f5f8544d2896_A_5_F_10</vt:lpwstr>
  </property>
  <property fmtid="{D5CDD505-2E9C-101B-9397-08002B2CF9AE}" pid="318" name="g8d8bab3549f745109318494c53a4339a">
    <vt:lpwstr>k07b7d0a756a84ee8806_X_kb70d2d8f5f8544d2896_A_4_F_10</vt:lpwstr>
  </property>
  <property fmtid="{D5CDD505-2E9C-101B-9397-08002B2CF9AE}" pid="319" name="g21308e5f0dbb4a0796ee71397a0916a9">
    <vt:lpwstr>k07b7d0a756a84ee8806_X_kb70d2d8f5f8544d2896_A_3_F_10</vt:lpwstr>
  </property>
  <property fmtid="{D5CDD505-2E9C-101B-9397-08002B2CF9AE}" pid="320" name="gd35fbe6f01634083b0ac80568ba89e29">
    <vt:lpwstr>k07b7d0a756a84ee8806_X_kb70d2d8f5f8544d2896_A_2_F_10</vt:lpwstr>
  </property>
  <property fmtid="{D5CDD505-2E9C-101B-9397-08002B2CF9AE}" pid="321" name="g01fc5055dc0e45eabf5e5b9805c71cca">
    <vt:lpwstr>k07b7d0a756a84ee8806_X_kb70d2d8f5f8544d2896_A_1_F_10</vt:lpwstr>
  </property>
  <property fmtid="{D5CDD505-2E9C-101B-9397-08002B2CF9AE}" pid="322" name="g1dd4d621907b4ec69812c6af29a70ce7">
    <vt:lpwstr>k07b7d0a756a84ee8806_X_k3f84ca7661cc4d64a5c_A_1</vt:lpwstr>
  </property>
  <property fmtid="{D5CDD505-2E9C-101B-9397-08002B2CF9AE}" pid="323" name="g6270ea41f7d94aee8aec0e953c870131">
    <vt:lpwstr>k07b7d0a756a84ee8806_X_k3f84ca7661cc4d64a5c_A_2</vt:lpwstr>
  </property>
  <property fmtid="{D5CDD505-2E9C-101B-9397-08002B2CF9AE}" pid="324" name="g0d7ecf9fe6264eccaf6e54c3845e8309">
    <vt:lpwstr>k07b7d0a756a84ee8806_X_k3f84ca7661cc4d64a5c_A_3</vt:lpwstr>
  </property>
  <property fmtid="{D5CDD505-2E9C-101B-9397-08002B2CF9AE}" pid="325" name="gfa0d795c0f8041bfa639174ba28b06db">
    <vt:lpwstr>k07b7d0a756a84ee8806_X_k3f84ca7661cc4d64a5c_A_4</vt:lpwstr>
  </property>
  <property fmtid="{D5CDD505-2E9C-101B-9397-08002B2CF9AE}" pid="326" name="g68fda8340cbb41eca1dc0fa9d584adfe">
    <vt:lpwstr>k07b7d0a756a84ee8806_X_k3f84ca7661cc4d64a5c_A_5</vt:lpwstr>
  </property>
  <property fmtid="{D5CDD505-2E9C-101B-9397-08002B2CF9AE}" pid="327" name="ge3796833323140b0aa5e6ff11c2c77ec">
    <vt:lpwstr>k07b7d0a756a84ee8806_X_k3f84ca7661cc4d64a5c_A_6</vt:lpwstr>
  </property>
  <property fmtid="{D5CDD505-2E9C-101B-9397-08002B2CF9AE}" pid="328" name="g9bad216975f84c7a82359456e0b7d488">
    <vt:lpwstr>k07b7d0a756a84ee8806_X_k3f84ca7661cc4d64a5c_A_7</vt:lpwstr>
  </property>
  <property fmtid="{D5CDD505-2E9C-101B-9397-08002B2CF9AE}" pid="329" name="g4e74197ff29c49db9939938288171df6">
    <vt:lpwstr>k07b7d0a756a84ee8806_X_k3f84ca7661cc4d64a5c_A_8</vt:lpwstr>
  </property>
  <property fmtid="{D5CDD505-2E9C-101B-9397-08002B2CF9AE}" pid="330" name="ga516538dbc814b81a9ba06f93a650388">
    <vt:lpwstr>k07b7d0a756a84ee8806_X_k3f84ca7661cc4d64a5c_A_9</vt:lpwstr>
  </property>
  <property fmtid="{D5CDD505-2E9C-101B-9397-08002B2CF9AE}" pid="331" name="gaa2c417092194c1dad49f2d95220942e">
    <vt:lpwstr>k07b7d0a756a84ee8806_X_k3f84ca7661cc4d64a5c_A_10</vt:lpwstr>
  </property>
  <property fmtid="{D5CDD505-2E9C-101B-9397-08002B2CF9AE}" pid="332" name="g64947047771d4cbca79357b69181c079">
    <vt:lpwstr>k07b7d0a756a84ee8806_X_k80463a47438d49778ba_A_10</vt:lpwstr>
  </property>
  <property fmtid="{D5CDD505-2E9C-101B-9397-08002B2CF9AE}" pid="333" name="gf8bc8829972d4f6b83f0ee274406c34b">
    <vt:lpwstr>k07b7d0a756a84ee8806_X_k80463a47438d49778ba_A_9</vt:lpwstr>
  </property>
  <property fmtid="{D5CDD505-2E9C-101B-9397-08002B2CF9AE}" pid="334" name="g3350976812234d12924ed680f13f4a40">
    <vt:lpwstr>k07b7d0a756a84ee8806_X_k80463a47438d49778ba_A_8</vt:lpwstr>
  </property>
  <property fmtid="{D5CDD505-2E9C-101B-9397-08002B2CF9AE}" pid="335" name="gfa7794e764034b8695773c68e06e43b9">
    <vt:lpwstr>k07b7d0a756a84ee8806_X_k80463a47438d49778ba_A_7</vt:lpwstr>
  </property>
  <property fmtid="{D5CDD505-2E9C-101B-9397-08002B2CF9AE}" pid="336" name="g3e410049a0384630b0411be69a1724bc">
    <vt:lpwstr>k07b7d0a756a84ee8806_X_k80463a47438d49778ba_A_6</vt:lpwstr>
  </property>
  <property fmtid="{D5CDD505-2E9C-101B-9397-08002B2CF9AE}" pid="337" name="g722102fa62ca4ffd889be6e33e9b1652">
    <vt:lpwstr>k07b7d0a756a84ee8806_X_k80463a47438d49778ba_A_5</vt:lpwstr>
  </property>
  <property fmtid="{D5CDD505-2E9C-101B-9397-08002B2CF9AE}" pid="338" name="g61438742d52b4bd78f6cf429ba6d2e50">
    <vt:lpwstr>k07b7d0a756a84ee8806_X_k80463a47438d49778ba_A_4</vt:lpwstr>
  </property>
  <property fmtid="{D5CDD505-2E9C-101B-9397-08002B2CF9AE}" pid="339" name="g1c9f7d0e43ab4785912f927029d9119d">
    <vt:lpwstr>k07b7d0a756a84ee8806_X_k80463a47438d49778ba_A_3</vt:lpwstr>
  </property>
  <property fmtid="{D5CDD505-2E9C-101B-9397-08002B2CF9AE}" pid="340" name="gb57be19a244c4f27bc5ca692378e35a9">
    <vt:lpwstr>k07b7d0a756a84ee8806_X_k80463a47438d49778ba_A_2</vt:lpwstr>
  </property>
  <property fmtid="{D5CDD505-2E9C-101B-9397-08002B2CF9AE}" pid="341" name="g4c0f95e42ada415a81c67ca595c86bb6">
    <vt:lpwstr>k07b7d0a756a84ee8806_X_k80463a47438d49778ba_A_1</vt:lpwstr>
  </property>
  <property fmtid="{D5CDD505-2E9C-101B-9397-08002B2CF9AE}" pid="342" name="g32ad6f60e68a443ab36d16dbb5c1fb81">
    <vt:lpwstr>k07b7d0a756a84ee8806_X_ka98a7102928f4ede92d_A_1_F_10</vt:lpwstr>
  </property>
  <property fmtid="{D5CDD505-2E9C-101B-9397-08002B2CF9AE}" pid="343" name="g2a3460b7e8f246f8bc779acf38449393">
    <vt:lpwstr>k07b7d0a756a84ee8806_X_ka98a7102928f4ede92d_A_2_F_10</vt:lpwstr>
  </property>
  <property fmtid="{D5CDD505-2E9C-101B-9397-08002B2CF9AE}" pid="344" name="g0749cb39717f410f9b59a23329fda28b">
    <vt:lpwstr>k07b7d0a756a84ee8806_X_ka98a7102928f4ede92d_A_3_F_10</vt:lpwstr>
  </property>
  <property fmtid="{D5CDD505-2E9C-101B-9397-08002B2CF9AE}" pid="345" name="gabcf8561f6dd4bd88e88f38c54f809fc">
    <vt:lpwstr>k07b7d0a756a84ee8806_X_ka98a7102928f4ede92d_A_4_F_10</vt:lpwstr>
  </property>
  <property fmtid="{D5CDD505-2E9C-101B-9397-08002B2CF9AE}" pid="346" name="gdb20e95877ca418ca7db68f8c632901c">
    <vt:lpwstr>k07b7d0a756a84ee8806_X_ka98a7102928f4ede92d_A_5_F_10</vt:lpwstr>
  </property>
  <property fmtid="{D5CDD505-2E9C-101B-9397-08002B2CF9AE}" pid="347" name="g0d4b60397bde40c1ae1c8bbf9b298182">
    <vt:lpwstr>k07b7d0a756a84ee8806_X_ka98a7102928f4ede92d_A_6_F_10</vt:lpwstr>
  </property>
  <property fmtid="{D5CDD505-2E9C-101B-9397-08002B2CF9AE}" pid="348" name="g772b0bdbc21b481d9dc588e583583463">
    <vt:lpwstr>k07b7d0a756a84ee8806_X_ka98a7102928f4ede92d_A_7_F_10</vt:lpwstr>
  </property>
  <property fmtid="{D5CDD505-2E9C-101B-9397-08002B2CF9AE}" pid="349" name="g6b0d11369c5446fa89a32444f1647aa8">
    <vt:lpwstr>k07b7d0a756a84ee8806_X_ka98a7102928f4ede92d_A_8_F_10</vt:lpwstr>
  </property>
  <property fmtid="{D5CDD505-2E9C-101B-9397-08002B2CF9AE}" pid="350" name="ga9888fc61db3420dbe52e0eb6979e075">
    <vt:lpwstr>k07b7d0a756a84ee8806_X_ka98a7102928f4ede92d_A_9_F_10</vt:lpwstr>
  </property>
  <property fmtid="{D5CDD505-2E9C-101B-9397-08002B2CF9AE}" pid="351" name="ged572074bc684c89869ca0b2346ced7b">
    <vt:lpwstr>k07b7d0a756a84ee8806_X_ka98a7102928f4ede92d_A_10_F_10</vt:lpwstr>
  </property>
  <property fmtid="{D5CDD505-2E9C-101B-9397-08002B2CF9AE}" pid="352" name="ga6755a15f5ef40dcb7ce4811e79bb5f6">
    <vt:lpwstr>k07b7d0a756a84ee8806_X_kd5e08ece77c54b7e99d_A_10_F_10</vt:lpwstr>
  </property>
  <property fmtid="{D5CDD505-2E9C-101B-9397-08002B2CF9AE}" pid="353" name="gc3c347e51e304ed4b8e8f49b6c90b11e">
    <vt:lpwstr>k07b7d0a756a84ee8806_X_kd5e08ece77c54b7e99d_A_9_F_10</vt:lpwstr>
  </property>
  <property fmtid="{D5CDD505-2E9C-101B-9397-08002B2CF9AE}" pid="354" name="g842b558194c34cc7b7624dff7e5fe798">
    <vt:lpwstr>k07b7d0a756a84ee8806_X_kd5e08ece77c54b7e99d_A_8_F_10</vt:lpwstr>
  </property>
  <property fmtid="{D5CDD505-2E9C-101B-9397-08002B2CF9AE}" pid="355" name="gb8feb315dc73465391cde7d88b5b7f02">
    <vt:lpwstr>k07b7d0a756a84ee8806_X_kd5e08ece77c54b7e99d_A_7_F_10</vt:lpwstr>
  </property>
  <property fmtid="{D5CDD505-2E9C-101B-9397-08002B2CF9AE}" pid="356" name="g6bf887630f88458baefd8c9215b0db70">
    <vt:lpwstr>k07b7d0a756a84ee8806_X_kd5e08ece77c54b7e99d_A_6_F_10</vt:lpwstr>
  </property>
  <property fmtid="{D5CDD505-2E9C-101B-9397-08002B2CF9AE}" pid="357" name="g15cdf84123cd40589ba9323eef34f345">
    <vt:lpwstr>k07b7d0a756a84ee8806_X_kd5e08ece77c54b7e99d_A_5_F_10</vt:lpwstr>
  </property>
  <property fmtid="{D5CDD505-2E9C-101B-9397-08002B2CF9AE}" pid="358" name="g22f3ad56bc8d4b82af931a089ed92259">
    <vt:lpwstr>k07b7d0a756a84ee8806_X_kd5e08ece77c54b7e99d_A_4_F_10</vt:lpwstr>
  </property>
  <property fmtid="{D5CDD505-2E9C-101B-9397-08002B2CF9AE}" pid="359" name="g750bd6a213684ed8acf0191885405ce2">
    <vt:lpwstr>k07b7d0a756a84ee8806_X_kd5e08ece77c54b7e99d_A_3_F_10</vt:lpwstr>
  </property>
  <property fmtid="{D5CDD505-2E9C-101B-9397-08002B2CF9AE}" pid="360" name="ga10fc068f50346ea9ea9cd8c2f071499">
    <vt:lpwstr>k07b7d0a756a84ee8806_X_kd5e08ece77c54b7e99d_A_2_F_10</vt:lpwstr>
  </property>
  <property fmtid="{D5CDD505-2E9C-101B-9397-08002B2CF9AE}" pid="361" name="g686bf669fd8849e59e7d346225554087">
    <vt:lpwstr>k07b7d0a756a84ee8806_X_kd5e08ece77c54b7e99d_A_1_F_10</vt:lpwstr>
  </property>
  <property fmtid="{D5CDD505-2E9C-101B-9397-08002B2CF9AE}" pid="362" name="g656c985895614d3b87db87596970e54b">
    <vt:lpwstr>k07b7d0a756a84ee8806_X_k7f0f6b3ef8a1493b9a5_A_1</vt:lpwstr>
  </property>
  <property fmtid="{D5CDD505-2E9C-101B-9397-08002B2CF9AE}" pid="363" name="gfb3b8112e1314bacabde0e7f4f5eea6c">
    <vt:lpwstr>k07b7d0a756a84ee8806_X_k7f0f6b3ef8a1493b9a5_A_2</vt:lpwstr>
  </property>
  <property fmtid="{D5CDD505-2E9C-101B-9397-08002B2CF9AE}" pid="364" name="g9f271868f2554731bf08b53b22266b15">
    <vt:lpwstr>k07b7d0a756a84ee8806_X_k7f0f6b3ef8a1493b9a5_A_3</vt:lpwstr>
  </property>
  <property fmtid="{D5CDD505-2E9C-101B-9397-08002B2CF9AE}" pid="365" name="g7125ad65c12e4b18b8033bdd33d7a57e">
    <vt:lpwstr>k07b7d0a756a84ee8806_X_k7f0f6b3ef8a1493b9a5_A_4</vt:lpwstr>
  </property>
  <property fmtid="{D5CDD505-2E9C-101B-9397-08002B2CF9AE}" pid="366" name="gd8f49a9e235c4e5197a08319f74b2e37">
    <vt:lpwstr>k07b7d0a756a84ee8806_X_k7f0f6b3ef8a1493b9a5_A_5</vt:lpwstr>
  </property>
  <property fmtid="{D5CDD505-2E9C-101B-9397-08002B2CF9AE}" pid="367" name="g4e108158c612413cb8c42e8237c2f643">
    <vt:lpwstr>k07b7d0a756a84ee8806_X_k7f0f6b3ef8a1493b9a5_A_6</vt:lpwstr>
  </property>
  <property fmtid="{D5CDD505-2E9C-101B-9397-08002B2CF9AE}" pid="368" name="gdb48c9684584474e8e00c779c25d08b6">
    <vt:lpwstr>k07b7d0a756a84ee8806_X_k7f0f6b3ef8a1493b9a5_A_7</vt:lpwstr>
  </property>
  <property fmtid="{D5CDD505-2E9C-101B-9397-08002B2CF9AE}" pid="369" name="gb42838a366d74d66ae9dfbca959b9bc5">
    <vt:lpwstr>k07b7d0a756a84ee8806_X_k7f0f6b3ef8a1493b9a5_A_8</vt:lpwstr>
  </property>
  <property fmtid="{D5CDD505-2E9C-101B-9397-08002B2CF9AE}" pid="370" name="g26e219ae7f0845e29267417dcee2b30c">
    <vt:lpwstr>k07b7d0a756a84ee8806_X_k7f0f6b3ef8a1493b9a5_A_9</vt:lpwstr>
  </property>
  <property fmtid="{D5CDD505-2E9C-101B-9397-08002B2CF9AE}" pid="371" name="g81754e8b9d2043e68c99d449c15c80d7">
    <vt:lpwstr>k07b7d0a756a84ee8806_X_k7f0f6b3ef8a1493b9a5_A_10</vt:lpwstr>
  </property>
  <property fmtid="{D5CDD505-2E9C-101B-9397-08002B2CF9AE}" pid="372" name="g81b9e6bdc8694811addd74b8fe7f33f3">
    <vt:lpwstr>k07b7d0a756a84ee8806_X_k0e6b3333bbd14e9b995_A_10</vt:lpwstr>
  </property>
  <property fmtid="{D5CDD505-2E9C-101B-9397-08002B2CF9AE}" pid="373" name="ga8e77c48a6e8463483fdda2069e1fbc2">
    <vt:lpwstr>k07b7d0a756a84ee8806_X_k0e6b3333bbd14e9b995_A_9</vt:lpwstr>
  </property>
  <property fmtid="{D5CDD505-2E9C-101B-9397-08002B2CF9AE}" pid="374" name="gd15789d4820b438da2ccf250fd8f81c8">
    <vt:lpwstr>k07b7d0a756a84ee8806_X_k0e6b3333bbd14e9b995_A_8</vt:lpwstr>
  </property>
  <property fmtid="{D5CDD505-2E9C-101B-9397-08002B2CF9AE}" pid="375" name="g742822221ffd4a88a0bfc25d24dcd334">
    <vt:lpwstr>k07b7d0a756a84ee8806_X_k0e6b3333bbd14e9b995_A_7</vt:lpwstr>
  </property>
  <property fmtid="{D5CDD505-2E9C-101B-9397-08002B2CF9AE}" pid="376" name="gc5fafcb429f249f7a58603ebd8a8dbab">
    <vt:lpwstr>k07b7d0a756a84ee8806_X_k0e6b3333bbd14e9b995_A_6</vt:lpwstr>
  </property>
  <property fmtid="{D5CDD505-2E9C-101B-9397-08002B2CF9AE}" pid="377" name="g43f3eaf0eb4947b6a71a4def1c17efaa">
    <vt:lpwstr>k07b7d0a756a84ee8806_X_k0e6b3333bbd14e9b995_A_5</vt:lpwstr>
  </property>
  <property fmtid="{D5CDD505-2E9C-101B-9397-08002B2CF9AE}" pid="378" name="g19445ef7fcb0437898b09ea08c188993">
    <vt:lpwstr>k07b7d0a756a84ee8806_X_k0e6b3333bbd14e9b995_A_4</vt:lpwstr>
  </property>
  <property fmtid="{D5CDD505-2E9C-101B-9397-08002B2CF9AE}" pid="379" name="ga22f7198f14745c1beda7688af446c16">
    <vt:lpwstr>k07b7d0a756a84ee8806_X_k0e6b3333bbd14e9b995_A_3</vt:lpwstr>
  </property>
  <property fmtid="{D5CDD505-2E9C-101B-9397-08002B2CF9AE}" pid="380" name="g945ae63fbce74969830a1e9a2b8c3d53">
    <vt:lpwstr>k07b7d0a756a84ee8806_X_k0e6b3333bbd14e9b995_A_2</vt:lpwstr>
  </property>
  <property fmtid="{D5CDD505-2E9C-101B-9397-08002B2CF9AE}" pid="381" name="g0c6b474177c245b1b502377d24e09a52">
    <vt:lpwstr>k07b7d0a756a84ee8806_X_k0e6b3333bbd14e9b995_A_1</vt:lpwstr>
  </property>
  <property fmtid="{D5CDD505-2E9C-101B-9397-08002B2CF9AE}" pid="382" name="g67c323e57dbf4f05891f281c94a969fe">
    <vt:lpwstr>k07b7d0a756a84ee8806_X_kc0d34317f70d4b36940_A_10</vt:lpwstr>
  </property>
  <property fmtid="{D5CDD505-2E9C-101B-9397-08002B2CF9AE}" pid="383" name="gb02c6e2908d24a4b8984ef4031910847">
    <vt:lpwstr>k07b7d0a756a84ee8806_X_kc0d34317f70d4b36940_A_9</vt:lpwstr>
  </property>
  <property fmtid="{D5CDD505-2E9C-101B-9397-08002B2CF9AE}" pid="384" name="g5e14b5a19f3a4bd296021616ca44960a">
    <vt:lpwstr>k07b7d0a756a84ee8806_X_kc0d34317f70d4b36940_A_8</vt:lpwstr>
  </property>
  <property fmtid="{D5CDD505-2E9C-101B-9397-08002B2CF9AE}" pid="385" name="g4ddbddf0440e4093a0f1b8a3cbb10ca1">
    <vt:lpwstr>k07b7d0a756a84ee8806_X_kc0d34317f70d4b36940_A_7</vt:lpwstr>
  </property>
  <property fmtid="{D5CDD505-2E9C-101B-9397-08002B2CF9AE}" pid="386" name="g79b46417d6fd4d989494201fff66bb1a">
    <vt:lpwstr>k07b7d0a756a84ee8806_X_kc0d34317f70d4b36940_A_6</vt:lpwstr>
  </property>
  <property fmtid="{D5CDD505-2E9C-101B-9397-08002B2CF9AE}" pid="387" name="gc5082eb5eafb44079d547de31dd4dec5">
    <vt:lpwstr>k07b7d0a756a84ee8806_X_kc0d34317f70d4b36940_A_5</vt:lpwstr>
  </property>
  <property fmtid="{D5CDD505-2E9C-101B-9397-08002B2CF9AE}" pid="388" name="g51fec97198b84554b00fde94b33c3894">
    <vt:lpwstr>k07b7d0a756a84ee8806_X_kc0d34317f70d4b36940_A_4</vt:lpwstr>
  </property>
  <property fmtid="{D5CDD505-2E9C-101B-9397-08002B2CF9AE}" pid="389" name="gd29bad0d95294af5bfd72b468cd36f32">
    <vt:lpwstr>k07b7d0a756a84ee8806_X_kc0d34317f70d4b36940_A_3</vt:lpwstr>
  </property>
  <property fmtid="{D5CDD505-2E9C-101B-9397-08002B2CF9AE}" pid="390" name="g923f939e1c9d48fb9ed218d40f873a7d">
    <vt:lpwstr>k07b7d0a756a84ee8806_X_kc0d34317f70d4b36940_A_2</vt:lpwstr>
  </property>
  <property fmtid="{D5CDD505-2E9C-101B-9397-08002B2CF9AE}" pid="391" name="gc1a7c08fee7c4b7ab2137eabd02fb51d">
    <vt:lpwstr>k07b7d0a756a84ee8806_X_kc0d34317f70d4b36940_A_1</vt:lpwstr>
  </property>
  <property fmtid="{D5CDD505-2E9C-101B-9397-08002B2CF9AE}" pid="392" name="ga4a93cc34f964d3c884ad97a02e749bc">
    <vt:lpwstr>k07b7d0a756a84ee8806_X_k4bafc86a285e44739ce_A_1</vt:lpwstr>
  </property>
  <property fmtid="{D5CDD505-2E9C-101B-9397-08002B2CF9AE}" pid="393" name="g476072211bb74552a1433aede4517f58">
    <vt:lpwstr>k07b7d0a756a84ee8806_X_k4bafc86a285e44739ce_A_2</vt:lpwstr>
  </property>
  <property fmtid="{D5CDD505-2E9C-101B-9397-08002B2CF9AE}" pid="394" name="gff40c69e2a114063a066d7afe05b4999">
    <vt:lpwstr>k07b7d0a756a84ee8806_X_k4bafc86a285e44739ce_A_3</vt:lpwstr>
  </property>
  <property fmtid="{D5CDD505-2E9C-101B-9397-08002B2CF9AE}" pid="395" name="g291fb95fa8c54b0da2456e0bda52b859">
    <vt:lpwstr>k07b7d0a756a84ee8806_X_k4bafc86a285e44739ce_A_4</vt:lpwstr>
  </property>
  <property fmtid="{D5CDD505-2E9C-101B-9397-08002B2CF9AE}" pid="396" name="g489270fc21164aa9b4dc69c77199bc34">
    <vt:lpwstr>k07b7d0a756a84ee8806_X_k4bafc86a285e44739ce_A_5</vt:lpwstr>
  </property>
  <property fmtid="{D5CDD505-2E9C-101B-9397-08002B2CF9AE}" pid="397" name="g61bae23f033845ce82ff7c4aae5ad0ec">
    <vt:lpwstr>k07b7d0a756a84ee8806_X_k4bafc86a285e44739ce_A_6</vt:lpwstr>
  </property>
  <property fmtid="{D5CDD505-2E9C-101B-9397-08002B2CF9AE}" pid="398" name="gfc448cef565c4283ab249710c8455ab0">
    <vt:lpwstr>k07b7d0a756a84ee8806_X_k4bafc86a285e44739ce_A_7</vt:lpwstr>
  </property>
  <property fmtid="{D5CDD505-2E9C-101B-9397-08002B2CF9AE}" pid="399" name="g7018f96fb6354bffa95f0a1ca54daeb6">
    <vt:lpwstr>k07b7d0a756a84ee8806_X_k4bafc86a285e44739ce_A_8</vt:lpwstr>
  </property>
  <property fmtid="{D5CDD505-2E9C-101B-9397-08002B2CF9AE}" pid="400" name="gdb15973313744dad8ecb0dab6449e4ce">
    <vt:lpwstr>k07b7d0a756a84ee8806_X_k4bafc86a285e44739ce_A_9</vt:lpwstr>
  </property>
  <property fmtid="{D5CDD505-2E9C-101B-9397-08002B2CF9AE}" pid="401" name="g3c9315afb7e94b80ac99c077062832ef">
    <vt:lpwstr>k07b7d0a756a84ee8806_X_k4bafc86a285e44739ce_A_10</vt:lpwstr>
  </property>
  <property fmtid="{D5CDD505-2E9C-101B-9397-08002B2CF9AE}" pid="402" name="gebe14e952f1c4c009e7707b6544f7510">
    <vt:lpwstr>k07b7d0a756a84ee8806_X_k4e46d1fb5540440f983_A_10_F_10</vt:lpwstr>
  </property>
  <property fmtid="{D5CDD505-2E9C-101B-9397-08002B2CF9AE}" pid="403" name="g6bc442bfdb5b430ca9720c68beb194d0">
    <vt:lpwstr>k07b7d0a756a84ee8806_X_k4e46d1fb5540440f983_A_9_F_10</vt:lpwstr>
  </property>
  <property fmtid="{D5CDD505-2E9C-101B-9397-08002B2CF9AE}" pid="404" name="g062a537bfb2249bdad32717dcd0f20ba">
    <vt:lpwstr>k07b7d0a756a84ee8806_X_k4e46d1fb5540440f983_A_8_F_10</vt:lpwstr>
  </property>
  <property fmtid="{D5CDD505-2E9C-101B-9397-08002B2CF9AE}" pid="405" name="g8bcff4e38001443fa20c37804624eb39">
    <vt:lpwstr>k07b7d0a756a84ee8806_X_k4e46d1fb5540440f983_A_7_F_10</vt:lpwstr>
  </property>
  <property fmtid="{D5CDD505-2E9C-101B-9397-08002B2CF9AE}" pid="406" name="g6074a7edb56d47498281d14fcf302cf9">
    <vt:lpwstr>k07b7d0a756a84ee8806_X_k4e46d1fb5540440f983_A_6_F_10</vt:lpwstr>
  </property>
  <property fmtid="{D5CDD505-2E9C-101B-9397-08002B2CF9AE}" pid="407" name="g42b980d8c57f4b31aa321f2861b393ca">
    <vt:lpwstr>k07b7d0a756a84ee8806_X_k4e46d1fb5540440f983_A_5_F_10</vt:lpwstr>
  </property>
  <property fmtid="{D5CDD505-2E9C-101B-9397-08002B2CF9AE}" pid="408" name="g2c0509657d4f40789672025bf03e4b5d">
    <vt:lpwstr>k07b7d0a756a84ee8806_X_k4e46d1fb5540440f983_A_4_F_10</vt:lpwstr>
  </property>
  <property fmtid="{D5CDD505-2E9C-101B-9397-08002B2CF9AE}" pid="409" name="g8038c5cd5dde470b9c2ffaacb4e64eac">
    <vt:lpwstr>k07b7d0a756a84ee8806_X_k4e46d1fb5540440f983_A_3_F_10</vt:lpwstr>
  </property>
  <property fmtid="{D5CDD505-2E9C-101B-9397-08002B2CF9AE}" pid="410" name="gfd7c8196e09c4d5cb61692c6aa5fbbd5">
    <vt:lpwstr>k07b7d0a756a84ee8806_X_k4e46d1fb5540440f983_A_2_F_10</vt:lpwstr>
  </property>
  <property fmtid="{D5CDD505-2E9C-101B-9397-08002B2CF9AE}" pid="411" name="g26a1f312c5fd42ce90acea75c4e8f60f">
    <vt:lpwstr>k07b7d0a756a84ee8806_X_k4e46d1fb5540440f983_A_1_F_10</vt:lpwstr>
  </property>
  <property fmtid="{D5CDD505-2E9C-101B-9397-08002B2CF9AE}" pid="412" name="g70d642b21f074fc9800c2bfd5c7f9174">
    <vt:lpwstr>k07b7d0a756a84ee8806_X_k804efed1f93340b8bf1_A_1_F_10</vt:lpwstr>
  </property>
  <property fmtid="{D5CDD505-2E9C-101B-9397-08002B2CF9AE}" pid="413" name="g84314142de3948f7a687c35831e3e7a6">
    <vt:lpwstr>k07b7d0a756a84ee8806_X_k804efed1f93340b8bf1_A_2_F_10</vt:lpwstr>
  </property>
  <property fmtid="{D5CDD505-2E9C-101B-9397-08002B2CF9AE}" pid="414" name="gf85a9bfaa72f4fef914e45ab4bf66648">
    <vt:lpwstr>k07b7d0a756a84ee8806_X_k804efed1f93340b8bf1_A_3_F_10</vt:lpwstr>
  </property>
  <property fmtid="{D5CDD505-2E9C-101B-9397-08002B2CF9AE}" pid="415" name="gc19061de2f4640e5ac858c7ab25bf5e8">
    <vt:lpwstr>k07b7d0a756a84ee8806_X_k804efed1f93340b8bf1_A_4_F_10</vt:lpwstr>
  </property>
  <property fmtid="{D5CDD505-2E9C-101B-9397-08002B2CF9AE}" pid="416" name="gc27979b2969b4d0994e6a830be925e35">
    <vt:lpwstr>k07b7d0a756a84ee8806_X_k804efed1f93340b8bf1_A_5_F_10</vt:lpwstr>
  </property>
  <property fmtid="{D5CDD505-2E9C-101B-9397-08002B2CF9AE}" pid="417" name="g78e5a77a8a974318a1cb556c1b94716e">
    <vt:lpwstr>k07b7d0a756a84ee8806_X_k804efed1f93340b8bf1_A_6_F_10</vt:lpwstr>
  </property>
  <property fmtid="{D5CDD505-2E9C-101B-9397-08002B2CF9AE}" pid="418" name="gff337710e47d4e4795be021f35bfae54">
    <vt:lpwstr>k07b7d0a756a84ee8806_X_k804efed1f93340b8bf1_A_7_F_10</vt:lpwstr>
  </property>
  <property fmtid="{D5CDD505-2E9C-101B-9397-08002B2CF9AE}" pid="419" name="gcdf3805c61a8439393a5a6be5160d210">
    <vt:lpwstr>k07b7d0a756a84ee8806_X_k804efed1f93340b8bf1_A_8_F_10</vt:lpwstr>
  </property>
  <property fmtid="{D5CDD505-2E9C-101B-9397-08002B2CF9AE}" pid="420" name="g0e17fa8261ae439caaa54f15f99a19b3">
    <vt:lpwstr>k07b7d0a756a84ee8806_X_k804efed1f93340b8bf1_A_9_F_10</vt:lpwstr>
  </property>
  <property fmtid="{D5CDD505-2E9C-101B-9397-08002B2CF9AE}" pid="421" name="gdb559382ac574867a8566300cdbb67d4">
    <vt:lpwstr>k07b7d0a756a84ee8806_X_k804efed1f93340b8bf1_A_10_F_10</vt:lpwstr>
  </property>
  <property fmtid="{D5CDD505-2E9C-101B-9397-08002B2CF9AE}" pid="422" name="g10d6e40dd8e643f8aa31000791f5e5b1">
    <vt:lpwstr>k07b7d0a756a84ee8806_X_kb37a7bb22f7f47d182b_A_10_F_10</vt:lpwstr>
  </property>
  <property fmtid="{D5CDD505-2E9C-101B-9397-08002B2CF9AE}" pid="423" name="gf0b1991c05714458b9e2620cebbe5331">
    <vt:lpwstr>k07b7d0a756a84ee8806_X_kb37a7bb22f7f47d182b_A_9_F_10</vt:lpwstr>
  </property>
  <property fmtid="{D5CDD505-2E9C-101B-9397-08002B2CF9AE}" pid="424" name="g374c5eed23d340108bb0f71104f3b955">
    <vt:lpwstr>k07b7d0a756a84ee8806_X_kb37a7bb22f7f47d182b_A_8_F_10</vt:lpwstr>
  </property>
  <property fmtid="{D5CDD505-2E9C-101B-9397-08002B2CF9AE}" pid="425" name="g70dc7992943b4920b8637556d3e0eebd">
    <vt:lpwstr>k07b7d0a756a84ee8806_X_kb37a7bb22f7f47d182b_A_7_F_10</vt:lpwstr>
  </property>
  <property fmtid="{D5CDD505-2E9C-101B-9397-08002B2CF9AE}" pid="426" name="gd600ae47d2e6484fa091834a12e87073">
    <vt:lpwstr>k07b7d0a756a84ee8806_X_kb37a7bb22f7f47d182b_A_6_F_10</vt:lpwstr>
  </property>
  <property fmtid="{D5CDD505-2E9C-101B-9397-08002B2CF9AE}" pid="427" name="g628797bd17fb4324b06e17b5e8ade7dc">
    <vt:lpwstr>k07b7d0a756a84ee8806_X_kb37a7bb22f7f47d182b_A_5_F_10</vt:lpwstr>
  </property>
  <property fmtid="{D5CDD505-2E9C-101B-9397-08002B2CF9AE}" pid="428" name="ga26b47328d8240d490df62d8a68215eb">
    <vt:lpwstr>k07b7d0a756a84ee8806_X_kb37a7bb22f7f47d182b_A_4_F_10</vt:lpwstr>
  </property>
  <property fmtid="{D5CDD505-2E9C-101B-9397-08002B2CF9AE}" pid="429" name="g32262be5704d4706ac5207f3bcfeae1d">
    <vt:lpwstr>k07b7d0a756a84ee8806_X_kb37a7bb22f7f47d182b_A_3_F_10</vt:lpwstr>
  </property>
  <property fmtid="{D5CDD505-2E9C-101B-9397-08002B2CF9AE}" pid="430" name="g38615993c96f4f7db04395481db102f3">
    <vt:lpwstr>k07b7d0a756a84ee8806_X_kb37a7bb22f7f47d182b_A_2_F_10</vt:lpwstr>
  </property>
  <property fmtid="{D5CDD505-2E9C-101B-9397-08002B2CF9AE}" pid="431" name="g359c9469d49d443e941735c048bb66e3">
    <vt:lpwstr>k07b7d0a756a84ee8806_X_kb37a7bb22f7f47d182b_A_1_F_10</vt:lpwstr>
  </property>
  <property fmtid="{D5CDD505-2E9C-101B-9397-08002B2CF9AE}" pid="432" name="gdc7fade27f534bf287fb5b69364c1679">
    <vt:lpwstr>k07b7d0a756a84ee8806_X_kc652b3e9225d4872b51_A_1_F_10</vt:lpwstr>
  </property>
  <property fmtid="{D5CDD505-2E9C-101B-9397-08002B2CF9AE}" pid="433" name="g0ddbd788e9a94da088b43198a4aa525e">
    <vt:lpwstr>k07b7d0a756a84ee8806_X_kc652b3e9225d4872b51_A_2_F_10</vt:lpwstr>
  </property>
  <property fmtid="{D5CDD505-2E9C-101B-9397-08002B2CF9AE}" pid="434" name="gf6b8f30ae33449499050c4bd7905b5c4">
    <vt:lpwstr>k07b7d0a756a84ee8806_X_kc652b3e9225d4872b51_A_3_F_10</vt:lpwstr>
  </property>
  <property fmtid="{D5CDD505-2E9C-101B-9397-08002B2CF9AE}" pid="435" name="g4d9769f50d9a4a86bc27a88ba0060bbd">
    <vt:lpwstr>k07b7d0a756a84ee8806_X_kc652b3e9225d4872b51_A_4_F_10</vt:lpwstr>
  </property>
  <property fmtid="{D5CDD505-2E9C-101B-9397-08002B2CF9AE}" pid="436" name="g85c649104983450e847d7eb2bf552fe7">
    <vt:lpwstr>k07b7d0a756a84ee8806_X_kc652b3e9225d4872b51_A_5_F_10</vt:lpwstr>
  </property>
  <property fmtid="{D5CDD505-2E9C-101B-9397-08002B2CF9AE}" pid="437" name="gd024c65ebbf6405696a49b62e31d3703">
    <vt:lpwstr>k07b7d0a756a84ee8806_X_kc652b3e9225d4872b51_A_6_F_10</vt:lpwstr>
  </property>
  <property fmtid="{D5CDD505-2E9C-101B-9397-08002B2CF9AE}" pid="438" name="g3df99dfe85c446b4a982edbf9142b351">
    <vt:lpwstr>k07b7d0a756a84ee8806_X_kc652b3e9225d4872b51_A_7_F_10</vt:lpwstr>
  </property>
  <property fmtid="{D5CDD505-2E9C-101B-9397-08002B2CF9AE}" pid="439" name="ga15db249c12a43ecb0d698085467d4fd">
    <vt:lpwstr>k07b7d0a756a84ee8806_X_kc652b3e9225d4872b51_A_8_F_10</vt:lpwstr>
  </property>
  <property fmtid="{D5CDD505-2E9C-101B-9397-08002B2CF9AE}" pid="440" name="gd9abf9a78e0c4812a3762552cf5c66ce">
    <vt:lpwstr>k07b7d0a756a84ee8806_X_kc652b3e9225d4872b51_A_9_F_10</vt:lpwstr>
  </property>
  <property fmtid="{D5CDD505-2E9C-101B-9397-08002B2CF9AE}" pid="441" name="ga72d725380b34631b15989ce5b96c6a1">
    <vt:lpwstr>k07b7d0a756a84ee8806_X_kc652b3e9225d4872b51_A_10_F_10</vt:lpwstr>
  </property>
  <property fmtid="{D5CDD505-2E9C-101B-9397-08002B2CF9AE}" pid="442" name="g3d9e08ecc73542d880fb10ca12fd3562">
    <vt:lpwstr>k07b7d0a756a84ee8806_X_k5c2396bd22b842b5b6c_A_10</vt:lpwstr>
  </property>
  <property fmtid="{D5CDD505-2E9C-101B-9397-08002B2CF9AE}" pid="443" name="ge10b27ba5df540b196ee3e9f63014aaa">
    <vt:lpwstr>k07b7d0a756a84ee8806_X_k5c2396bd22b842b5b6c_A_9</vt:lpwstr>
  </property>
  <property fmtid="{D5CDD505-2E9C-101B-9397-08002B2CF9AE}" pid="444" name="g3106c6c052624ad1b0fd80cb7b0f8a21">
    <vt:lpwstr>k07b7d0a756a84ee8806_X_k5c2396bd22b842b5b6c_A_8</vt:lpwstr>
  </property>
  <property fmtid="{D5CDD505-2E9C-101B-9397-08002B2CF9AE}" pid="445" name="gdd78529d4a3549b0ab67f6b2ef0f5a61">
    <vt:lpwstr>k07b7d0a756a84ee8806_X_k5c2396bd22b842b5b6c_A_7</vt:lpwstr>
  </property>
  <property fmtid="{D5CDD505-2E9C-101B-9397-08002B2CF9AE}" pid="446" name="ga0b891344667489c9eba0c62a5a8a58b">
    <vt:lpwstr>k07b7d0a756a84ee8806_X_k5c2396bd22b842b5b6c_A_6</vt:lpwstr>
  </property>
  <property fmtid="{D5CDD505-2E9C-101B-9397-08002B2CF9AE}" pid="447" name="g5efc698240aa482eaa997cc73d628ae7">
    <vt:lpwstr>k07b7d0a756a84ee8806_X_k5c2396bd22b842b5b6c_A_5</vt:lpwstr>
  </property>
  <property fmtid="{D5CDD505-2E9C-101B-9397-08002B2CF9AE}" pid="448" name="g32d1719d35514dea9196291bbb31056c">
    <vt:lpwstr>k07b7d0a756a84ee8806_X_k5c2396bd22b842b5b6c_A_4</vt:lpwstr>
  </property>
  <property fmtid="{D5CDD505-2E9C-101B-9397-08002B2CF9AE}" pid="449" name="g84fa21388b694651bdb8a099247c68f0">
    <vt:lpwstr>k07b7d0a756a84ee8806_X_k5c2396bd22b842b5b6c_A_3</vt:lpwstr>
  </property>
  <property fmtid="{D5CDD505-2E9C-101B-9397-08002B2CF9AE}" pid="450" name="gb100e569cfcd40649e371c55c1a95980">
    <vt:lpwstr>k07b7d0a756a84ee8806_X_k5c2396bd22b842b5b6c_A_2</vt:lpwstr>
  </property>
  <property fmtid="{D5CDD505-2E9C-101B-9397-08002B2CF9AE}" pid="451" name="ge35ee859d3e94e178eefff1ba6b78603">
    <vt:lpwstr>k07b7d0a756a84ee8806_X_k5c2396bd22b842b5b6c_A_1</vt:lpwstr>
  </property>
  <property fmtid="{D5CDD505-2E9C-101B-9397-08002B2CF9AE}" pid="452" name="g504bf1ec91754c498a11f37d65a83730">
    <vt:lpwstr>k07b7d0a756a84ee8806_X_k9716820580a940b4b3e_A_1</vt:lpwstr>
  </property>
  <property fmtid="{D5CDD505-2E9C-101B-9397-08002B2CF9AE}" pid="453" name="g1a31dad8c21c455cb3212bd7455449af">
    <vt:lpwstr>k07b7d0a756a84ee8806_X_k9716820580a940b4b3e_A_2</vt:lpwstr>
  </property>
  <property fmtid="{D5CDD505-2E9C-101B-9397-08002B2CF9AE}" pid="454" name="gd0d7172274634a9aa2a9f0d81c2cca92">
    <vt:lpwstr>k07b7d0a756a84ee8806_X_k9716820580a940b4b3e_A_3</vt:lpwstr>
  </property>
  <property fmtid="{D5CDD505-2E9C-101B-9397-08002B2CF9AE}" pid="455" name="g9a7c91919da249a0a91454a103052b7f">
    <vt:lpwstr>k07b7d0a756a84ee8806_X_k9716820580a940b4b3e_A_4</vt:lpwstr>
  </property>
  <property fmtid="{D5CDD505-2E9C-101B-9397-08002B2CF9AE}" pid="456" name="gcf5a105dc7324b64b2871da5c9133cf9">
    <vt:lpwstr>k07b7d0a756a84ee8806_X_k9716820580a940b4b3e_A_5</vt:lpwstr>
  </property>
  <property fmtid="{D5CDD505-2E9C-101B-9397-08002B2CF9AE}" pid="457" name="g8f0bb54ed8f34bb5aaf0a11f8566de17">
    <vt:lpwstr>k07b7d0a756a84ee8806_X_k9716820580a940b4b3e_A_6</vt:lpwstr>
  </property>
  <property fmtid="{D5CDD505-2E9C-101B-9397-08002B2CF9AE}" pid="458" name="g0993bbac9abb488ca14b528fea02680b">
    <vt:lpwstr>k07b7d0a756a84ee8806_X_k9716820580a940b4b3e_A_7</vt:lpwstr>
  </property>
  <property fmtid="{D5CDD505-2E9C-101B-9397-08002B2CF9AE}" pid="459" name="g66a9865392874caa9d067fc2d4756a55">
    <vt:lpwstr>k07b7d0a756a84ee8806_X_k9716820580a940b4b3e_A_8</vt:lpwstr>
  </property>
  <property fmtid="{D5CDD505-2E9C-101B-9397-08002B2CF9AE}" pid="460" name="g9dc9c2be40ac45caae52b384fcf1f00a">
    <vt:lpwstr>k07b7d0a756a84ee8806_X_k9716820580a940b4b3e_A_9</vt:lpwstr>
  </property>
  <property fmtid="{D5CDD505-2E9C-101B-9397-08002B2CF9AE}" pid="461" name="gd2df70ba6c2d4412a6a9b6a0fcfe7e80">
    <vt:lpwstr>k07b7d0a756a84ee8806_X_k9716820580a940b4b3e_A_10</vt:lpwstr>
  </property>
  <property fmtid="{D5CDD505-2E9C-101B-9397-08002B2CF9AE}" pid="462" name="g4f8e2473ce3e4636bd95783dcd4de151">
    <vt:lpwstr>k07b7d0a756a84ee8806_X_kab80d1ed608d48a6be0_A_10</vt:lpwstr>
  </property>
  <property fmtid="{D5CDD505-2E9C-101B-9397-08002B2CF9AE}" pid="463" name="g815e50b41bd3413bbf97b61ebc6c147d">
    <vt:lpwstr>k07b7d0a756a84ee8806_X_kab80d1ed608d48a6be0_A_9</vt:lpwstr>
  </property>
  <property fmtid="{D5CDD505-2E9C-101B-9397-08002B2CF9AE}" pid="464" name="g9ec684e6735d4e3d879c323f787f267e">
    <vt:lpwstr>k07b7d0a756a84ee8806_X_kab80d1ed608d48a6be0_A_8</vt:lpwstr>
  </property>
  <property fmtid="{D5CDD505-2E9C-101B-9397-08002B2CF9AE}" pid="465" name="gdf83548154f54ab5823de911a1262fa8">
    <vt:lpwstr>k07b7d0a756a84ee8806_X_kab80d1ed608d48a6be0_A_7</vt:lpwstr>
  </property>
  <property fmtid="{D5CDD505-2E9C-101B-9397-08002B2CF9AE}" pid="466" name="g35fac6bb329e40eba7913cab69796ff2">
    <vt:lpwstr>k07b7d0a756a84ee8806_X_kab80d1ed608d48a6be0_A_6</vt:lpwstr>
  </property>
  <property fmtid="{D5CDD505-2E9C-101B-9397-08002B2CF9AE}" pid="467" name="gbce788fb844b4e898bce8c55eabe5068">
    <vt:lpwstr>k07b7d0a756a84ee8806_X_kab80d1ed608d48a6be0_A_5</vt:lpwstr>
  </property>
  <property fmtid="{D5CDD505-2E9C-101B-9397-08002B2CF9AE}" pid="468" name="g48f8b45b1b38496a8497fa677230df3d">
    <vt:lpwstr>k07b7d0a756a84ee8806_X_kab80d1ed608d48a6be0_A_4</vt:lpwstr>
  </property>
  <property fmtid="{D5CDD505-2E9C-101B-9397-08002B2CF9AE}" pid="469" name="ga118b452ced441eeb9eeb6626e075722">
    <vt:lpwstr>k07b7d0a756a84ee8806_X_kab80d1ed608d48a6be0_A_3</vt:lpwstr>
  </property>
  <property fmtid="{D5CDD505-2E9C-101B-9397-08002B2CF9AE}" pid="470" name="g28aa400a21e54cefb03e92482e81ed5d">
    <vt:lpwstr>k07b7d0a756a84ee8806_X_kab80d1ed608d48a6be0_A_2</vt:lpwstr>
  </property>
  <property fmtid="{D5CDD505-2E9C-101B-9397-08002B2CF9AE}" pid="471" name="g29ca287f0ec04e5095bb3dbf4d93e25b">
    <vt:lpwstr>k07b7d0a756a84ee8806_X_kab80d1ed608d48a6be0_A_1</vt:lpwstr>
  </property>
  <property fmtid="{D5CDD505-2E9C-101B-9397-08002B2CF9AE}" pid="472" name="gb7167418403b42398cc2a38db7eead84">
    <vt:lpwstr>k07b7d0a756a84ee8806_X_kef37d8fa632c4d37822_A_1</vt:lpwstr>
  </property>
  <property fmtid="{D5CDD505-2E9C-101B-9397-08002B2CF9AE}" pid="473" name="gada15951d491402f9cf750426803dc8e">
    <vt:lpwstr>k07b7d0a756a84ee8806_X_kef37d8fa632c4d37822_A_2</vt:lpwstr>
  </property>
  <property fmtid="{D5CDD505-2E9C-101B-9397-08002B2CF9AE}" pid="474" name="g62af7f6be72b4af0b51d5df442267f97">
    <vt:lpwstr>k07b7d0a756a84ee8806_X_kef37d8fa632c4d37822_A_3</vt:lpwstr>
  </property>
  <property fmtid="{D5CDD505-2E9C-101B-9397-08002B2CF9AE}" pid="475" name="g66c1644e43ff45579bd3d58f75640d5a">
    <vt:lpwstr>k07b7d0a756a84ee8806_X_kef37d8fa632c4d37822_A_4</vt:lpwstr>
  </property>
  <property fmtid="{D5CDD505-2E9C-101B-9397-08002B2CF9AE}" pid="476" name="gef856be4c6be4143900ded7b361c0316">
    <vt:lpwstr>k07b7d0a756a84ee8806_X_kef37d8fa632c4d37822_A_5</vt:lpwstr>
  </property>
  <property fmtid="{D5CDD505-2E9C-101B-9397-08002B2CF9AE}" pid="477" name="ga76ea9f738534dddba51e9fc8c2c35d7">
    <vt:lpwstr>k07b7d0a756a84ee8806_X_kef37d8fa632c4d37822_A_6</vt:lpwstr>
  </property>
  <property fmtid="{D5CDD505-2E9C-101B-9397-08002B2CF9AE}" pid="478" name="g3d2a15f1b18d47df8ea6d3c3d298b903">
    <vt:lpwstr>k07b7d0a756a84ee8806_X_kef37d8fa632c4d37822_A_7</vt:lpwstr>
  </property>
  <property fmtid="{D5CDD505-2E9C-101B-9397-08002B2CF9AE}" pid="479" name="g4736e1662b6b445199d76c6227cc91fe">
    <vt:lpwstr>k07b7d0a756a84ee8806_X_kef37d8fa632c4d37822_A_8</vt:lpwstr>
  </property>
  <property fmtid="{D5CDD505-2E9C-101B-9397-08002B2CF9AE}" pid="480" name="g75884e3521454b79aae8dd9a28b80db9">
    <vt:lpwstr>k07b7d0a756a84ee8806_X_kef37d8fa632c4d37822_A_9</vt:lpwstr>
  </property>
  <property fmtid="{D5CDD505-2E9C-101B-9397-08002B2CF9AE}" pid="481" name="gff0ca172ad8e4012a730d6f24b38333b">
    <vt:lpwstr>k07b7d0a756a84ee8806_X_kef37d8fa632c4d37822_A_10</vt:lpwstr>
  </property>
  <property fmtid="{D5CDD505-2E9C-101B-9397-08002B2CF9AE}" pid="482" name="g96c2f7b813184f3fb242885848e0041e">
    <vt:lpwstr>k07b7d0a756a84ee8806_X_k72814905d2cf4666991_A_10</vt:lpwstr>
  </property>
  <property fmtid="{D5CDD505-2E9C-101B-9397-08002B2CF9AE}" pid="483" name="gce53e70c2ecc498b988949db835242b6">
    <vt:lpwstr>k07b7d0a756a84ee8806_X_k72814905d2cf4666991_A_9</vt:lpwstr>
  </property>
  <property fmtid="{D5CDD505-2E9C-101B-9397-08002B2CF9AE}" pid="484" name="gf3eb8179fc7648a1a8baf6c9345e4801">
    <vt:lpwstr>k07b7d0a756a84ee8806_X_k72814905d2cf4666991_A_8</vt:lpwstr>
  </property>
  <property fmtid="{D5CDD505-2E9C-101B-9397-08002B2CF9AE}" pid="485" name="gbb8a918a3d3245d19987c2ab3b524987">
    <vt:lpwstr>k07b7d0a756a84ee8806_X_k72814905d2cf4666991_A_7</vt:lpwstr>
  </property>
  <property fmtid="{D5CDD505-2E9C-101B-9397-08002B2CF9AE}" pid="486" name="g22cd24005602435c9829994a3fd2ecb6">
    <vt:lpwstr>k07b7d0a756a84ee8806_X_k72814905d2cf4666991_A_6</vt:lpwstr>
  </property>
  <property fmtid="{D5CDD505-2E9C-101B-9397-08002B2CF9AE}" pid="487" name="g6b52e44f71224331a956e19758ed72b1">
    <vt:lpwstr>k07b7d0a756a84ee8806_X_k72814905d2cf4666991_A_5</vt:lpwstr>
  </property>
  <property fmtid="{D5CDD505-2E9C-101B-9397-08002B2CF9AE}" pid="488" name="g570f1e90f66145a795b0e45e422f409b">
    <vt:lpwstr>k07b7d0a756a84ee8806_X_k72814905d2cf4666991_A_4</vt:lpwstr>
  </property>
  <property fmtid="{D5CDD505-2E9C-101B-9397-08002B2CF9AE}" pid="489" name="gee9d586b345f4eadb4fdc0049f18c506">
    <vt:lpwstr>k07b7d0a756a84ee8806_X_k72814905d2cf4666991_A_3</vt:lpwstr>
  </property>
  <property fmtid="{D5CDD505-2E9C-101B-9397-08002B2CF9AE}" pid="490" name="g77112be2db7644d6a5a867e87fc0a3ab">
    <vt:lpwstr>k07b7d0a756a84ee8806_X_k72814905d2cf4666991_A_2</vt:lpwstr>
  </property>
  <property fmtid="{D5CDD505-2E9C-101B-9397-08002B2CF9AE}" pid="491" name="g344705c9651c4a39b64db110a0349626">
    <vt:lpwstr>k07b7d0a756a84ee8806_X_k72814905d2cf4666991_A_1</vt:lpwstr>
  </property>
  <property fmtid="{D5CDD505-2E9C-101B-9397-08002B2CF9AE}" pid="492" name="g1ea15f2582ac4c63a436692906f8ab00">
    <vt:lpwstr>k07b7d0a756a84ee8806_X_k00da245fda8747c5a72_A_1_F_10</vt:lpwstr>
  </property>
  <property fmtid="{D5CDD505-2E9C-101B-9397-08002B2CF9AE}" pid="493" name="g8dff9fc868ca49ec95f857f9cde281e3">
    <vt:lpwstr>k07b7d0a756a84ee8806_X_k00da245fda8747c5a72_A_2_F_10</vt:lpwstr>
  </property>
  <property fmtid="{D5CDD505-2E9C-101B-9397-08002B2CF9AE}" pid="494" name="g745cf123bed840a28cb7620e520c43de">
    <vt:lpwstr>k07b7d0a756a84ee8806_X_k00da245fda8747c5a72_A_3_F_10</vt:lpwstr>
  </property>
  <property fmtid="{D5CDD505-2E9C-101B-9397-08002B2CF9AE}" pid="495" name="g240d02dff092419687c7fbe04d90d8f3">
    <vt:lpwstr>k07b7d0a756a84ee8806_X_k00da245fda8747c5a72_A_4_F_10</vt:lpwstr>
  </property>
  <property fmtid="{D5CDD505-2E9C-101B-9397-08002B2CF9AE}" pid="496" name="g6d546fb4651c4af9aa865194a4a17723">
    <vt:lpwstr>k07b7d0a756a84ee8806_X_k00da245fda8747c5a72_A_5_F_10</vt:lpwstr>
  </property>
  <property fmtid="{D5CDD505-2E9C-101B-9397-08002B2CF9AE}" pid="497" name="g61da04d4694e40d495c4b38672471e55">
    <vt:lpwstr>k07b7d0a756a84ee8806_X_k00da245fda8747c5a72_A_6_F_10</vt:lpwstr>
  </property>
  <property fmtid="{D5CDD505-2E9C-101B-9397-08002B2CF9AE}" pid="498" name="gac86196bfadf4f1d8905baf59f4cd784">
    <vt:lpwstr>k07b7d0a756a84ee8806_X_k00da245fda8747c5a72_A_7_F_10</vt:lpwstr>
  </property>
  <property fmtid="{D5CDD505-2E9C-101B-9397-08002B2CF9AE}" pid="499" name="g2f647bcd187f4097a86df0848e631af0">
    <vt:lpwstr>k07b7d0a756a84ee8806_X_k00da245fda8747c5a72_A_8_F_10</vt:lpwstr>
  </property>
  <property fmtid="{D5CDD505-2E9C-101B-9397-08002B2CF9AE}" pid="500" name="g972c3dffc17045e5a079956edf88b477">
    <vt:lpwstr>k07b7d0a756a84ee8806_X_k00da245fda8747c5a72_A_9_F_10</vt:lpwstr>
  </property>
  <property fmtid="{D5CDD505-2E9C-101B-9397-08002B2CF9AE}" pid="501" name="gacf8572387f64a49af05d38c2584b955">
    <vt:lpwstr>k07b7d0a756a84ee8806_X_k00da245fda8747c5a72_A_10_F_10</vt:lpwstr>
  </property>
  <property fmtid="{D5CDD505-2E9C-101B-9397-08002B2CF9AE}" pid="502" name="gaa8ca17ac06644c6af9556cab7d31203">
    <vt:lpwstr>k07b7d0a756a84ee8806_X_k7077932d3d064b00a3b_A_10_F_10</vt:lpwstr>
  </property>
  <property fmtid="{D5CDD505-2E9C-101B-9397-08002B2CF9AE}" pid="503" name="gee8c131e4f24425caae1d5187f4ffff0">
    <vt:lpwstr>k07b7d0a756a84ee8806_X_k7077932d3d064b00a3b_A_9_F_10</vt:lpwstr>
  </property>
  <property fmtid="{D5CDD505-2E9C-101B-9397-08002B2CF9AE}" pid="504" name="ga31c284868664cdcb00779f75bb0976c">
    <vt:lpwstr>k07b7d0a756a84ee8806_X_k7077932d3d064b00a3b_A_8_F_10</vt:lpwstr>
  </property>
  <property fmtid="{D5CDD505-2E9C-101B-9397-08002B2CF9AE}" pid="505" name="g7f0d4353367349359e2dd0b6dd974270">
    <vt:lpwstr>k07b7d0a756a84ee8806_X_k7077932d3d064b00a3b_A_7_F_10</vt:lpwstr>
  </property>
  <property fmtid="{D5CDD505-2E9C-101B-9397-08002B2CF9AE}" pid="506" name="g7170189b2004445a8f57517c49316ff7">
    <vt:lpwstr>k07b7d0a756a84ee8806_X_k7077932d3d064b00a3b_A_6_F_10</vt:lpwstr>
  </property>
  <property fmtid="{D5CDD505-2E9C-101B-9397-08002B2CF9AE}" pid="507" name="g2a9cb67fbbb245b4bc38c61ff61b232a">
    <vt:lpwstr>k07b7d0a756a84ee8806_X_k7077932d3d064b00a3b_A_5_F_10</vt:lpwstr>
  </property>
  <property fmtid="{D5CDD505-2E9C-101B-9397-08002B2CF9AE}" pid="508" name="gb9cd93d31c4445218462404cf5075d84">
    <vt:lpwstr>k07b7d0a756a84ee8806_X_k7077932d3d064b00a3b_A_4_F_10</vt:lpwstr>
  </property>
  <property fmtid="{D5CDD505-2E9C-101B-9397-08002B2CF9AE}" pid="509" name="ge9557beb9f954d298b9763ba2babff8d">
    <vt:lpwstr>k07b7d0a756a84ee8806_X_k7077932d3d064b00a3b_A_3_F_10</vt:lpwstr>
  </property>
  <property fmtid="{D5CDD505-2E9C-101B-9397-08002B2CF9AE}" pid="510" name="g8143565fc9d148458545257cc4a9cef3">
    <vt:lpwstr>k07b7d0a756a84ee8806_X_k7077932d3d064b00a3b_A_2_F_10</vt:lpwstr>
  </property>
  <property fmtid="{D5CDD505-2E9C-101B-9397-08002B2CF9AE}" pid="511" name="g83aef2d9db414a72b6a52e0b5a0f7107">
    <vt:lpwstr>k07b7d0a756a84ee8806_X_k7077932d3d064b00a3b_A_1_F_10</vt:lpwstr>
  </property>
  <property fmtid="{D5CDD505-2E9C-101B-9397-08002B2CF9AE}" pid="512" name="g84c46a0ee96842f2ab267223c335e320">
    <vt:lpwstr>k07b7d0a756a84ee8806_X_kac4b24413b8f43209bf_A_1_F_10</vt:lpwstr>
  </property>
  <property fmtid="{D5CDD505-2E9C-101B-9397-08002B2CF9AE}" pid="513" name="g2d81e22d53b247dd88743ed6a559b8d9">
    <vt:lpwstr>k07b7d0a756a84ee8806_X_kac4b24413b8f43209bf_A_2_F_10</vt:lpwstr>
  </property>
  <property fmtid="{D5CDD505-2E9C-101B-9397-08002B2CF9AE}" pid="514" name="ga9a17784ff5a4ef69843c1ccc41b8daf">
    <vt:lpwstr>k07b7d0a756a84ee8806_X_kac4b24413b8f43209bf_A_3_F_10</vt:lpwstr>
  </property>
  <property fmtid="{D5CDD505-2E9C-101B-9397-08002B2CF9AE}" pid="515" name="g5d7d141d8ed345a5b49deb67b71416b8">
    <vt:lpwstr>k07b7d0a756a84ee8806_X_kac4b24413b8f43209bf_A_4_F_10</vt:lpwstr>
  </property>
  <property fmtid="{D5CDD505-2E9C-101B-9397-08002B2CF9AE}" pid="516" name="gbf6bb4ba3e0243f791eb01d5852c2fb7">
    <vt:lpwstr>k07b7d0a756a84ee8806_X_kac4b24413b8f43209bf_A_5_F_10</vt:lpwstr>
  </property>
  <property fmtid="{D5CDD505-2E9C-101B-9397-08002B2CF9AE}" pid="517" name="g00cf8d209889456a9b669174dd70fa42">
    <vt:lpwstr>k07b7d0a756a84ee8806_X_kac4b24413b8f43209bf_A_6_F_10</vt:lpwstr>
  </property>
  <property fmtid="{D5CDD505-2E9C-101B-9397-08002B2CF9AE}" pid="518" name="g4bedc4f042ae46aa9e5c24a019f6f0b7">
    <vt:lpwstr>k07b7d0a756a84ee8806_X_kac4b24413b8f43209bf_A_7_F_10</vt:lpwstr>
  </property>
  <property fmtid="{D5CDD505-2E9C-101B-9397-08002B2CF9AE}" pid="519" name="g72720825cef94090bfccc72f1492666a">
    <vt:lpwstr>k07b7d0a756a84ee8806_X_kac4b24413b8f43209bf_A_8_F_10</vt:lpwstr>
  </property>
  <property fmtid="{D5CDD505-2E9C-101B-9397-08002B2CF9AE}" pid="520" name="g331a7160496a4efc9a3c96dcea30c5a4">
    <vt:lpwstr>k07b7d0a756a84ee8806_X_kac4b24413b8f43209bf_A_9_F_10</vt:lpwstr>
  </property>
  <property fmtid="{D5CDD505-2E9C-101B-9397-08002B2CF9AE}" pid="521" name="g0481a9d5564a4e088520a7eea34e7758">
    <vt:lpwstr>k07b7d0a756a84ee8806_X_kac4b24413b8f43209bf_A_10_F_10</vt:lpwstr>
  </property>
  <property fmtid="{D5CDD505-2E9C-101B-9397-08002B2CF9AE}" pid="522" name="g9c0837427f7842259f74341636e4c340">
    <vt:lpwstr>k07b7d0a756a84ee8806_X_kd7f9d4ee7a5143ac975_A_10_F_10</vt:lpwstr>
  </property>
  <property fmtid="{D5CDD505-2E9C-101B-9397-08002B2CF9AE}" pid="523" name="ge190b91788b34cc4a361e899d9a90882">
    <vt:lpwstr>k07b7d0a756a84ee8806_X_kd7f9d4ee7a5143ac975_A_9_F_10</vt:lpwstr>
  </property>
  <property fmtid="{D5CDD505-2E9C-101B-9397-08002B2CF9AE}" pid="524" name="g2e5adcf3ea674958934810542888aa49">
    <vt:lpwstr>k07b7d0a756a84ee8806_X_kd7f9d4ee7a5143ac975_A_8_F_10</vt:lpwstr>
  </property>
  <property fmtid="{D5CDD505-2E9C-101B-9397-08002B2CF9AE}" pid="525" name="g8face641181b4e1a8f8ef5634fc1f525">
    <vt:lpwstr>k07b7d0a756a84ee8806_X_kd7f9d4ee7a5143ac975_A_7_F_10</vt:lpwstr>
  </property>
  <property fmtid="{D5CDD505-2E9C-101B-9397-08002B2CF9AE}" pid="526" name="g889d04f5a7a64bdc8669d921c26e50a6">
    <vt:lpwstr>k07b7d0a756a84ee8806_X_kd7f9d4ee7a5143ac975_A_6_F_10</vt:lpwstr>
  </property>
  <property fmtid="{D5CDD505-2E9C-101B-9397-08002B2CF9AE}" pid="527" name="gb88df792d5fc4021905b152b7bd2560e">
    <vt:lpwstr>k07b7d0a756a84ee8806_X_kd7f9d4ee7a5143ac975_A_5_F_10</vt:lpwstr>
  </property>
  <property fmtid="{D5CDD505-2E9C-101B-9397-08002B2CF9AE}" pid="528" name="g5043c3d91cd74cf3928367fdd975ce88">
    <vt:lpwstr>k07b7d0a756a84ee8806_X_kd7f9d4ee7a5143ac975_A_4_F_10</vt:lpwstr>
  </property>
  <property fmtid="{D5CDD505-2E9C-101B-9397-08002B2CF9AE}" pid="529" name="g7132f2bd68fb4adf913f94d834105ce3">
    <vt:lpwstr>k07b7d0a756a84ee8806_X_kd7f9d4ee7a5143ac975_A_3_F_10</vt:lpwstr>
  </property>
  <property fmtid="{D5CDD505-2E9C-101B-9397-08002B2CF9AE}" pid="530" name="g673d6523db4c42d598f355282f38f632">
    <vt:lpwstr>k07b7d0a756a84ee8806_X_kd7f9d4ee7a5143ac975_A_2_F_10</vt:lpwstr>
  </property>
  <property fmtid="{D5CDD505-2E9C-101B-9397-08002B2CF9AE}" pid="531" name="g547fd44f9c894ab9bc310120b1dc749a">
    <vt:lpwstr>k07b7d0a756a84ee8806_X_kd7f9d4ee7a5143ac975_A_1_F_10</vt:lpwstr>
  </property>
  <property fmtid="{D5CDD505-2E9C-101B-9397-08002B2CF9AE}" pid="532" name="g90ce7d758930402995639787f5bafe61">
    <vt:lpwstr>k07b7d0a756a84ee8806_X_k91a2659e4bb64350aab_A_1_F_10</vt:lpwstr>
  </property>
  <property fmtid="{D5CDD505-2E9C-101B-9397-08002B2CF9AE}" pid="533" name="ga68ce956f0bc470f9755c86d52b8e6ee">
    <vt:lpwstr>k07b7d0a756a84ee8806_X_k91a2659e4bb64350aab_A_2_F_10</vt:lpwstr>
  </property>
  <property fmtid="{D5CDD505-2E9C-101B-9397-08002B2CF9AE}" pid="534" name="gaca0f1e7895e4266a576ba5db8eaeb3e">
    <vt:lpwstr>k07b7d0a756a84ee8806_X_k91a2659e4bb64350aab_A_3_F_10</vt:lpwstr>
  </property>
  <property fmtid="{D5CDD505-2E9C-101B-9397-08002B2CF9AE}" pid="535" name="g997064a21f594bec9a08efb858641f21">
    <vt:lpwstr>k07b7d0a756a84ee8806_X_k91a2659e4bb64350aab_A_4_F_10</vt:lpwstr>
  </property>
  <property fmtid="{D5CDD505-2E9C-101B-9397-08002B2CF9AE}" pid="536" name="gd2e29cc4b9b64e6d81821d9dcac9a7eb">
    <vt:lpwstr>k07b7d0a756a84ee8806_X_k91a2659e4bb64350aab_A_5_F_10</vt:lpwstr>
  </property>
  <property fmtid="{D5CDD505-2E9C-101B-9397-08002B2CF9AE}" pid="537" name="g7fa2eb046bd54f13b48d90ce30620fd6">
    <vt:lpwstr>k07b7d0a756a84ee8806_X_k91a2659e4bb64350aab_A_6_F_10</vt:lpwstr>
  </property>
  <property fmtid="{D5CDD505-2E9C-101B-9397-08002B2CF9AE}" pid="538" name="g2af222269bad4143805667de5eedd419">
    <vt:lpwstr>k07b7d0a756a84ee8806_X_k91a2659e4bb64350aab_A_7_F_10</vt:lpwstr>
  </property>
  <property fmtid="{D5CDD505-2E9C-101B-9397-08002B2CF9AE}" pid="539" name="gd04f21528fa649aba1b9a8d823b8d8e8">
    <vt:lpwstr>k07b7d0a756a84ee8806_X_k91a2659e4bb64350aab_A_8_F_10</vt:lpwstr>
  </property>
  <property fmtid="{D5CDD505-2E9C-101B-9397-08002B2CF9AE}" pid="540" name="gd42d52800887467cbafe03f2178d3901">
    <vt:lpwstr>k07b7d0a756a84ee8806_X_k91a2659e4bb64350aab_A_9_F_10</vt:lpwstr>
  </property>
  <property fmtid="{D5CDD505-2E9C-101B-9397-08002B2CF9AE}" pid="541" name="gb90d59e3fbb9494d9f49ad3f6d02c8db">
    <vt:lpwstr>k07b7d0a756a84ee8806_X_k91a2659e4bb64350aab_A_10_F_10</vt:lpwstr>
  </property>
  <property fmtid="{D5CDD505-2E9C-101B-9397-08002B2CF9AE}" pid="542" name="g37c89255a9404f84b40676b22e4e6553">
    <vt:lpwstr>k07b7d0a756a84ee8806_X_kd15925f8873c4b1d89b_A_10_F_10</vt:lpwstr>
  </property>
  <property fmtid="{D5CDD505-2E9C-101B-9397-08002B2CF9AE}" pid="543" name="gd8ef542730624ec09fcb1504dd496884">
    <vt:lpwstr>k07b7d0a756a84ee8806_X_kd15925f8873c4b1d89b_A_9_F_10</vt:lpwstr>
  </property>
  <property fmtid="{D5CDD505-2E9C-101B-9397-08002B2CF9AE}" pid="544" name="gd802e918ee464590a763cc470e4cb416">
    <vt:lpwstr>k07b7d0a756a84ee8806_X_kd15925f8873c4b1d89b_A_8_F_10</vt:lpwstr>
  </property>
  <property fmtid="{D5CDD505-2E9C-101B-9397-08002B2CF9AE}" pid="545" name="g38d9ab95356e43919f2a5e5c2d82dc25">
    <vt:lpwstr>k07b7d0a756a84ee8806_X_kd15925f8873c4b1d89b_A_7_F_10</vt:lpwstr>
  </property>
  <property fmtid="{D5CDD505-2E9C-101B-9397-08002B2CF9AE}" pid="546" name="g8923258b75d342709fba63367a3844d6">
    <vt:lpwstr>k07b7d0a756a84ee8806_X_kd15925f8873c4b1d89b_A_6_F_10</vt:lpwstr>
  </property>
  <property fmtid="{D5CDD505-2E9C-101B-9397-08002B2CF9AE}" pid="547" name="g6e4fb7e2a232438da3622d84fe876d00">
    <vt:lpwstr>k07b7d0a756a84ee8806_X_kd15925f8873c4b1d89b_A_5_F_10</vt:lpwstr>
  </property>
  <property fmtid="{D5CDD505-2E9C-101B-9397-08002B2CF9AE}" pid="548" name="g42f9d75f923546e48efeda0438abf47d">
    <vt:lpwstr>k07b7d0a756a84ee8806_X_kd15925f8873c4b1d89b_A_4_F_10</vt:lpwstr>
  </property>
  <property fmtid="{D5CDD505-2E9C-101B-9397-08002B2CF9AE}" pid="549" name="g1302483cc6bf41e69b21fb7f58c24271">
    <vt:lpwstr>k07b7d0a756a84ee8806_X_kd15925f8873c4b1d89b_A_3_F_10</vt:lpwstr>
  </property>
  <property fmtid="{D5CDD505-2E9C-101B-9397-08002B2CF9AE}" pid="550" name="g0ffdf8c7dd0a436080101567377c4133">
    <vt:lpwstr>k07b7d0a756a84ee8806_X_kd15925f8873c4b1d89b_A_2_F_10</vt:lpwstr>
  </property>
  <property fmtid="{D5CDD505-2E9C-101B-9397-08002B2CF9AE}" pid="551" name="g17d61427928949cbbce0cd939c12573f">
    <vt:lpwstr>k07b7d0a756a84ee8806_X_kd15925f8873c4b1d89b_A_1_F_10</vt:lpwstr>
  </property>
  <property fmtid="{D5CDD505-2E9C-101B-9397-08002B2CF9AE}" pid="552" name="gcf9292e42f33428aa7177d3b34cf4cb4">
    <vt:lpwstr>k07b7d0a756a84ee8806_X_k08fe51a077ed442fbee_A_1_F_10</vt:lpwstr>
  </property>
  <property fmtid="{D5CDD505-2E9C-101B-9397-08002B2CF9AE}" pid="553" name="g570b054f9d0245529378829b14aceca3">
    <vt:lpwstr>k07b7d0a756a84ee8806_X_k08fe51a077ed442fbee_A_2_F_10</vt:lpwstr>
  </property>
  <property fmtid="{D5CDD505-2E9C-101B-9397-08002B2CF9AE}" pid="554" name="g6a70aa13ff8d42fb8b2bbc931bac7e5a">
    <vt:lpwstr>k07b7d0a756a84ee8806_X_k08fe51a077ed442fbee_A_3_F_10</vt:lpwstr>
  </property>
  <property fmtid="{D5CDD505-2E9C-101B-9397-08002B2CF9AE}" pid="555" name="g9130ad5623354c17a471c2f3791e33bd">
    <vt:lpwstr>k07b7d0a756a84ee8806_X_k08fe51a077ed442fbee_A_4_F_10</vt:lpwstr>
  </property>
  <property fmtid="{D5CDD505-2E9C-101B-9397-08002B2CF9AE}" pid="556" name="ge98080b512bf4b2192b3dadf46951ea9">
    <vt:lpwstr>k07b7d0a756a84ee8806_X_k08fe51a077ed442fbee_A_5_F_10</vt:lpwstr>
  </property>
  <property fmtid="{D5CDD505-2E9C-101B-9397-08002B2CF9AE}" pid="557" name="g01fbde8d8e964e2a9ba93c7fc7d2a29e">
    <vt:lpwstr>k07b7d0a756a84ee8806_X_k08fe51a077ed442fbee_A_6_F_10</vt:lpwstr>
  </property>
  <property fmtid="{D5CDD505-2E9C-101B-9397-08002B2CF9AE}" pid="558" name="g11016fb9f0e046f7ba5ba0eabf6f4da5">
    <vt:lpwstr>k07b7d0a756a84ee8806_X_k08fe51a077ed442fbee_A_7_F_10</vt:lpwstr>
  </property>
  <property fmtid="{D5CDD505-2E9C-101B-9397-08002B2CF9AE}" pid="559" name="g10210368573141d38c505270d0770a7a">
    <vt:lpwstr>k07b7d0a756a84ee8806_X_k08fe51a077ed442fbee_A_8_F_10</vt:lpwstr>
  </property>
  <property fmtid="{D5CDD505-2E9C-101B-9397-08002B2CF9AE}" pid="560" name="gdf82c98e8b2842abb17145974e14c4f1">
    <vt:lpwstr>k07b7d0a756a84ee8806_X_k08fe51a077ed442fbee_A_9_F_10</vt:lpwstr>
  </property>
  <property fmtid="{D5CDD505-2E9C-101B-9397-08002B2CF9AE}" pid="561" name="g6e828998c8a04c65870ffff77776dcd9">
    <vt:lpwstr>k07b7d0a756a84ee8806_X_k08fe51a077ed442fbee_A_10_F_10</vt:lpwstr>
  </property>
  <property fmtid="{D5CDD505-2E9C-101B-9397-08002B2CF9AE}" pid="562" name="g4433dd2bfeb14c5087cfeb865cf84ab3">
    <vt:lpwstr>k07b7d0a756a84ee8806_X_k92c17c822a6a4b04831_A_1_F_10</vt:lpwstr>
  </property>
  <property fmtid="{D5CDD505-2E9C-101B-9397-08002B2CF9AE}" pid="563" name="g1f1001c34bee43b8a7e9cd8c1cf57f6a">
    <vt:lpwstr>k07b7d0a756a84ee8806_X_k92c17c822a6a4b04831_A_2_F_10</vt:lpwstr>
  </property>
  <property fmtid="{D5CDD505-2E9C-101B-9397-08002B2CF9AE}" pid="564" name="gca33da4d7c724eb79cf89599962550fb">
    <vt:lpwstr>k07b7d0a756a84ee8806_X_k92c17c822a6a4b04831_A_3_F_10</vt:lpwstr>
  </property>
  <property fmtid="{D5CDD505-2E9C-101B-9397-08002B2CF9AE}" pid="565" name="gb09d32adddd44155a5676c60ba04f81a">
    <vt:lpwstr>k07b7d0a756a84ee8806_X_k92c17c822a6a4b04831_A_4_F_10</vt:lpwstr>
  </property>
  <property fmtid="{D5CDD505-2E9C-101B-9397-08002B2CF9AE}" pid="566" name="g715e9357435d49e486b60d9133dd6f97">
    <vt:lpwstr>k07b7d0a756a84ee8806_X_k92c17c822a6a4b04831_A_5_F_10</vt:lpwstr>
  </property>
  <property fmtid="{D5CDD505-2E9C-101B-9397-08002B2CF9AE}" pid="567" name="gf79faa130a1b481ca7038fff1c92f9cb">
    <vt:lpwstr>k07b7d0a756a84ee8806_X_k92c17c822a6a4b04831_A_6_F_10</vt:lpwstr>
  </property>
  <property fmtid="{D5CDD505-2E9C-101B-9397-08002B2CF9AE}" pid="568" name="gf5eae70b1b8246e7bec751157e7fd589">
    <vt:lpwstr>k07b7d0a756a84ee8806_X_k92c17c822a6a4b04831_A_7_F_10</vt:lpwstr>
  </property>
  <property fmtid="{D5CDD505-2E9C-101B-9397-08002B2CF9AE}" pid="569" name="ge0cf3be7d8e5470ca7fd68f6dea4675b">
    <vt:lpwstr>k07b7d0a756a84ee8806_X_k92c17c822a6a4b04831_A_8_F_10</vt:lpwstr>
  </property>
  <property fmtid="{D5CDD505-2E9C-101B-9397-08002B2CF9AE}" pid="570" name="g390ad12da72b463899474f820f4cf2f3">
    <vt:lpwstr>k07b7d0a756a84ee8806_X_k92c17c822a6a4b04831_A_9_F_10</vt:lpwstr>
  </property>
  <property fmtid="{D5CDD505-2E9C-101B-9397-08002B2CF9AE}" pid="571" name="gf54e721e4e4742378f31c0d13ab36625">
    <vt:lpwstr>k07b7d0a756a84ee8806_X_k92c17c822a6a4b04831_A_10_F_10</vt:lpwstr>
  </property>
  <property fmtid="{D5CDD505-2E9C-101B-9397-08002B2CF9AE}" pid="572" name="g240750a8efb24000bf9c2a995dacff63">
    <vt:lpwstr>k07b7d0a756a84ee8806_X_k0d15cd916507442ea7d_A_10_F_10</vt:lpwstr>
  </property>
  <property fmtid="{D5CDD505-2E9C-101B-9397-08002B2CF9AE}" pid="573" name="g6fc43b9a98324430ab60e2bf61cfe3e7">
    <vt:lpwstr>k07b7d0a756a84ee8806_X_k0d15cd916507442ea7d_A_9_F_10</vt:lpwstr>
  </property>
  <property fmtid="{D5CDD505-2E9C-101B-9397-08002B2CF9AE}" pid="574" name="gea8aff6605ae43a4a41e0157f66a6ee6">
    <vt:lpwstr>k07b7d0a756a84ee8806_X_k0d15cd916507442ea7d_A_8_F_10</vt:lpwstr>
  </property>
  <property fmtid="{D5CDD505-2E9C-101B-9397-08002B2CF9AE}" pid="575" name="g431a5319ab1b46e3abe4ef07ec4e983e">
    <vt:lpwstr>k07b7d0a756a84ee8806_X_k0d15cd916507442ea7d_A_7_F_10</vt:lpwstr>
  </property>
  <property fmtid="{D5CDD505-2E9C-101B-9397-08002B2CF9AE}" pid="576" name="g09a915ae9af7490a9522ee0cebc43708">
    <vt:lpwstr>k07b7d0a756a84ee8806_X_k0d15cd916507442ea7d_A_6_F_10</vt:lpwstr>
  </property>
  <property fmtid="{D5CDD505-2E9C-101B-9397-08002B2CF9AE}" pid="577" name="g1c59b672a89b401cb123c8d7ba940c09">
    <vt:lpwstr>k07b7d0a756a84ee8806_X_k0d15cd916507442ea7d_A_5_F_10</vt:lpwstr>
  </property>
  <property fmtid="{D5CDD505-2E9C-101B-9397-08002B2CF9AE}" pid="578" name="g23c76ff16f4444cfa8bc573c733ce41d">
    <vt:lpwstr>k07b7d0a756a84ee8806_X_k0d15cd916507442ea7d_A_4_F_10</vt:lpwstr>
  </property>
  <property fmtid="{D5CDD505-2E9C-101B-9397-08002B2CF9AE}" pid="579" name="g4b9c535f89d245f3a2553c246abd02b4">
    <vt:lpwstr>k07b7d0a756a84ee8806_X_k0d15cd916507442ea7d_A_3_F_10</vt:lpwstr>
  </property>
  <property fmtid="{D5CDD505-2E9C-101B-9397-08002B2CF9AE}" pid="580" name="ga0169af1642c4dccb8ffd7a6d3372607">
    <vt:lpwstr>k07b7d0a756a84ee8806_X_k0d15cd916507442ea7d_A_2_F_10</vt:lpwstr>
  </property>
  <property fmtid="{D5CDD505-2E9C-101B-9397-08002B2CF9AE}" pid="581" name="g844a2fa30d29478ea41ac337f5c8dc15">
    <vt:lpwstr>k07b7d0a756a84ee8806_X_k0d15cd916507442ea7d_A_1_F_10</vt:lpwstr>
  </property>
  <property fmtid="{D5CDD505-2E9C-101B-9397-08002B2CF9AE}" pid="582" name="g63e21e042864402da9192689763b8f27">
    <vt:lpwstr>k07b7d0a756a84ee8806_X_k197090a0de11468dac5_A_1_F_10</vt:lpwstr>
  </property>
  <property fmtid="{D5CDD505-2E9C-101B-9397-08002B2CF9AE}" pid="583" name="g52baaf578b2442e798bd61abcf68a9ca">
    <vt:lpwstr>k07b7d0a756a84ee8806_X_k197090a0de11468dac5_A_2_F_10</vt:lpwstr>
  </property>
  <property fmtid="{D5CDD505-2E9C-101B-9397-08002B2CF9AE}" pid="584" name="g944c65edd1ab446cad4872743b837ba5">
    <vt:lpwstr>k07b7d0a756a84ee8806_X_k197090a0de11468dac5_A_3_F_10</vt:lpwstr>
  </property>
  <property fmtid="{D5CDD505-2E9C-101B-9397-08002B2CF9AE}" pid="585" name="gee3272b8f4304bc2af285db144bdf649">
    <vt:lpwstr>k07b7d0a756a84ee8806_X_k197090a0de11468dac5_A_4_F_10</vt:lpwstr>
  </property>
  <property fmtid="{D5CDD505-2E9C-101B-9397-08002B2CF9AE}" pid="586" name="g086506c0486e44b082267982da13fe69">
    <vt:lpwstr>k07b7d0a756a84ee8806_X_k197090a0de11468dac5_A_5_F_10</vt:lpwstr>
  </property>
  <property fmtid="{D5CDD505-2E9C-101B-9397-08002B2CF9AE}" pid="587" name="g5ba50ae2e0254759ac21202d80a2500e">
    <vt:lpwstr>k07b7d0a756a84ee8806_X_k197090a0de11468dac5_A_6_F_10</vt:lpwstr>
  </property>
  <property fmtid="{D5CDD505-2E9C-101B-9397-08002B2CF9AE}" pid="588" name="g75f8cc2c16e34bd39cd32adcd3df8037">
    <vt:lpwstr>k07b7d0a756a84ee8806_X_k197090a0de11468dac5_A_7_F_10</vt:lpwstr>
  </property>
  <property fmtid="{D5CDD505-2E9C-101B-9397-08002B2CF9AE}" pid="589" name="g6633430aea7842e39016da21fd35bb80">
    <vt:lpwstr>k07b7d0a756a84ee8806_X_k197090a0de11468dac5_A_8_F_10</vt:lpwstr>
  </property>
  <property fmtid="{D5CDD505-2E9C-101B-9397-08002B2CF9AE}" pid="590" name="ge0ed4524a10f41149cb32bde2a55009e">
    <vt:lpwstr>k07b7d0a756a84ee8806_X_k197090a0de11468dac5_A_9_F_10</vt:lpwstr>
  </property>
  <property fmtid="{D5CDD505-2E9C-101B-9397-08002B2CF9AE}" pid="591" name="ga5ed32e63db14e65835c76573c392e5d">
    <vt:lpwstr>k07b7d0a756a84ee8806_X_k197090a0de11468dac5_A_10_F_10</vt:lpwstr>
  </property>
  <property fmtid="{D5CDD505-2E9C-101B-9397-08002B2CF9AE}" pid="592" name="g748d079c99fa4a0f8b6c6fc80ddcdebc">
    <vt:lpwstr>k07b7d0a756a84ee8806_X_k50b7feafa13147c0951_A_10_F_10</vt:lpwstr>
  </property>
  <property fmtid="{D5CDD505-2E9C-101B-9397-08002B2CF9AE}" pid="593" name="gc9a5351b43a6415f901caf12ef6de0f3">
    <vt:lpwstr>k07b7d0a756a84ee8806_X_k50b7feafa13147c0951_A_9_F_10</vt:lpwstr>
  </property>
  <property fmtid="{D5CDD505-2E9C-101B-9397-08002B2CF9AE}" pid="594" name="g59a1ddf09ebc41b6ab7d6c51808b8634">
    <vt:lpwstr>k07b7d0a756a84ee8806_X_k50b7feafa13147c0951_A_8_F_10</vt:lpwstr>
  </property>
  <property fmtid="{D5CDD505-2E9C-101B-9397-08002B2CF9AE}" pid="595" name="gb47437c7ff854f138ac28a154685d565">
    <vt:lpwstr>k07b7d0a756a84ee8806_X_k50b7feafa13147c0951_A_7_F_10</vt:lpwstr>
  </property>
  <property fmtid="{D5CDD505-2E9C-101B-9397-08002B2CF9AE}" pid="596" name="ga80d4fedc0444abfb0deea0b31fa977c">
    <vt:lpwstr>k07b7d0a756a84ee8806_X_k50b7feafa13147c0951_A_6_F_10</vt:lpwstr>
  </property>
  <property fmtid="{D5CDD505-2E9C-101B-9397-08002B2CF9AE}" pid="597" name="g32ba0fe410984fb68fdc7d43a9e36928">
    <vt:lpwstr>k07b7d0a756a84ee8806_X_k50b7feafa13147c0951_A_5_F_10</vt:lpwstr>
  </property>
  <property fmtid="{D5CDD505-2E9C-101B-9397-08002B2CF9AE}" pid="598" name="gc54d0f81fdb44b4c83396ceb34a06e9c">
    <vt:lpwstr>k07b7d0a756a84ee8806_X_k50b7feafa13147c0951_A_4_F_10</vt:lpwstr>
  </property>
  <property fmtid="{D5CDD505-2E9C-101B-9397-08002B2CF9AE}" pid="599" name="g9949fdc8d3ea4075b1521ae214e02625">
    <vt:lpwstr>k07b7d0a756a84ee8806_X_k50b7feafa13147c0951_A_3_F_10</vt:lpwstr>
  </property>
  <property fmtid="{D5CDD505-2E9C-101B-9397-08002B2CF9AE}" pid="600" name="gf1f2618a13434fe1b5a55cb38cac3664">
    <vt:lpwstr>k07b7d0a756a84ee8806_X_k50b7feafa13147c0951_A_2_F_10</vt:lpwstr>
  </property>
  <property fmtid="{D5CDD505-2E9C-101B-9397-08002B2CF9AE}" pid="601" name="g2a58cd244f5e4db681a0d8182bc8c07f">
    <vt:lpwstr>k07b7d0a756a84ee8806_X_k50b7feafa13147c0951_A_1_F_10</vt:lpwstr>
  </property>
  <property fmtid="{D5CDD505-2E9C-101B-9397-08002B2CF9AE}" pid="602" name="g40d269cb45f74d56b9faa284185c115c">
    <vt:lpwstr>k07b7d0a756a84ee8806_X_kcd825d9d525443369b7_A_1_F_10</vt:lpwstr>
  </property>
  <property fmtid="{D5CDD505-2E9C-101B-9397-08002B2CF9AE}" pid="603" name="gabb5737ed3144ef38b1bb9686d19d261">
    <vt:lpwstr>k07b7d0a756a84ee8806_X_kcd825d9d525443369b7_A_2_F_10</vt:lpwstr>
  </property>
  <property fmtid="{D5CDD505-2E9C-101B-9397-08002B2CF9AE}" pid="604" name="gf02f811ab0f843d5a78afd27a7253e09">
    <vt:lpwstr>k07b7d0a756a84ee8806_X_kcd825d9d525443369b7_A_3_F_10</vt:lpwstr>
  </property>
  <property fmtid="{D5CDD505-2E9C-101B-9397-08002B2CF9AE}" pid="605" name="g63a3a6cd12f1404fb4d07800db58f1cc">
    <vt:lpwstr>k07b7d0a756a84ee8806_X_kcd825d9d525443369b7_A_4_F_10</vt:lpwstr>
  </property>
  <property fmtid="{D5CDD505-2E9C-101B-9397-08002B2CF9AE}" pid="606" name="g282e45fa869d4032b92af5663399b905">
    <vt:lpwstr>k07b7d0a756a84ee8806_X_kcd825d9d525443369b7_A_5_F_10</vt:lpwstr>
  </property>
  <property fmtid="{D5CDD505-2E9C-101B-9397-08002B2CF9AE}" pid="607" name="g48e347148dfa494b9d3c46f8df7e3a3d">
    <vt:lpwstr>k07b7d0a756a84ee8806_X_kcd825d9d525443369b7_A_6_F_10</vt:lpwstr>
  </property>
  <property fmtid="{D5CDD505-2E9C-101B-9397-08002B2CF9AE}" pid="608" name="g1b901deae0284775adfb627c5010ed51">
    <vt:lpwstr>k07b7d0a756a84ee8806_X_kcd825d9d525443369b7_A_7_F_10</vt:lpwstr>
  </property>
  <property fmtid="{D5CDD505-2E9C-101B-9397-08002B2CF9AE}" pid="609" name="g6546a4c4aa5344cfad78dc10938de184">
    <vt:lpwstr>k07b7d0a756a84ee8806_X_kcd825d9d525443369b7_A_8_F_10</vt:lpwstr>
  </property>
  <property fmtid="{D5CDD505-2E9C-101B-9397-08002B2CF9AE}" pid="610" name="g060b46ead7234a1bb766fb82db6bb087">
    <vt:lpwstr>k07b7d0a756a84ee8806_X_kcd825d9d525443369b7_A_9_F_10</vt:lpwstr>
  </property>
  <property fmtid="{D5CDD505-2E9C-101B-9397-08002B2CF9AE}" pid="611" name="ge56b9a6a67674f37a54f04410de07dc7">
    <vt:lpwstr>k07b7d0a756a84ee8806_X_kcd825d9d525443369b7_A_10_F_10</vt:lpwstr>
  </property>
  <property fmtid="{D5CDD505-2E9C-101B-9397-08002B2CF9AE}" pid="612" name="gd7f529904df54f4285b04efcab65652d">
    <vt:lpwstr>k07b7d0a756a84ee8806_X_kf621efe4302a4aa9b71_A_10_F_10</vt:lpwstr>
  </property>
  <property fmtid="{D5CDD505-2E9C-101B-9397-08002B2CF9AE}" pid="613" name="g189703b7a0cf4e7bafc3896d70e2d038">
    <vt:lpwstr>k07b7d0a756a84ee8806_X_kf621efe4302a4aa9b71_A_9_F_10</vt:lpwstr>
  </property>
  <property fmtid="{D5CDD505-2E9C-101B-9397-08002B2CF9AE}" pid="614" name="g639ce48547f74ab29b349dceff8d671f">
    <vt:lpwstr>k07b7d0a756a84ee8806_X_kf621efe4302a4aa9b71_A_8_F_10</vt:lpwstr>
  </property>
  <property fmtid="{D5CDD505-2E9C-101B-9397-08002B2CF9AE}" pid="615" name="g7ac912465e6b4384807b0d4527755734">
    <vt:lpwstr>k07b7d0a756a84ee8806_X_kf621efe4302a4aa9b71_A_7_F_10</vt:lpwstr>
  </property>
  <property fmtid="{D5CDD505-2E9C-101B-9397-08002B2CF9AE}" pid="616" name="g999fd705dd474a019047a1d1085072dd">
    <vt:lpwstr>k07b7d0a756a84ee8806_X_kf621efe4302a4aa9b71_A_6_F_10</vt:lpwstr>
  </property>
  <property fmtid="{D5CDD505-2E9C-101B-9397-08002B2CF9AE}" pid="617" name="g7ce00a77e6e04862be012e53dc117ed3">
    <vt:lpwstr>k07b7d0a756a84ee8806_X_kf621efe4302a4aa9b71_A_5_F_10</vt:lpwstr>
  </property>
  <property fmtid="{D5CDD505-2E9C-101B-9397-08002B2CF9AE}" pid="618" name="g16f888a2cbfa452f8432e5f9722acea2">
    <vt:lpwstr>k07b7d0a756a84ee8806_X_kf621efe4302a4aa9b71_A_4_F_10</vt:lpwstr>
  </property>
  <property fmtid="{D5CDD505-2E9C-101B-9397-08002B2CF9AE}" pid="619" name="ge45a8bf5291c4d45accf67ae6a45085f">
    <vt:lpwstr>k07b7d0a756a84ee8806_X_kf621efe4302a4aa9b71_A_3_F_10</vt:lpwstr>
  </property>
  <property fmtid="{D5CDD505-2E9C-101B-9397-08002B2CF9AE}" pid="620" name="g47f690a90bf14965a0156511ab01e74e">
    <vt:lpwstr>k07b7d0a756a84ee8806_X_kf621efe4302a4aa9b71_A_2_F_10</vt:lpwstr>
  </property>
  <property fmtid="{D5CDD505-2E9C-101B-9397-08002B2CF9AE}" pid="621" name="gb5446783bb034d8da6eb26b4e7eb3416">
    <vt:lpwstr>k07b7d0a756a84ee8806_X_kf621efe4302a4aa9b71_A_1_F_10</vt:lpwstr>
  </property>
  <property fmtid="{D5CDD505-2E9C-101B-9397-08002B2CF9AE}" pid="622" name="g1f5f0b06ef244e2c92ed4618f7348f7b">
    <vt:lpwstr>k07b7d0a756a84ee8806_X_k096753014e0e451c825_A_1_F_10</vt:lpwstr>
  </property>
  <property fmtid="{D5CDD505-2E9C-101B-9397-08002B2CF9AE}" pid="623" name="gb6207993986542b3bb67edd40cd1eb76">
    <vt:lpwstr>k07b7d0a756a84ee8806_X_k096753014e0e451c825_A_2_F_10</vt:lpwstr>
  </property>
  <property fmtid="{D5CDD505-2E9C-101B-9397-08002B2CF9AE}" pid="624" name="g715490f28cf84fd0b2c4f816394a536b">
    <vt:lpwstr>k07b7d0a756a84ee8806_X_k096753014e0e451c825_A_3_F_10</vt:lpwstr>
  </property>
  <property fmtid="{D5CDD505-2E9C-101B-9397-08002B2CF9AE}" pid="625" name="g484048bab3884c289e018ecc8b5e3e5c">
    <vt:lpwstr>k07b7d0a756a84ee8806_X_k096753014e0e451c825_A_4_F_10</vt:lpwstr>
  </property>
  <property fmtid="{D5CDD505-2E9C-101B-9397-08002B2CF9AE}" pid="626" name="g1b3ed4c78f5649c591631f6c63876efc">
    <vt:lpwstr>k07b7d0a756a84ee8806_X_k096753014e0e451c825_A_5_F_10</vt:lpwstr>
  </property>
  <property fmtid="{D5CDD505-2E9C-101B-9397-08002B2CF9AE}" pid="627" name="g41253643a7324a67af72657beb14e1f3">
    <vt:lpwstr>k07b7d0a756a84ee8806_X_k096753014e0e451c825_A_6_F_10</vt:lpwstr>
  </property>
  <property fmtid="{D5CDD505-2E9C-101B-9397-08002B2CF9AE}" pid="628" name="g74a29d1e1b8947ca962a51ee9657dbe5">
    <vt:lpwstr>k07b7d0a756a84ee8806_X_k096753014e0e451c825_A_7_F_10</vt:lpwstr>
  </property>
  <property fmtid="{D5CDD505-2E9C-101B-9397-08002B2CF9AE}" pid="629" name="g900b685e8293496694f53eaa693500e4">
    <vt:lpwstr>k07b7d0a756a84ee8806_X_k096753014e0e451c825_A_8_F_10</vt:lpwstr>
  </property>
  <property fmtid="{D5CDD505-2E9C-101B-9397-08002B2CF9AE}" pid="630" name="g4b1a5b576f064a8bb8b98c162adc4b2a">
    <vt:lpwstr>k07b7d0a756a84ee8806_X_k096753014e0e451c825_A_9_F_10</vt:lpwstr>
  </property>
  <property fmtid="{D5CDD505-2E9C-101B-9397-08002B2CF9AE}" pid="631" name="g8f6edaf541cf48f9b33dae481b70f615">
    <vt:lpwstr>k07b7d0a756a84ee8806_X_k096753014e0e451c825_A_10_F_10</vt:lpwstr>
  </property>
  <property fmtid="{D5CDD505-2E9C-101B-9397-08002B2CF9AE}" pid="632" name="gc8d9280b7a564150b6693a006d74edbb">
    <vt:lpwstr>k07b7d0a756a84ee8806_X_k329d44bcd7df4acab38_A_10_F_10</vt:lpwstr>
  </property>
  <property fmtid="{D5CDD505-2E9C-101B-9397-08002B2CF9AE}" pid="633" name="gb2e6449f3b144f28ad5fa426ede2457e">
    <vt:lpwstr>k07b7d0a756a84ee8806_X_k329d44bcd7df4acab38_A_11_F_10</vt:lpwstr>
  </property>
  <property fmtid="{D5CDD505-2E9C-101B-9397-08002B2CF9AE}" pid="634" name="g7a59a1579f1241ce888dac603da74e0a">
    <vt:lpwstr>k07b7d0a756a84ee8806_X_k329d44bcd7df4acab38_A_9_F_10</vt:lpwstr>
  </property>
  <property fmtid="{D5CDD505-2E9C-101B-9397-08002B2CF9AE}" pid="635" name="g5ec15f252ac64e189539017c40094bf8">
    <vt:lpwstr>k07b7d0a756a84ee8806_X_k329d44bcd7df4acab38_A_8_F_10</vt:lpwstr>
  </property>
  <property fmtid="{D5CDD505-2E9C-101B-9397-08002B2CF9AE}" pid="636" name="g1a051331437e4c94b9e3b8278bd2f469">
    <vt:lpwstr>k07b7d0a756a84ee8806_X_k329d44bcd7df4acab38_A_7_F_10</vt:lpwstr>
  </property>
  <property fmtid="{D5CDD505-2E9C-101B-9397-08002B2CF9AE}" pid="637" name="gaa196ab9a7b44894a506056bf8ea08fe">
    <vt:lpwstr>k07b7d0a756a84ee8806_X_k329d44bcd7df4acab38_A_6_F_10</vt:lpwstr>
  </property>
  <property fmtid="{D5CDD505-2E9C-101B-9397-08002B2CF9AE}" pid="638" name="g9562f613d71649d0aa2ddd56d8d1b3fc">
    <vt:lpwstr>k07b7d0a756a84ee8806_X_k329d44bcd7df4acab38_A_5_F_10</vt:lpwstr>
  </property>
  <property fmtid="{D5CDD505-2E9C-101B-9397-08002B2CF9AE}" pid="639" name="g0f74d9ebd75e46528aed6b81539881f5">
    <vt:lpwstr>k07b7d0a756a84ee8806_X_k329d44bcd7df4acab38_A_4_F_10</vt:lpwstr>
  </property>
  <property fmtid="{D5CDD505-2E9C-101B-9397-08002B2CF9AE}" pid="640" name="g6fa37eee20ee4bbda23e84f0a47c4c68">
    <vt:lpwstr>k07b7d0a756a84ee8806_X_k329d44bcd7df4acab38_A_3_F_10</vt:lpwstr>
  </property>
  <property fmtid="{D5CDD505-2E9C-101B-9397-08002B2CF9AE}" pid="641" name="g93b65ca66d764f8b9662d4b99a2fa6f4">
    <vt:lpwstr>k07b7d0a756a84ee8806_X_k329d44bcd7df4acab38_A_2_F_10</vt:lpwstr>
  </property>
  <property fmtid="{D5CDD505-2E9C-101B-9397-08002B2CF9AE}" pid="642" name="g96752dd83d8d49048b09134f2dad4e22">
    <vt:lpwstr>k07b7d0a756a84ee8806_X_k329d44bcd7df4acab38_A_1_F_10</vt:lpwstr>
  </property>
  <property fmtid="{D5CDD505-2E9C-101B-9397-08002B2CF9AE}" pid="643" name="g13b54a5d24c64f7da44741b8346bf48b">
    <vt:lpwstr>k07b7d0a756a84ee8806_X_k1900aaf403864d41a8d_A_1_F_10</vt:lpwstr>
  </property>
  <property fmtid="{D5CDD505-2E9C-101B-9397-08002B2CF9AE}" pid="644" name="g93b40149bf2a4aa3945b42a404d50486">
    <vt:lpwstr>k07b7d0a756a84ee8806_X_k1900aaf403864d41a8d_A_2_F_10</vt:lpwstr>
  </property>
  <property fmtid="{D5CDD505-2E9C-101B-9397-08002B2CF9AE}" pid="645" name="gb7e39be010114de1aa0e9c4aca8edc52">
    <vt:lpwstr>k07b7d0a756a84ee8806_X_k1900aaf403864d41a8d_A_3_F_10</vt:lpwstr>
  </property>
  <property fmtid="{D5CDD505-2E9C-101B-9397-08002B2CF9AE}" pid="646" name="g35bcdc8201eb45e48e7c34ba4aca7fc5">
    <vt:lpwstr>k07b7d0a756a84ee8806_X_k1900aaf403864d41a8d_A_4_F_10</vt:lpwstr>
  </property>
  <property fmtid="{D5CDD505-2E9C-101B-9397-08002B2CF9AE}" pid="647" name="g5f2058eb0b6b4974925cc8216b4af279">
    <vt:lpwstr>k07b7d0a756a84ee8806_X_k1900aaf403864d41a8d_A_5_F_10</vt:lpwstr>
  </property>
  <property fmtid="{D5CDD505-2E9C-101B-9397-08002B2CF9AE}" pid="648" name="g012013330d9f412da14ded2fe0883677">
    <vt:lpwstr>k07b7d0a756a84ee8806_X_k1900aaf403864d41a8d_A_6_F_10</vt:lpwstr>
  </property>
  <property fmtid="{D5CDD505-2E9C-101B-9397-08002B2CF9AE}" pid="649" name="g301fc99d8bd545ffaa0ff2d5a89e48e7">
    <vt:lpwstr>k07b7d0a756a84ee8806_X_k1900aaf403864d41a8d_A_7_F_10</vt:lpwstr>
  </property>
  <property fmtid="{D5CDD505-2E9C-101B-9397-08002B2CF9AE}" pid="650" name="g7a9d2aac500144c68d363842e28dd963">
    <vt:lpwstr>k07b7d0a756a84ee8806_X_k1900aaf403864d41a8d_A_8_F_10</vt:lpwstr>
  </property>
  <property fmtid="{D5CDD505-2E9C-101B-9397-08002B2CF9AE}" pid="651" name="gfd01a2d902ff46faa58c01b7dc79b026">
    <vt:lpwstr>k07b7d0a756a84ee8806_X_k1900aaf403864d41a8d_A_9_F_10</vt:lpwstr>
  </property>
  <property fmtid="{D5CDD505-2E9C-101B-9397-08002B2CF9AE}" pid="652" name="gf3a935cb168d4f86aa3b614630e9265f">
    <vt:lpwstr>k07b7d0a756a84ee8806_X_k1900aaf403864d41a8d_A_10_F_10</vt:lpwstr>
  </property>
  <property fmtid="{D5CDD505-2E9C-101B-9397-08002B2CF9AE}" pid="653" name="gff6e315d0fc14bf6bdaf8dbdd61f1628">
    <vt:lpwstr>k07b7d0a756a84ee8806_X_k0aae46fb3e7e4cc0a54_A_10_F_10</vt:lpwstr>
  </property>
  <property fmtid="{D5CDD505-2E9C-101B-9397-08002B2CF9AE}" pid="654" name="ga5bf65c96b5643baa77e78a08b425594">
    <vt:lpwstr>k07b7d0a756a84ee8806_X_k0aae46fb3e7e4cc0a54_A_9_F_10</vt:lpwstr>
  </property>
  <property fmtid="{D5CDD505-2E9C-101B-9397-08002B2CF9AE}" pid="655" name="g7960dc93ba144171a3d2eeec434a3c41">
    <vt:lpwstr>k07b7d0a756a84ee8806_X_k0aae46fb3e7e4cc0a54_A_9_F_10</vt:lpwstr>
  </property>
  <property fmtid="{D5CDD505-2E9C-101B-9397-08002B2CF9AE}" pid="656" name="g737b3bfdfcb94ab4985d85d2980443d5">
    <vt:lpwstr>k07b7d0a756a84ee8806_X_k0aae46fb3e7e4cc0a54_A_7_F_10</vt:lpwstr>
  </property>
  <property fmtid="{D5CDD505-2E9C-101B-9397-08002B2CF9AE}" pid="657" name="gc960c447bf9648dbb90f46c7842a16b4">
    <vt:lpwstr>k07b7d0a756a84ee8806_X_k0aae46fb3e7e4cc0a54_A_6_F_10</vt:lpwstr>
  </property>
  <property fmtid="{D5CDD505-2E9C-101B-9397-08002B2CF9AE}" pid="658" name="gaeb9fea97fed44e887139c31efd0595c">
    <vt:lpwstr>k07b7d0a756a84ee8806_X_k0aae46fb3e7e4cc0a54_A_5_F_10</vt:lpwstr>
  </property>
  <property fmtid="{D5CDD505-2E9C-101B-9397-08002B2CF9AE}" pid="659" name="g6dfbb86e4b2e4a2ba46ef81b5206e1ae">
    <vt:lpwstr>k07b7d0a756a84ee8806_X_k0aae46fb3e7e4cc0a54_A_4_F_10</vt:lpwstr>
  </property>
  <property fmtid="{D5CDD505-2E9C-101B-9397-08002B2CF9AE}" pid="660" name="g0c4f39c13c65427aa06314482fbfe2b1">
    <vt:lpwstr>k07b7d0a756a84ee8806_X_k0aae46fb3e7e4cc0a54_A_3_F_10</vt:lpwstr>
  </property>
  <property fmtid="{D5CDD505-2E9C-101B-9397-08002B2CF9AE}" pid="661" name="g708d9444110949758dc6fb15e0186ee0">
    <vt:lpwstr>k07b7d0a756a84ee8806_X_k0aae46fb3e7e4cc0a54_A_2_F_10</vt:lpwstr>
  </property>
  <property fmtid="{D5CDD505-2E9C-101B-9397-08002B2CF9AE}" pid="662" name="g6d1f632eb8a74ae2934501bb3858fc9d">
    <vt:lpwstr>k07b7d0a756a84ee8806_X_k0aae46fb3e7e4cc0a54_A_1_F_10</vt:lpwstr>
  </property>
  <property fmtid="{D5CDD505-2E9C-101B-9397-08002B2CF9AE}" pid="663" name="g94cdce6af55b44cfae570a596f84e57e">
    <vt:lpwstr>k07b7d0a756a84ee8806_X_k24ebacacd07a412faaf_A_1</vt:lpwstr>
  </property>
  <property fmtid="{D5CDD505-2E9C-101B-9397-08002B2CF9AE}" pid="664" name="gfdc8f475db5a4d59a7cfa59edcb4b12e">
    <vt:lpwstr>k07b7d0a756a84ee8806_X_k24ebacacd07a412faaf_A_2</vt:lpwstr>
  </property>
  <property fmtid="{D5CDD505-2E9C-101B-9397-08002B2CF9AE}" pid="665" name="gb331d151ebea4bac9136398023b918f2">
    <vt:lpwstr>k07b7d0a756a84ee8806_X_k24ebacacd07a412faaf_A_3</vt:lpwstr>
  </property>
  <property fmtid="{D5CDD505-2E9C-101B-9397-08002B2CF9AE}" pid="666" name="g0c2c10a36810467cbd5182454532e58c">
    <vt:lpwstr>k07b7d0a756a84ee8806_X_k24ebacacd07a412faaf_A_4</vt:lpwstr>
  </property>
  <property fmtid="{D5CDD505-2E9C-101B-9397-08002B2CF9AE}" pid="667" name="g27b89576a4df46c989a060d9fabaadab">
    <vt:lpwstr>k07b7d0a756a84ee8806_X_k24ebacacd07a412faaf_A_5</vt:lpwstr>
  </property>
  <property fmtid="{D5CDD505-2E9C-101B-9397-08002B2CF9AE}" pid="668" name="g80fa8dbb38e14e80833ed57ed756535d">
    <vt:lpwstr>k07b7d0a756a84ee8806_X_k24ebacacd07a412faaf_A_6</vt:lpwstr>
  </property>
  <property fmtid="{D5CDD505-2E9C-101B-9397-08002B2CF9AE}" pid="669" name="g9f5b9c778fef428085ef9620789ba872">
    <vt:lpwstr>k07b7d0a756a84ee8806_X_k24ebacacd07a412faaf_A_7</vt:lpwstr>
  </property>
  <property fmtid="{D5CDD505-2E9C-101B-9397-08002B2CF9AE}" pid="670" name="g7793235abddc4779ba41e8262b19348c">
    <vt:lpwstr>k07b7d0a756a84ee8806_X_k24ebacacd07a412faaf_A_8</vt:lpwstr>
  </property>
  <property fmtid="{D5CDD505-2E9C-101B-9397-08002B2CF9AE}" pid="671" name="g5de63a128cad4dd1894a35af92183f87">
    <vt:lpwstr>k07b7d0a756a84ee8806_X_k24ebacacd07a412faaf_A_9</vt:lpwstr>
  </property>
  <property fmtid="{D5CDD505-2E9C-101B-9397-08002B2CF9AE}" pid="672" name="g6c25cee9e61f4849b40913ae892aa67b">
    <vt:lpwstr>k07b7d0a756a84ee8806_X_k24ebacacd07a412faaf_A_10</vt:lpwstr>
  </property>
  <property fmtid="{D5CDD505-2E9C-101B-9397-08002B2CF9AE}" pid="673" name="g846333eb268d47ad80a62afb72f5b774">
    <vt:lpwstr>k07b7d0a756a84ee8806_X_k0a9755456139435db95_A_10_F_10</vt:lpwstr>
  </property>
  <property fmtid="{D5CDD505-2E9C-101B-9397-08002B2CF9AE}" pid="674" name="g9b3b7c722ecc420bab7d3d89202515f0">
    <vt:lpwstr>k07b7d0a756a84ee8806_X_k0a9755456139435db95_A_9_F_10</vt:lpwstr>
  </property>
  <property fmtid="{D5CDD505-2E9C-101B-9397-08002B2CF9AE}" pid="675" name="ge5672b6d385f49ddadf3ed0d5543daaa">
    <vt:lpwstr>k07b7d0a756a84ee8806_X_k0a9755456139435db95_A_8_F_10</vt:lpwstr>
  </property>
  <property fmtid="{D5CDD505-2E9C-101B-9397-08002B2CF9AE}" pid="676" name="ge9d8a675a8c44e299326701c5df9b407">
    <vt:lpwstr>k07b7d0a756a84ee8806_X_k0a9755456139435db95_A_7_F_10</vt:lpwstr>
  </property>
  <property fmtid="{D5CDD505-2E9C-101B-9397-08002B2CF9AE}" pid="677" name="g486becba98f84ae8a102d83532601f6d">
    <vt:lpwstr>k07b7d0a756a84ee8806_X_k0a9755456139435db95_A_6_F_10</vt:lpwstr>
  </property>
  <property fmtid="{D5CDD505-2E9C-101B-9397-08002B2CF9AE}" pid="678" name="g276d15b739944c7aa04743e5a276a24a">
    <vt:lpwstr>k07b7d0a756a84ee8806_X_k0a9755456139435db95_A_5_F_10</vt:lpwstr>
  </property>
  <property fmtid="{D5CDD505-2E9C-101B-9397-08002B2CF9AE}" pid="679" name="g8fa14a9c25c149a79d14b4cf17466bdd">
    <vt:lpwstr>k07b7d0a756a84ee8806_X_k0a9755456139435db95_A_4_F_10</vt:lpwstr>
  </property>
  <property fmtid="{D5CDD505-2E9C-101B-9397-08002B2CF9AE}" pid="680" name="gd70350ba245f4cd19cde78603143051a">
    <vt:lpwstr>k07b7d0a756a84ee8806_X_k0a9755456139435db95_A_3_F_10</vt:lpwstr>
  </property>
  <property fmtid="{D5CDD505-2E9C-101B-9397-08002B2CF9AE}" pid="681" name="g9f951d29dc9541388ec77189b42d72f1">
    <vt:lpwstr>k07b7d0a756a84ee8806_X_k0a9755456139435db95_A_2_F_10</vt:lpwstr>
  </property>
  <property fmtid="{D5CDD505-2E9C-101B-9397-08002B2CF9AE}" pid="682" name="g98e42a6f86514669931eab2f98f745d0">
    <vt:lpwstr>k07b7d0a756a84ee8806_X_k0a9755456139435db95_A_1_F_10</vt:lpwstr>
  </property>
  <property fmtid="{D5CDD505-2E9C-101B-9397-08002B2CF9AE}" pid="683" name="ge9160bcfae504b5fac699ba662b74b39">
    <vt:lpwstr>k07b7d0a756a84ee8806_X_k5648472284b34a04ad7_A_1_F_10</vt:lpwstr>
  </property>
  <property fmtid="{D5CDD505-2E9C-101B-9397-08002B2CF9AE}" pid="684" name="g9fa113a7a4234db3b401ea3ccc687846">
    <vt:lpwstr>k07b7d0a756a84ee8806_X_k5648472284b34a04ad7_A_2_F_10</vt:lpwstr>
  </property>
  <property fmtid="{D5CDD505-2E9C-101B-9397-08002B2CF9AE}" pid="685" name="g438536063dd44ab3bd85b6e6c93368dd">
    <vt:lpwstr>k07b7d0a756a84ee8806_X_k5648472284b34a04ad7_A_3_F_10</vt:lpwstr>
  </property>
  <property fmtid="{D5CDD505-2E9C-101B-9397-08002B2CF9AE}" pid="686" name="gd325ecba8be040bd90b6a9da0a213bfb">
    <vt:lpwstr>k07b7d0a756a84ee8806_X_k5648472284b34a04ad7_A_4_F_10</vt:lpwstr>
  </property>
  <property fmtid="{D5CDD505-2E9C-101B-9397-08002B2CF9AE}" pid="687" name="g4c5dda398a5e4b5cb0c65935cbb7c6a9">
    <vt:lpwstr>k07b7d0a756a84ee8806_X_k5648472284b34a04ad7_A_5_F_10</vt:lpwstr>
  </property>
  <property fmtid="{D5CDD505-2E9C-101B-9397-08002B2CF9AE}" pid="688" name="g728125dea60c4b4793591a5c5bbe7451">
    <vt:lpwstr>k07b7d0a756a84ee8806_X_k5648472284b34a04ad7_A_6_F_10</vt:lpwstr>
  </property>
  <property fmtid="{D5CDD505-2E9C-101B-9397-08002B2CF9AE}" pid="689" name="g79d81828bf8d44698f736afa712cc3da">
    <vt:lpwstr>k07b7d0a756a84ee8806_X_k5648472284b34a04ad7_A_7_F_10</vt:lpwstr>
  </property>
  <property fmtid="{D5CDD505-2E9C-101B-9397-08002B2CF9AE}" pid="690" name="g71c08ca5dae04938950374212f27770b">
    <vt:lpwstr>k07b7d0a756a84ee8806_X_k5648472284b34a04ad7_A_8_F_10</vt:lpwstr>
  </property>
  <property fmtid="{D5CDD505-2E9C-101B-9397-08002B2CF9AE}" pid="691" name="g94f988598fd64168aeb68fd0e99a2e25">
    <vt:lpwstr>k07b7d0a756a84ee8806_X_k5648472284b34a04ad7_A_9_F_10</vt:lpwstr>
  </property>
  <property fmtid="{D5CDD505-2E9C-101B-9397-08002B2CF9AE}" pid="692" name="g8cd7f19847c8423e9b3f605cc0cd37f1">
    <vt:lpwstr>k07b7d0a756a84ee8806_X_k5648472284b34a04ad7_A_10_F_10</vt:lpwstr>
  </property>
  <property fmtid="{D5CDD505-2E9C-101B-9397-08002B2CF9AE}" pid="693" name="g21aca9ad56804909a1a6beb0acf4d04d">
    <vt:lpwstr>k07b7d0a756a84ee8806_X_kb93b1797e24547baab3_A_10_F_10</vt:lpwstr>
  </property>
  <property fmtid="{D5CDD505-2E9C-101B-9397-08002B2CF9AE}" pid="694" name="g990602957c5a49c3899f382c8d3dfb97">
    <vt:lpwstr>k07b7d0a756a84ee8806_X_kb93b1797e24547baab3_A_9_F_10</vt:lpwstr>
  </property>
  <property fmtid="{D5CDD505-2E9C-101B-9397-08002B2CF9AE}" pid="695" name="g0aa5726ddb3e4aa6bcc1af5fa9f41936">
    <vt:lpwstr>k07b7d0a756a84ee8806_X_kb93b1797e24547baab3_A_8_F_10</vt:lpwstr>
  </property>
  <property fmtid="{D5CDD505-2E9C-101B-9397-08002B2CF9AE}" pid="696" name="gd0987588b8554f65bdc9918fa61679b3">
    <vt:lpwstr>k07b7d0a756a84ee8806_X_kb93b1797e24547baab3_A_7_F_10</vt:lpwstr>
  </property>
  <property fmtid="{D5CDD505-2E9C-101B-9397-08002B2CF9AE}" pid="697" name="gdc3fe34fe1094999b8e76dfea81ae29c">
    <vt:lpwstr>k07b7d0a756a84ee8806_X_kb93b1797e24547baab3_A_6_F_10</vt:lpwstr>
  </property>
  <property fmtid="{D5CDD505-2E9C-101B-9397-08002B2CF9AE}" pid="698" name="g61872031e8ca412083694e9446eded56">
    <vt:lpwstr>k07b7d0a756a84ee8806_X_kb93b1797e24547baab3_A_5_F_10</vt:lpwstr>
  </property>
  <property fmtid="{D5CDD505-2E9C-101B-9397-08002B2CF9AE}" pid="699" name="g987973ff1f364e9bb9d707ecca8fbe6b">
    <vt:lpwstr>k07b7d0a756a84ee8806_X_kb93b1797e24547baab3_A_4_F_10</vt:lpwstr>
  </property>
  <property fmtid="{D5CDD505-2E9C-101B-9397-08002B2CF9AE}" pid="700" name="g8f75452fafa34648bcf8539c27eaf55f">
    <vt:lpwstr>k07b7d0a756a84ee8806_X_kb93b1797e24547baab3_A_3_F_10</vt:lpwstr>
  </property>
  <property fmtid="{D5CDD505-2E9C-101B-9397-08002B2CF9AE}" pid="701" name="gb9459604acf24872b37b7d85fc8900f7">
    <vt:lpwstr>k07b7d0a756a84ee8806_X_kb93b1797e24547baab3_A_2_F_10</vt:lpwstr>
  </property>
  <property fmtid="{D5CDD505-2E9C-101B-9397-08002B2CF9AE}" pid="702" name="g74d573cfe11b44e58932bd04c5dcd8d7">
    <vt:lpwstr>k07b7d0a756a84ee8806_X_kb93b1797e24547baab3_A_1_F_10</vt:lpwstr>
  </property>
  <property fmtid="{D5CDD505-2E9C-101B-9397-08002B2CF9AE}" pid="703" name="g4a197c99c4cc46d7870a52e031212706">
    <vt:lpwstr>k07b7d0a756a84ee8806_X_k182dd05a048f4136a77_A_1_F_10</vt:lpwstr>
  </property>
  <property fmtid="{D5CDD505-2E9C-101B-9397-08002B2CF9AE}" pid="704" name="gda4ad01c64e44c04858576aa7bb22161">
    <vt:lpwstr>k07b7d0a756a84ee8806_X_k182dd05a048f4136a77_A_2_F_10</vt:lpwstr>
  </property>
  <property fmtid="{D5CDD505-2E9C-101B-9397-08002B2CF9AE}" pid="705" name="gb2e6a430a9da4c00bc97225497351ad9">
    <vt:lpwstr>k07b7d0a756a84ee8806_X_k182dd05a048f4136a77_A_3_F_10</vt:lpwstr>
  </property>
  <property fmtid="{D5CDD505-2E9C-101B-9397-08002B2CF9AE}" pid="706" name="g8c58157462ce4d74bfe3343c11111ffa">
    <vt:lpwstr>k07b7d0a756a84ee8806_X_k182dd05a048f4136a77_A_4_F_10</vt:lpwstr>
  </property>
  <property fmtid="{D5CDD505-2E9C-101B-9397-08002B2CF9AE}" pid="707" name="g841cfef8a2364b76a00b50501dc1e3b9">
    <vt:lpwstr>k07b7d0a756a84ee8806_X_k182dd05a048f4136a77_A_5_F_10</vt:lpwstr>
  </property>
  <property fmtid="{D5CDD505-2E9C-101B-9397-08002B2CF9AE}" pid="708" name="g0e04e1323df641cd842f1e3e23f2ef83">
    <vt:lpwstr>k07b7d0a756a84ee8806_X_k182dd05a048f4136a77_A_6_F_10</vt:lpwstr>
  </property>
  <property fmtid="{D5CDD505-2E9C-101B-9397-08002B2CF9AE}" pid="709" name="gf8dc566d50694730ab24c3cbc0924715">
    <vt:lpwstr>k07b7d0a756a84ee8806_X_k182dd05a048f4136a77_A_7_F_10</vt:lpwstr>
  </property>
  <property fmtid="{D5CDD505-2E9C-101B-9397-08002B2CF9AE}" pid="710" name="g2fdf1bbf70024d7dae2fe7a7b4860e07">
    <vt:lpwstr>k07b7d0a756a84ee8806_X_k182dd05a048f4136a77_A_8_F_10</vt:lpwstr>
  </property>
  <property fmtid="{D5CDD505-2E9C-101B-9397-08002B2CF9AE}" pid="711" name="ga05afe09af464d079ef5f796d4d9ec84">
    <vt:lpwstr>k07b7d0a756a84ee8806_X_k182dd05a048f4136a77_A_9_F_10</vt:lpwstr>
  </property>
  <property fmtid="{D5CDD505-2E9C-101B-9397-08002B2CF9AE}" pid="712" name="g08971ea333be4ea0853b42260f4a94d3">
    <vt:lpwstr>k07b7d0a756a84ee8806_X_k182dd05a048f4136a77_A_10_F_10</vt:lpwstr>
  </property>
  <property fmtid="{D5CDD505-2E9C-101B-9397-08002B2CF9AE}" pid="713" name="g2f23deeaf6924f1fb0169d038d150615">
    <vt:lpwstr>k07b7d0a756a84ee8806_X_k4e46d1fb5540440f983_A_10_F_10</vt:lpwstr>
  </property>
  <property fmtid="{D5CDD505-2E9C-101B-9397-08002B2CF9AE}" pid="714" name="gd7da5c10b967450093f56138d0306b16">
    <vt:lpwstr>k07b7d0a756a84ee8806_X_k4e46d1fb5540440f983_A_9_F_10</vt:lpwstr>
  </property>
  <property fmtid="{D5CDD505-2E9C-101B-9397-08002B2CF9AE}" pid="715" name="g768aa5ab75df44c6be83031a6b2de3ff">
    <vt:lpwstr>k07b7d0a756a84ee8806_X_k4e46d1fb5540440f983_A_8_F_10</vt:lpwstr>
  </property>
  <property fmtid="{D5CDD505-2E9C-101B-9397-08002B2CF9AE}" pid="716" name="gf888157a82f8432eb6d91e740c3767b6">
    <vt:lpwstr>k07b7d0a756a84ee8806_X_k4e46d1fb5540440f983_A_7_F_10</vt:lpwstr>
  </property>
  <property fmtid="{D5CDD505-2E9C-101B-9397-08002B2CF9AE}" pid="717" name="gc021e065eb554a4a8354f6e61cfa8f30">
    <vt:lpwstr>k07b7d0a756a84ee8806_X_k4e46d1fb5540440f983_A_6_F_10</vt:lpwstr>
  </property>
  <property fmtid="{D5CDD505-2E9C-101B-9397-08002B2CF9AE}" pid="718" name="g5b0fa809d4124513a034e23e0bd4c80d">
    <vt:lpwstr>k07b7d0a756a84ee8806_X_k4e46d1fb5540440f983_A_5_F_10</vt:lpwstr>
  </property>
  <property fmtid="{D5CDD505-2E9C-101B-9397-08002B2CF9AE}" pid="719" name="g904f3b6e85c04407ac0f1611a1d5a551">
    <vt:lpwstr>k07b7d0a756a84ee8806_X_k4e46d1fb5540440f983_A_4_F_10</vt:lpwstr>
  </property>
  <property fmtid="{D5CDD505-2E9C-101B-9397-08002B2CF9AE}" pid="720" name="g6f23c568889343c7960e28639abdc363">
    <vt:lpwstr>k07b7d0a756a84ee8806_X_k4e46d1fb5540440f983_A_3_F_10</vt:lpwstr>
  </property>
  <property fmtid="{D5CDD505-2E9C-101B-9397-08002B2CF9AE}" pid="721" name="gc3fb874060494e01a9f3db696f9a380c">
    <vt:lpwstr>k07b7d0a756a84ee8806_X_k4e46d1fb5540440f983_A_2_F_10</vt:lpwstr>
  </property>
  <property fmtid="{D5CDD505-2E9C-101B-9397-08002B2CF9AE}" pid="722" name="g30d57dd341b54430a78c65c25533fc35">
    <vt:lpwstr>k07b7d0a756a84ee8806_X_k4e46d1fb5540440f983_A_1_F_10</vt:lpwstr>
  </property>
  <property fmtid="{D5CDD505-2E9C-101B-9397-08002B2CF9AE}" pid="723" name="gddd76360ea534ba6a8df924da3ab3e8b">
    <vt:lpwstr>k07b7d0a756a84ee8806_X_kf890b80b4a3a47c9919_A_1_F_10</vt:lpwstr>
  </property>
  <property fmtid="{D5CDD505-2E9C-101B-9397-08002B2CF9AE}" pid="724" name="g1e6b349d3af548e2b745c98599e103de">
    <vt:lpwstr>k07b7d0a756a84ee8806_X_kf890b80b4a3a47c9919_A_2_F_10</vt:lpwstr>
  </property>
  <property fmtid="{D5CDD505-2E9C-101B-9397-08002B2CF9AE}" pid="725" name="g6c18acf49e144e4588034e9fd7d8d97e">
    <vt:lpwstr>k07b7d0a756a84ee8806_X_kf890b80b4a3a47c9919_A_3_F_10</vt:lpwstr>
  </property>
  <property fmtid="{D5CDD505-2E9C-101B-9397-08002B2CF9AE}" pid="726" name="g0998598ce6d849ee89a456e61c491b47">
    <vt:lpwstr>k07b7d0a756a84ee8806_X_kf890b80b4a3a47c9919_A_4_F_10</vt:lpwstr>
  </property>
  <property fmtid="{D5CDD505-2E9C-101B-9397-08002B2CF9AE}" pid="727" name="gd94f285326fa4ceab15bedd56432852e">
    <vt:lpwstr>k07b7d0a756a84ee8806_X_kf890b80b4a3a47c9919_A_5_F_10</vt:lpwstr>
  </property>
  <property fmtid="{D5CDD505-2E9C-101B-9397-08002B2CF9AE}" pid="728" name="gdf2221c75ace4c378d0b14308578fb00">
    <vt:lpwstr>k07b7d0a756a84ee8806_X_kf890b80b4a3a47c9919_A_6_F_10</vt:lpwstr>
  </property>
  <property fmtid="{D5CDD505-2E9C-101B-9397-08002B2CF9AE}" pid="729" name="g8738ab96dbfa4a64aa61c19ce80f3edc">
    <vt:lpwstr>k07b7d0a756a84ee8806_X_kf890b80b4a3a47c9919_A_7_F_10</vt:lpwstr>
  </property>
  <property fmtid="{D5CDD505-2E9C-101B-9397-08002B2CF9AE}" pid="730" name="g84c477ac913b4d24936dc46dba47a583">
    <vt:lpwstr>k07b7d0a756a84ee8806_X_kf890b80b4a3a47c9919_A_8_F_10</vt:lpwstr>
  </property>
  <property fmtid="{D5CDD505-2E9C-101B-9397-08002B2CF9AE}" pid="731" name="g8dbd9cdce94d4301afcc16e6856ebf0b">
    <vt:lpwstr>k07b7d0a756a84ee8806_X_kf890b80b4a3a47c9919_A_9_F_10</vt:lpwstr>
  </property>
  <property fmtid="{D5CDD505-2E9C-101B-9397-08002B2CF9AE}" pid="732" name="gd97691edbc994d7b8d262263b4d62dfc">
    <vt:lpwstr>k07b7d0a756a84ee8806_X_kf890b80b4a3a47c9919_A_10_F_10</vt:lpwstr>
  </property>
  <property fmtid="{D5CDD505-2E9C-101B-9397-08002B2CF9AE}" pid="733" name="g9f4e93a53ae14bcb98460708dd57a9cc">
    <vt:lpwstr>k07b7d0a756a84ee8806_X_k306db9075cd44630a4a_A_10</vt:lpwstr>
  </property>
  <property fmtid="{D5CDD505-2E9C-101B-9397-08002B2CF9AE}" pid="734" name="g898a1694ac6649bf9b8f1b3c325c92df">
    <vt:lpwstr>k07b7d0a756a84ee8806_X_k306db9075cd44630a4a_A_9</vt:lpwstr>
  </property>
  <property fmtid="{D5CDD505-2E9C-101B-9397-08002B2CF9AE}" pid="735" name="g44ec80e75d0645199aecbeeda68f244d">
    <vt:lpwstr>k07b7d0a756a84ee8806_X_k306db9075cd44630a4a_A_8</vt:lpwstr>
  </property>
  <property fmtid="{D5CDD505-2E9C-101B-9397-08002B2CF9AE}" pid="736" name="ga34116a5afa14c95b16a12c4d5632569">
    <vt:lpwstr>k07b7d0a756a84ee8806_X_k306db9075cd44630a4a_A_7</vt:lpwstr>
  </property>
  <property fmtid="{D5CDD505-2E9C-101B-9397-08002B2CF9AE}" pid="737" name="gea849bec47db4faa8320a95234e4b1ad">
    <vt:lpwstr>k07b7d0a756a84ee8806_X_k306db9075cd44630a4a_A_6</vt:lpwstr>
  </property>
  <property fmtid="{D5CDD505-2E9C-101B-9397-08002B2CF9AE}" pid="738" name="g9cde75c76c1b48b3a5dc96522fa01713">
    <vt:lpwstr>k07b7d0a756a84ee8806_X_k306db9075cd44630a4a_A_5</vt:lpwstr>
  </property>
  <property fmtid="{D5CDD505-2E9C-101B-9397-08002B2CF9AE}" pid="739" name="gb2bf68188bb6426b994589eac875d64b">
    <vt:lpwstr>k07b7d0a756a84ee8806_X_k306db9075cd44630a4a_A_4</vt:lpwstr>
  </property>
  <property fmtid="{D5CDD505-2E9C-101B-9397-08002B2CF9AE}" pid="740" name="g538c4b9eab75413993388095f1093043">
    <vt:lpwstr>k07b7d0a756a84ee8806_X_k306db9075cd44630a4a_A_3</vt:lpwstr>
  </property>
  <property fmtid="{D5CDD505-2E9C-101B-9397-08002B2CF9AE}" pid="741" name="g23404183ddaf4d818b5e2902f1692665">
    <vt:lpwstr>k07b7d0a756a84ee8806_X_k306db9075cd44630a4a_A_2</vt:lpwstr>
  </property>
  <property fmtid="{D5CDD505-2E9C-101B-9397-08002B2CF9AE}" pid="742" name="gc4fbb9337e7a4940a7f804f745c229b4">
    <vt:lpwstr>k07b7d0a756a84ee8806_X_k306db9075cd44630a4a_A_1</vt:lpwstr>
  </property>
  <property fmtid="{D5CDD505-2E9C-101B-9397-08002B2CF9AE}" pid="743" name="gb31af0483e6a419ea9fad6342f1f487d">
    <vt:lpwstr>k07b7d0a756a84ee8806_X_k23fa3128ced840e3b62_A_1</vt:lpwstr>
  </property>
  <property fmtid="{D5CDD505-2E9C-101B-9397-08002B2CF9AE}" pid="744" name="g6c75639f810a4a4eaacd9ac5b46616b2">
    <vt:lpwstr>k07b7d0a756a84ee8806_X_k23fa3128ced840e3b62_A_2</vt:lpwstr>
  </property>
  <property fmtid="{D5CDD505-2E9C-101B-9397-08002B2CF9AE}" pid="745" name="g76e71cc0ba1f4befa85d89e4451bebb5">
    <vt:lpwstr>k07b7d0a756a84ee8806_X_k23fa3128ced840e3b62_A_3</vt:lpwstr>
  </property>
  <property fmtid="{D5CDD505-2E9C-101B-9397-08002B2CF9AE}" pid="746" name="gd07169f69b9c47408f87478c0107e1f7">
    <vt:lpwstr>k07b7d0a756a84ee8806_X_k23fa3128ced840e3b62_A_4</vt:lpwstr>
  </property>
  <property fmtid="{D5CDD505-2E9C-101B-9397-08002B2CF9AE}" pid="747" name="gc536d33f4aff491e9127714aea5d81f5">
    <vt:lpwstr>k07b7d0a756a84ee8806_X_k23fa3128ced840e3b62_A_5</vt:lpwstr>
  </property>
  <property fmtid="{D5CDD505-2E9C-101B-9397-08002B2CF9AE}" pid="748" name="gf308b105c223472d9c5b14e2ea6d827b">
    <vt:lpwstr>k07b7d0a756a84ee8806_X_k23fa3128ced840e3b62_A_6</vt:lpwstr>
  </property>
  <property fmtid="{D5CDD505-2E9C-101B-9397-08002B2CF9AE}" pid="749" name="gba5e04cd12c044be8a1aee1048e5312d">
    <vt:lpwstr>k07b7d0a756a84ee8806_X_k23fa3128ced840e3b62_A_7</vt:lpwstr>
  </property>
  <property fmtid="{D5CDD505-2E9C-101B-9397-08002B2CF9AE}" pid="750" name="gf366433e230d4d1d9e7cf19316d7076c">
    <vt:lpwstr>k07b7d0a756a84ee8806_X_k23fa3128ced840e3b62_A_8</vt:lpwstr>
  </property>
  <property fmtid="{D5CDD505-2E9C-101B-9397-08002B2CF9AE}" pid="751" name="gb98845705122415b872f850dc30e63a4">
    <vt:lpwstr>k07b7d0a756a84ee8806_X_k23fa3128ced840e3b62_A_9</vt:lpwstr>
  </property>
  <property fmtid="{D5CDD505-2E9C-101B-9397-08002B2CF9AE}" pid="752" name="gf56afb797bbb4503b10cc3fa10208a42">
    <vt:lpwstr>k07b7d0a756a84ee8806_X_k23fa3128ced840e3b62_A_10</vt:lpwstr>
  </property>
  <property fmtid="{D5CDD505-2E9C-101B-9397-08002B2CF9AE}" pid="753" name="g8264344ba79a451caf1ed5e1e6a1ed43">
    <vt:lpwstr>k07b7d0a756a84ee8806_X_k0aae46fb3e7e4cc0a54_A_8_F_10</vt:lpwstr>
  </property>
  <property fmtid="{D5CDD505-2E9C-101B-9397-08002B2CF9AE}" pid="754" name="gd3f90eb42f3a419aba04e0d7da6f3be7">
    <vt:lpwstr>k7e004cc87688476c93b</vt:lpwstr>
  </property>
  <property fmtid="{D5CDD505-2E9C-101B-9397-08002B2CF9AE}" pid="755" name="gd3b83c68ed244a769608b2f2e125736c">
    <vt:lpwstr>kcaf059d8fee54b31982</vt:lpwstr>
  </property>
  <property fmtid="{D5CDD505-2E9C-101B-9397-08002B2CF9AE}" pid="756" name="gd90927f0f6be43f1b4dcd80193dd3783">
    <vt:lpwstr>k343e3fbec0ee4814a6b</vt:lpwstr>
  </property>
  <property fmtid="{D5CDD505-2E9C-101B-9397-08002B2CF9AE}" pid="757" name="g0323cb5561d545acbc6f5f379759c2ab">
    <vt:lpwstr>k255d85de90614cce833</vt:lpwstr>
  </property>
  <property fmtid="{D5CDD505-2E9C-101B-9397-08002B2CF9AE}" pid="758" name="g58855f5a41f8456faa77e058c82d2347">
    <vt:lpwstr>k521f3b8daf7e489da27_F_10</vt:lpwstr>
  </property>
  <property fmtid="{D5CDD505-2E9C-101B-9397-08002B2CF9AE}" pid="759" name="g130f29e426e040f39ad225c690a1c7eb">
    <vt:lpwstr>k2684e625846a4fd1863_F_10</vt:lpwstr>
  </property>
  <property fmtid="{D5CDD505-2E9C-101B-9397-08002B2CF9AE}" pid="760" name="g7f204aa5af544df6a5e3ad2f99c34ee1">
    <vt:lpwstr>k0f3f0f44fd2a4d25933_F_10</vt:lpwstr>
  </property>
  <property fmtid="{D5CDD505-2E9C-101B-9397-08002B2CF9AE}" pid="761" name="g6b9b0f3c7b434766a756ab4bd93d8339">
    <vt:lpwstr>k03a41d8a4f064204957_F_10</vt:lpwstr>
  </property>
  <property fmtid="{D5CDD505-2E9C-101B-9397-08002B2CF9AE}" pid="762" name="ged4f81e2b9b14ba8aa41e89a2c93a1df">
    <vt:lpwstr>kb6660bc651714697bf6_F_10</vt:lpwstr>
  </property>
  <property fmtid="{D5CDD505-2E9C-101B-9397-08002B2CF9AE}" pid="763" name="gdc9ae02adb0b4da18b9d6ea7104351b0">
    <vt:lpwstr>k28e271e0f4c34a839d3_F_10</vt:lpwstr>
  </property>
  <property fmtid="{D5CDD505-2E9C-101B-9397-08002B2CF9AE}" pid="764" name="g85143dc1a62e4aecba278d647a106f99">
    <vt:lpwstr>k6199063af1dd446fa9b_F_10</vt:lpwstr>
  </property>
  <property fmtid="{D5CDD505-2E9C-101B-9397-08002B2CF9AE}" pid="765" name="gb5f703389a31482fb2f6d0c1b97fe70d">
    <vt:lpwstr>k17bfe5b75ea54da4b6c_F_10</vt:lpwstr>
  </property>
  <property fmtid="{D5CDD505-2E9C-101B-9397-08002B2CF9AE}" pid="766" name="gac37d110427c49e8bdf4a48b63eff56e">
    <vt:lpwstr>k441d86a7db444453ab5_F_10</vt:lpwstr>
  </property>
  <property fmtid="{D5CDD505-2E9C-101B-9397-08002B2CF9AE}" pid="767" name="g035cf9797cc748cf83491ee40bfdd6db">
    <vt:lpwstr>ka72519845b264fbfa72_F_10</vt:lpwstr>
  </property>
  <property fmtid="{D5CDD505-2E9C-101B-9397-08002B2CF9AE}" pid="768" name="g2de61af062ec47ab8edda90e2251721e">
    <vt:lpwstr>ka181f419b68c49559d2_F_10</vt:lpwstr>
  </property>
  <property fmtid="{D5CDD505-2E9C-101B-9397-08002B2CF9AE}" pid="769" name="gf98f0a7b6d904f4eb11ead90144c9e09">
    <vt:lpwstr>k47c82ca116e04dc080b_F_10</vt:lpwstr>
  </property>
  <property fmtid="{D5CDD505-2E9C-101B-9397-08002B2CF9AE}" pid="770" name="g70497fdf7a7248918b325a8e5f8f52dc">
    <vt:lpwstr>k63bcfbbf547d41e69e9_F_10</vt:lpwstr>
  </property>
  <property fmtid="{D5CDD505-2E9C-101B-9397-08002B2CF9AE}" pid="771" name="g661e25d85dd6479684a88f6553e1750b">
    <vt:lpwstr>k9fe6ed0c385e4569ae9_F_10</vt:lpwstr>
  </property>
  <property fmtid="{D5CDD505-2E9C-101B-9397-08002B2CF9AE}" pid="772" name="gfeb96442fc09488fbc091a9f90b27619">
    <vt:lpwstr>k49b3de7ad8904646b44_F_10</vt:lpwstr>
  </property>
  <property fmtid="{D5CDD505-2E9C-101B-9397-08002B2CF9AE}" pid="773" name="g0d34a20cf02241bf89babc6d71052efc">
    <vt:lpwstr>k640591482b0c47178d7</vt:lpwstr>
  </property>
  <property fmtid="{D5CDD505-2E9C-101B-9397-08002B2CF9AE}" pid="774" name="g3e05ecdd02db4b1aa409486c353f15eb">
    <vt:lpwstr>k8f725e286e214e148a2_F_10</vt:lpwstr>
  </property>
  <property fmtid="{D5CDD505-2E9C-101B-9397-08002B2CF9AE}" pid="775" name="g18d820bbf96e4e4b9b00995f340d0ec7">
    <vt:lpwstr>k9c494b5acbd643da90a</vt:lpwstr>
  </property>
  <property fmtid="{D5CDD505-2E9C-101B-9397-08002B2CF9AE}" pid="776" name="g39b8aa978dec4b038afc1dcc06bbdc4f">
    <vt:lpwstr>k575495bf53254523b94_F_10</vt:lpwstr>
  </property>
  <property fmtid="{D5CDD505-2E9C-101B-9397-08002B2CF9AE}" pid="777" name="g5e6dbec987fe4823b54546dc8c6476f9">
    <vt:lpwstr>k07b7d0a756a84ee8806_X_k49052442f6ab4c84ad4_A_1_F_10</vt:lpwstr>
  </property>
  <property fmtid="{D5CDD505-2E9C-101B-9397-08002B2CF9AE}" pid="778" name="g1054de57bea549e4a7502ca8217a3f4c">
    <vt:lpwstr>k07b7d0a756a84ee8806_X_k49052442f6ab4c84ad4_A_2_F_10</vt:lpwstr>
  </property>
  <property fmtid="{D5CDD505-2E9C-101B-9397-08002B2CF9AE}" pid="779" name="ga374f9ff940345139d694134d6cdabf3">
    <vt:lpwstr>k07b7d0a756a84ee8806_X_k49052442f6ab4c84ad4_A_3_F_10</vt:lpwstr>
  </property>
  <property fmtid="{D5CDD505-2E9C-101B-9397-08002B2CF9AE}" pid="780" name="gc4f6ab57bdb14fb485214276903d2746">
    <vt:lpwstr>k07b7d0a756a84ee8806_X_k49052442f6ab4c84ad4_A_4_F_10</vt:lpwstr>
  </property>
  <property fmtid="{D5CDD505-2E9C-101B-9397-08002B2CF9AE}" pid="781" name="g1bd8375ee22b407ba99106a3f22debb6">
    <vt:lpwstr>k07b7d0a756a84ee8806_X_k49052442f6ab4c84ad4_A_5_F_10</vt:lpwstr>
  </property>
  <property fmtid="{D5CDD505-2E9C-101B-9397-08002B2CF9AE}" pid="782" name="g4a758baf096848d3833f1a1bc0d6b5b0">
    <vt:lpwstr>k07b7d0a756a84ee8806_X_k49052442f6ab4c84ad4_A_6_F_10</vt:lpwstr>
  </property>
  <property fmtid="{D5CDD505-2E9C-101B-9397-08002B2CF9AE}" pid="783" name="g815458bbf55d43baadf1a3c0d895194d">
    <vt:lpwstr>k07b7d0a756a84ee8806_X_k49052442f6ab4c84ad4_A_7_F_10</vt:lpwstr>
  </property>
  <property fmtid="{D5CDD505-2E9C-101B-9397-08002B2CF9AE}" pid="784" name="gf902f6f677c54b3ebb41a18325ae0e0a">
    <vt:lpwstr>k07b7d0a756a84ee8806_X_k49052442f6ab4c84ad4_A_8_F_10</vt:lpwstr>
  </property>
  <property fmtid="{D5CDD505-2E9C-101B-9397-08002B2CF9AE}" pid="785" name="gbb989ebe4684480ab09c453e6d2366ab">
    <vt:lpwstr>k07b7d0a756a84ee8806_X_k49052442f6ab4c84ad4_A_9_F_10</vt:lpwstr>
  </property>
  <property fmtid="{D5CDD505-2E9C-101B-9397-08002B2CF9AE}" pid="786" name="geb2601d932c742d2a08ea360ed7dc885">
    <vt:lpwstr>k07b7d0a756a84ee8806_X_k49052442f6ab4c84ad4_A_10_F_10</vt:lpwstr>
  </property>
  <property fmtid="{D5CDD505-2E9C-101B-9397-08002B2CF9AE}" pid="787" name="gd59deaf954ef49a3b3c2381bd7accdd8">
    <vt:lpwstr>k07b7d0a756a84ee8806_X_kf890b80b4a3a47c9919_A_1_F_10</vt:lpwstr>
  </property>
  <property fmtid="{D5CDD505-2E9C-101B-9397-08002B2CF9AE}" pid="788" name="g411f81c4cefb4161ba202ede602eb4e4">
    <vt:lpwstr>k07b7d0a756a84ee8806_X_kf890b80b4a3a47c9919_A_2_F_10</vt:lpwstr>
  </property>
  <property fmtid="{D5CDD505-2E9C-101B-9397-08002B2CF9AE}" pid="789" name="gbabe71698a5b4c79bcf990f6149aca23">
    <vt:lpwstr>k07b7d0a756a84ee8806_X_kf890b80b4a3a47c9919_A_3_F_10</vt:lpwstr>
  </property>
  <property fmtid="{D5CDD505-2E9C-101B-9397-08002B2CF9AE}" pid="790" name="g12c6c807cd8d45a1afd4109c637c98cb">
    <vt:lpwstr>k07b7d0a756a84ee8806_X_kf890b80b4a3a47c9919_A_4_F_10</vt:lpwstr>
  </property>
  <property fmtid="{D5CDD505-2E9C-101B-9397-08002B2CF9AE}" pid="791" name="ga3a2b26468cf4552acb15eae8fbd314f">
    <vt:lpwstr>k07b7d0a756a84ee8806_X_kf890b80b4a3a47c9919_A_5_F_10</vt:lpwstr>
  </property>
  <property fmtid="{D5CDD505-2E9C-101B-9397-08002B2CF9AE}" pid="792" name="gd32d2b128c424a67a9895a2b874cb3cb">
    <vt:lpwstr>k07b7d0a756a84ee8806_X_kf890b80b4a3a47c9919_A_6_F_10</vt:lpwstr>
  </property>
  <property fmtid="{D5CDD505-2E9C-101B-9397-08002B2CF9AE}" pid="793" name="g239b2d23d4ae4f64b35723a4350612ef">
    <vt:lpwstr>k07b7d0a756a84ee8806_X_kf890b80b4a3a47c9919_A_7_F_10</vt:lpwstr>
  </property>
  <property fmtid="{D5CDD505-2E9C-101B-9397-08002B2CF9AE}" pid="794" name="g3dcf074f2436419db5940fe31e18800a">
    <vt:lpwstr>k07b7d0a756a84ee8806_X_kf890b80b4a3a47c9919_A_8_F_10</vt:lpwstr>
  </property>
  <property fmtid="{D5CDD505-2E9C-101B-9397-08002B2CF9AE}" pid="795" name="g31f5a260206a4ed29cefc0c223059364">
    <vt:lpwstr>k07b7d0a756a84ee8806_X_kf890b80b4a3a47c9919_A_9_F_10</vt:lpwstr>
  </property>
  <property fmtid="{D5CDD505-2E9C-101B-9397-08002B2CF9AE}" pid="796" name="ge48d60b8791b436ab634baf9e86b2994">
    <vt:lpwstr>k07b7d0a756a84ee8806_X_kf890b80b4a3a47c9919_A_10_F_10</vt:lpwstr>
  </property>
  <property fmtid="{D5CDD505-2E9C-101B-9397-08002B2CF9AE}" pid="797" name="g527474734922432d8fc364689075e8ea">
    <vt:lpwstr>k9c494b5acbd643da90a</vt:lpwstr>
  </property>
  <property fmtid="{D5CDD505-2E9C-101B-9397-08002B2CF9AE}" pid="798" name="g20f13ea3bafa4a63a7d81024e3796139">
    <vt:lpwstr>k07b7d0a756a84ee8806_X_kb5da17f88a454a8a886_A_1</vt:lpwstr>
  </property>
  <property fmtid="{D5CDD505-2E9C-101B-9397-08002B2CF9AE}" pid="799" name="gbe27fa4d39004039abb36b8066f25cf9">
    <vt:lpwstr>k07b7d0a756a84ee8806_X_kb5da17f88a454a8a886_A_2</vt:lpwstr>
  </property>
  <property fmtid="{D5CDD505-2E9C-101B-9397-08002B2CF9AE}" pid="800" name="g772bfa82015c4769ba97155f596aef27">
    <vt:lpwstr>k07b7d0a756a84ee8806_X_kb5da17f88a454a8a886_A_3</vt:lpwstr>
  </property>
  <property fmtid="{D5CDD505-2E9C-101B-9397-08002B2CF9AE}" pid="801" name="ga2c322ced81247e9a7190d00f112b676">
    <vt:lpwstr>k07b7d0a756a84ee8806_X_kb5da17f88a454a8a886_A_4</vt:lpwstr>
  </property>
  <property fmtid="{D5CDD505-2E9C-101B-9397-08002B2CF9AE}" pid="802" name="g85a8c3ec99534a5fbf4de7bf09eccb96">
    <vt:lpwstr>k07b7d0a756a84ee8806_X_kb5da17f88a454a8a886_A_5</vt:lpwstr>
  </property>
  <property fmtid="{D5CDD505-2E9C-101B-9397-08002B2CF9AE}" pid="803" name="g9cf19723cd604fad8f892151fc4fa9d9">
    <vt:lpwstr>k07b7d0a756a84ee8806_X_kb5da17f88a454a8a886_A_6</vt:lpwstr>
  </property>
  <property fmtid="{D5CDD505-2E9C-101B-9397-08002B2CF9AE}" pid="804" name="g7f313019e47d4b3ba518d431fc3fce07">
    <vt:lpwstr>k07b7d0a756a84ee8806_X_kb5da17f88a454a8a886_A_7</vt:lpwstr>
  </property>
  <property fmtid="{D5CDD505-2E9C-101B-9397-08002B2CF9AE}" pid="805" name="g5c706e5eacac465c960c188b0eb10d97">
    <vt:lpwstr>k07b7d0a756a84ee8806_X_kb5da17f88a454a8a886_A_8</vt:lpwstr>
  </property>
  <property fmtid="{D5CDD505-2E9C-101B-9397-08002B2CF9AE}" pid="806" name="g73c038f5362a4347b907dcdc3c4e76ba">
    <vt:lpwstr>k07b7d0a756a84ee8806_X_kb5da17f88a454a8a886_A_9</vt:lpwstr>
  </property>
  <property fmtid="{D5CDD505-2E9C-101B-9397-08002B2CF9AE}" pid="807" name="g9ec2352b632d46cab5d1af76b820f6b9">
    <vt:lpwstr>k07b7d0a756a84ee8806_X_kb5da17f88a454a8a886_A_10</vt:lpwstr>
  </property>
  <property fmtid="{D5CDD505-2E9C-101B-9397-08002B2CF9AE}" pid="808" name="g39bce3a14679452085e0d108c1e8c988">
    <vt:lpwstr>k6010d721344f4f20b33</vt:lpwstr>
  </property>
  <property fmtid="{D5CDD505-2E9C-101B-9397-08002B2CF9AE}" pid="809" name="gd68870425ae649198c760c50e136def8">
    <vt:lpwstr>k07b7d0a756a84ee8806_X_k49052442f6ab4c84ad4_A_1_F_10</vt:lpwstr>
  </property>
  <property fmtid="{D5CDD505-2E9C-101B-9397-08002B2CF9AE}" pid="810" name="g56fc6cde5dcc4cbb9ef66b9ec3df731c">
    <vt:lpwstr>k07b7d0a756a84ee8806_X_k49052442f6ab4c84ad4_A_2_F_10</vt:lpwstr>
  </property>
  <property fmtid="{D5CDD505-2E9C-101B-9397-08002B2CF9AE}" pid="811" name="gccaeca03ca90443b8451cee4d0bee6f4">
    <vt:lpwstr>k07b7d0a756a84ee8806_X_k49052442f6ab4c84ad4_A_3_F_10</vt:lpwstr>
  </property>
  <property fmtid="{D5CDD505-2E9C-101B-9397-08002B2CF9AE}" pid="812" name="gbd1be0f9e46c4297b58178b22ca49dab">
    <vt:lpwstr>k07b7d0a756a84ee8806_X_k49052442f6ab4c84ad4_A_4_F_10</vt:lpwstr>
  </property>
  <property fmtid="{D5CDD505-2E9C-101B-9397-08002B2CF9AE}" pid="813" name="g6abe7fe59fcc49d2b48e866e6841367d">
    <vt:lpwstr>k07b7d0a756a84ee8806_X_k49052442f6ab4c84ad4_A_5_F_10</vt:lpwstr>
  </property>
  <property fmtid="{D5CDD505-2E9C-101B-9397-08002B2CF9AE}" pid="814" name="g3b6aff16066c4048bf413cb68fa70b4c">
    <vt:lpwstr>k07b7d0a756a84ee8806_X_k49052442f6ab4c84ad4_A_6_F_10</vt:lpwstr>
  </property>
  <property fmtid="{D5CDD505-2E9C-101B-9397-08002B2CF9AE}" pid="815" name="g5e7e67bb23d647c29b227e25dbd1ae38">
    <vt:lpwstr>k07b7d0a756a84ee8806_X_k49052442f6ab4c84ad4_A_7_F_10</vt:lpwstr>
  </property>
  <property fmtid="{D5CDD505-2E9C-101B-9397-08002B2CF9AE}" pid="816" name="g32a15877e42d46368118bfc8b84d3d4d">
    <vt:lpwstr>k07b7d0a756a84ee8806_X_k49052442f6ab4c84ad4_A_8_F_10</vt:lpwstr>
  </property>
  <property fmtid="{D5CDD505-2E9C-101B-9397-08002B2CF9AE}" pid="817" name="gf76b05dc232543f496a71dbced9db9f7">
    <vt:lpwstr>k07b7d0a756a84ee8806_X_k49052442f6ab4c84ad4_A_9_F_10</vt:lpwstr>
  </property>
  <property fmtid="{D5CDD505-2E9C-101B-9397-08002B2CF9AE}" pid="818" name="gaadc7f5927cb4fa9bfe0751d6ad8a466">
    <vt:lpwstr>k07b7d0a756a84ee8806_X_k49052442f6ab4c84ad4_A_10_F_10</vt:lpwstr>
  </property>
  <property fmtid="{D5CDD505-2E9C-101B-9397-08002B2CF9AE}" pid="819" name="gf4f2d01171b14e928425c649f4e34593">
    <vt:lpwstr>k9d14f76db22441ed947</vt:lpwstr>
  </property>
  <property fmtid="{D5CDD505-2E9C-101B-9397-08002B2CF9AE}" pid="820" name="geeb4318e4d5e435291de372db6287596">
    <vt:lpwstr>kb6be93d6a728443ca00</vt:lpwstr>
  </property>
  <property fmtid="{D5CDD505-2E9C-101B-9397-08002B2CF9AE}" pid="821" name="gaed21d5d02c34b24a775c855281a88c5">
    <vt:lpwstr>k6010d721344f4f20b33</vt:lpwstr>
  </property>
  <property fmtid="{D5CDD505-2E9C-101B-9397-08002B2CF9AE}" pid="822" name="g2b1a74e4a0344f1bab6ccdf9bf167d1a">
    <vt:lpwstr>k255d85de90614cce833</vt:lpwstr>
  </property>
  <property fmtid="{D5CDD505-2E9C-101B-9397-08002B2CF9AE}" pid="823" name="g358b1a94ac3b425a8260d8ca30d2ac9a">
    <vt:lpwstr>k07b7d0a756a84ee8806_X_kead8df01982d4a3187f_A_1</vt:lpwstr>
  </property>
  <property fmtid="{D5CDD505-2E9C-101B-9397-08002B2CF9AE}" pid="824" name="g1e5d06eab12e47618242a08c8526c93c">
    <vt:lpwstr>k07b7d0a756a84ee8806_X_kead8df01982d4a3187f_A_2</vt:lpwstr>
  </property>
  <property fmtid="{D5CDD505-2E9C-101B-9397-08002B2CF9AE}" pid="825" name="ga9fc54e5e4f34c8c8bd11b5c4f1b24a9">
    <vt:lpwstr>k07b7d0a756a84ee8806_X_kead8df01982d4a3187f_A_3</vt:lpwstr>
  </property>
  <property fmtid="{D5CDD505-2E9C-101B-9397-08002B2CF9AE}" pid="826" name="gd4ff2ddac0c2478f9b38d8806fc13e9d">
    <vt:lpwstr>k07b7d0a756a84ee8806_X_kead8df01982d4a3187f_A_4</vt:lpwstr>
  </property>
  <property fmtid="{D5CDD505-2E9C-101B-9397-08002B2CF9AE}" pid="827" name="g026c66702ce44ede98edfcce186c07bf">
    <vt:lpwstr>k07b7d0a756a84ee8806_X_kead8df01982d4a3187f_A_5</vt:lpwstr>
  </property>
  <property fmtid="{D5CDD505-2E9C-101B-9397-08002B2CF9AE}" pid="828" name="g0ee1707a484546e6b7b805ab24e5c024">
    <vt:lpwstr>k07b7d0a756a84ee8806_X_kead8df01982d4a3187f_A_6</vt:lpwstr>
  </property>
  <property fmtid="{D5CDD505-2E9C-101B-9397-08002B2CF9AE}" pid="829" name="gf4e70f910b854b669bd474a54960fb6b">
    <vt:lpwstr>k07b7d0a756a84ee8806_X_kead8df01982d4a3187f_A_7</vt:lpwstr>
  </property>
  <property fmtid="{D5CDD505-2E9C-101B-9397-08002B2CF9AE}" pid="830" name="gcb23c4afba3c4b7695e95f2c486a67b7">
    <vt:lpwstr>k07b7d0a756a84ee8806_X_kead8df01982d4a3187f_A_8</vt:lpwstr>
  </property>
  <property fmtid="{D5CDD505-2E9C-101B-9397-08002B2CF9AE}" pid="831" name="g756e831b98484f1fa166779c31ccdb4e">
    <vt:lpwstr>k07b7d0a756a84ee8806_X_kead8df01982d4a3187f_A_9</vt:lpwstr>
  </property>
  <property fmtid="{D5CDD505-2E9C-101B-9397-08002B2CF9AE}" pid="832" name="g572f9f88cff44fd688790fa6e5572b12">
    <vt:lpwstr>k07b7d0a756a84ee8806_X_kead8df01982d4a3187f_A_10</vt:lpwstr>
  </property>
  <property fmtid="{D5CDD505-2E9C-101B-9397-08002B2CF9AE}" pid="833" name="gfb84cc36ac9e4ddda04246fc116a05ea">
    <vt:lpwstr>k07b7d0a756a84ee8806_X_k39d60a7f91394d1bb18_A_10</vt:lpwstr>
  </property>
  <property fmtid="{D5CDD505-2E9C-101B-9397-08002B2CF9AE}" pid="834" name="g7fd80047bfef4319b0eb3eae897384e3">
    <vt:lpwstr>k07b7d0a756a84ee8806_X_k39d60a7f91394d1bb18_A_9</vt:lpwstr>
  </property>
  <property fmtid="{D5CDD505-2E9C-101B-9397-08002B2CF9AE}" pid="835" name="gcfff4e8c9a75419ab5b50835e24fd0b9">
    <vt:lpwstr>k07b7d0a756a84ee8806_X_k39d60a7f91394d1bb18_A_8</vt:lpwstr>
  </property>
  <property fmtid="{D5CDD505-2E9C-101B-9397-08002B2CF9AE}" pid="836" name="g5eaabeb6b6aa46bfa649daff6131c8b2">
    <vt:lpwstr>k07b7d0a756a84ee8806_X_k39d60a7f91394d1bb18_A_7</vt:lpwstr>
  </property>
  <property fmtid="{D5CDD505-2E9C-101B-9397-08002B2CF9AE}" pid="837" name="g4c1aa3efbcab47a49d951a13dcee94ec">
    <vt:lpwstr>k07b7d0a756a84ee8806_X_k39d60a7f91394d1bb18_A_6</vt:lpwstr>
  </property>
  <property fmtid="{D5CDD505-2E9C-101B-9397-08002B2CF9AE}" pid="838" name="ge606dc0b531442729e369469275d6eeb">
    <vt:lpwstr>k07b7d0a756a84ee8806_X_k39d60a7f91394d1bb18_A_5</vt:lpwstr>
  </property>
  <property fmtid="{D5CDD505-2E9C-101B-9397-08002B2CF9AE}" pid="839" name="g8257779a3ff549bb919ba2030bd9bcef">
    <vt:lpwstr>k07b7d0a756a84ee8806_X_k39d60a7f91394d1bb18_A_4</vt:lpwstr>
  </property>
  <property fmtid="{D5CDD505-2E9C-101B-9397-08002B2CF9AE}" pid="840" name="g781bbc40ebf4493997c200a117960fcb">
    <vt:lpwstr>k07b7d0a756a84ee8806_X_k39d60a7f91394d1bb18_A_3</vt:lpwstr>
  </property>
  <property fmtid="{D5CDD505-2E9C-101B-9397-08002B2CF9AE}" pid="841" name="gb39390d2d85a4120bd7fcf87854d430f">
    <vt:lpwstr>k07b7d0a756a84ee8806_X_k39d60a7f91394d1bb18_A_2</vt:lpwstr>
  </property>
  <property fmtid="{D5CDD505-2E9C-101B-9397-08002B2CF9AE}" pid="842" name="gea7c66400c5a44ad944adc57f6801761">
    <vt:lpwstr>k07b7d0a756a84ee8806_X_k39d60a7f91394d1bb18_A_1</vt:lpwstr>
  </property>
  <property fmtid="{D5CDD505-2E9C-101B-9397-08002B2CF9AE}" pid="843" name="g6df64c7c459a4d8d80af4ce03a15c680">
    <vt:lpwstr>k07b7d0a756a84ee8806_X_kf238c6e8f5e64ab4b50_A_1</vt:lpwstr>
  </property>
  <property fmtid="{D5CDD505-2E9C-101B-9397-08002B2CF9AE}" pid="844" name="g665c7f32cca74447a0c99686468694b2">
    <vt:lpwstr>k07b7d0a756a84ee8806_X_kf238c6e8f5e64ab4b50_A_2</vt:lpwstr>
  </property>
  <property fmtid="{D5CDD505-2E9C-101B-9397-08002B2CF9AE}" pid="845" name="g35d2e3f449c040448b6e07537ee1a073">
    <vt:lpwstr>k07b7d0a756a84ee8806_X_kf238c6e8f5e64ab4b50_A_3</vt:lpwstr>
  </property>
  <property fmtid="{D5CDD505-2E9C-101B-9397-08002B2CF9AE}" pid="846" name="g11a35aca88b747598a1721c799735ada">
    <vt:lpwstr>k07b7d0a756a84ee8806_X_kf238c6e8f5e64ab4b50_A_4</vt:lpwstr>
  </property>
  <property fmtid="{D5CDD505-2E9C-101B-9397-08002B2CF9AE}" pid="847" name="g56a1019c164a4c648a195ab03b0a2135">
    <vt:lpwstr>k07b7d0a756a84ee8806_X_kf238c6e8f5e64ab4b50_A_5</vt:lpwstr>
  </property>
  <property fmtid="{D5CDD505-2E9C-101B-9397-08002B2CF9AE}" pid="848" name="g23eeb5a02cc04e2a93b16f393bb9f1dc">
    <vt:lpwstr>k07b7d0a756a84ee8806_X_kf238c6e8f5e64ab4b50_A_6</vt:lpwstr>
  </property>
  <property fmtid="{D5CDD505-2E9C-101B-9397-08002B2CF9AE}" pid="849" name="g64721049a0f24249a97ce1f3223a0beb">
    <vt:lpwstr>k07b7d0a756a84ee8806_X_kf238c6e8f5e64ab4b50_A_7</vt:lpwstr>
  </property>
  <property fmtid="{D5CDD505-2E9C-101B-9397-08002B2CF9AE}" pid="850" name="gec1b722b72d14c559920b0d077ea7c00">
    <vt:lpwstr>k07b7d0a756a84ee8806_X_kf238c6e8f5e64ab4b50_A_8</vt:lpwstr>
  </property>
  <property fmtid="{D5CDD505-2E9C-101B-9397-08002B2CF9AE}" pid="851" name="g76f29b80c3a04a06b4e400fffda806b3">
    <vt:lpwstr>k07b7d0a756a84ee8806_X_kf238c6e8f5e64ab4b50_A_9</vt:lpwstr>
  </property>
  <property fmtid="{D5CDD505-2E9C-101B-9397-08002B2CF9AE}" pid="852" name="g01eca3c4def44f6b9293dafdd1d2c1ba">
    <vt:lpwstr>k07b7d0a756a84ee8806_X_kf238c6e8f5e64ab4b50_A_10</vt:lpwstr>
  </property>
  <property fmtid="{D5CDD505-2E9C-101B-9397-08002B2CF9AE}" pid="853" name="g4a8c7a3ba7894be79cb014dab5ce53f7">
    <vt:lpwstr>k07b7d0a756a84ee8806_X_k5f41096e0b934ef9b7a_A_10</vt:lpwstr>
  </property>
  <property fmtid="{D5CDD505-2E9C-101B-9397-08002B2CF9AE}" pid="854" name="gf21164c8c8ef4f65a1f9f148fdb5ce10">
    <vt:lpwstr>k07b7d0a756a84ee8806_X_k5f41096e0b934ef9b7a_A_9</vt:lpwstr>
  </property>
  <property fmtid="{D5CDD505-2E9C-101B-9397-08002B2CF9AE}" pid="855" name="gd7472dd0204548d7a57a3afab59bcd64">
    <vt:lpwstr>k07b7d0a756a84ee8806_X_k5f41096e0b934ef9b7a_A_8</vt:lpwstr>
  </property>
  <property fmtid="{D5CDD505-2E9C-101B-9397-08002B2CF9AE}" pid="856" name="g90ed053320ec43b6871a737a26613306">
    <vt:lpwstr>k07b7d0a756a84ee8806_X_k5f41096e0b934ef9b7a_A_7</vt:lpwstr>
  </property>
  <property fmtid="{D5CDD505-2E9C-101B-9397-08002B2CF9AE}" pid="857" name="g2a3cfddaa9874fea9877f53b4f261e02">
    <vt:lpwstr>k07b7d0a756a84ee8806_X_k5f41096e0b934ef9b7a_A_6</vt:lpwstr>
  </property>
  <property fmtid="{D5CDD505-2E9C-101B-9397-08002B2CF9AE}" pid="858" name="g7e19c9da6c894ef1be8f151b5f92b8e7">
    <vt:lpwstr>k07b7d0a756a84ee8806_X_k5f41096e0b934ef9b7a_A_5</vt:lpwstr>
  </property>
  <property fmtid="{D5CDD505-2E9C-101B-9397-08002B2CF9AE}" pid="859" name="g4df749e3739646ef8f28004a5c33da84">
    <vt:lpwstr>k07b7d0a756a84ee8806_X_k5f41096e0b934ef9b7a_A_4</vt:lpwstr>
  </property>
  <property fmtid="{D5CDD505-2E9C-101B-9397-08002B2CF9AE}" pid="860" name="g8567e9bc383c4c22a95f317bc3d068b4">
    <vt:lpwstr>k07b7d0a756a84ee8806_X_k5f41096e0b934ef9b7a_A_3</vt:lpwstr>
  </property>
  <property fmtid="{D5CDD505-2E9C-101B-9397-08002B2CF9AE}" pid="861" name="g963642d43b214f5884cce8a6778a82b7">
    <vt:lpwstr>k07b7d0a756a84ee8806_X_k5f41096e0b934ef9b7a_A_2</vt:lpwstr>
  </property>
  <property fmtid="{D5CDD505-2E9C-101B-9397-08002B2CF9AE}" pid="862" name="g8e572c5995174ba3bcd0dc0d90d327aa">
    <vt:lpwstr>k07b7d0a756a84ee8806_X_k5f41096e0b934ef9b7a_A_1</vt:lpwstr>
  </property>
  <property fmtid="{D5CDD505-2E9C-101B-9397-08002B2CF9AE}" pid="863" name="g57b8da635ad9418ab05deaa0539e2558">
    <vt:lpwstr>k07b7d0a756a84ee8806_X_kab80d1ed608d48a6be0_A_1</vt:lpwstr>
  </property>
  <property fmtid="{D5CDD505-2E9C-101B-9397-08002B2CF9AE}" pid="864" name="g0524b13a1c9b4993b52ebd157e789649">
    <vt:lpwstr>k07b7d0a756a84ee8806_X_kab80d1ed608d48a6be0_A_2</vt:lpwstr>
  </property>
  <property fmtid="{D5CDD505-2E9C-101B-9397-08002B2CF9AE}" pid="865" name="gf6ec0efc186d4168b1ac8238bfec962f">
    <vt:lpwstr>k07b7d0a756a84ee8806_X_kab80d1ed608d48a6be0_A_3</vt:lpwstr>
  </property>
  <property fmtid="{D5CDD505-2E9C-101B-9397-08002B2CF9AE}" pid="866" name="g4f2a84d4b2504a34b88d09c551c92895">
    <vt:lpwstr>k07b7d0a756a84ee8806_X_kab80d1ed608d48a6be0_A_4</vt:lpwstr>
  </property>
  <property fmtid="{D5CDD505-2E9C-101B-9397-08002B2CF9AE}" pid="867" name="g887cbbc721b54d388a27429b9b05d337">
    <vt:lpwstr>k07b7d0a756a84ee8806_X_kab80d1ed608d48a6be0_A_5</vt:lpwstr>
  </property>
  <property fmtid="{D5CDD505-2E9C-101B-9397-08002B2CF9AE}" pid="868" name="g4b6e14a2eb714acf9e59221a99cfc9b9">
    <vt:lpwstr>k07b7d0a756a84ee8806_X_kab80d1ed608d48a6be0_A_6</vt:lpwstr>
  </property>
  <property fmtid="{D5CDD505-2E9C-101B-9397-08002B2CF9AE}" pid="869" name="g0c5a179d37ee42cab25a0791f83297a0">
    <vt:lpwstr>k07b7d0a756a84ee8806_X_kab80d1ed608d48a6be0_A_7</vt:lpwstr>
  </property>
  <property fmtid="{D5CDD505-2E9C-101B-9397-08002B2CF9AE}" pid="870" name="gbe7733457dbb4b8d9d5f371b50431a0e">
    <vt:lpwstr>k07b7d0a756a84ee8806_X_kab80d1ed608d48a6be0_A_8</vt:lpwstr>
  </property>
  <property fmtid="{D5CDD505-2E9C-101B-9397-08002B2CF9AE}" pid="871" name="g37f9d492802b4e17bc2d8d47b3541969">
    <vt:lpwstr>k07b7d0a756a84ee8806_X_kab80d1ed608d48a6be0_A_9</vt:lpwstr>
  </property>
  <property fmtid="{D5CDD505-2E9C-101B-9397-08002B2CF9AE}" pid="872" name="g2e8d69f2a59c4a30ac942db8816c538d">
    <vt:lpwstr>k07b7d0a756a84ee8806_X_kab80d1ed608d48a6be0_A_10</vt:lpwstr>
  </property>
  <property fmtid="{D5CDD505-2E9C-101B-9397-08002B2CF9AE}" pid="873" name="g7e3dacb7f277485f8558bdf669b2358b">
    <vt:lpwstr>k07b7d0a756a84ee8806_X_k9716820580a940b4b3e_A_10</vt:lpwstr>
  </property>
  <property fmtid="{D5CDD505-2E9C-101B-9397-08002B2CF9AE}" pid="874" name="g1af7a3024b7e48a68a849d7b08b83ed5">
    <vt:lpwstr>k07b7d0a756a84ee8806_X_k9716820580a940b4b3e_A_9</vt:lpwstr>
  </property>
  <property fmtid="{D5CDD505-2E9C-101B-9397-08002B2CF9AE}" pid="875" name="ge21e5e2ad9774cdcba4f79b10a0d9f6d">
    <vt:lpwstr>k07b7d0a756a84ee8806_X_k9716820580a940b4b3e_A_8</vt:lpwstr>
  </property>
  <property fmtid="{D5CDD505-2E9C-101B-9397-08002B2CF9AE}" pid="876" name="g8fcfad51f9e146678d032853567cb700">
    <vt:lpwstr>k07b7d0a756a84ee8806_X_k9716820580a940b4b3e_A_7</vt:lpwstr>
  </property>
  <property fmtid="{D5CDD505-2E9C-101B-9397-08002B2CF9AE}" pid="877" name="g1de548022deb4c78a758d644d5078d2b">
    <vt:lpwstr>k07b7d0a756a84ee8806_X_k9716820580a940b4b3e_A_6</vt:lpwstr>
  </property>
  <property fmtid="{D5CDD505-2E9C-101B-9397-08002B2CF9AE}" pid="878" name="gbf052482fe0b444e9a14a9a650238c04">
    <vt:lpwstr>k07b7d0a756a84ee8806_X_k9716820580a940b4b3e_A_5</vt:lpwstr>
  </property>
  <property fmtid="{D5CDD505-2E9C-101B-9397-08002B2CF9AE}" pid="879" name="gb1d5f60837464e1dbfbf62fa51932753">
    <vt:lpwstr>k07b7d0a756a84ee8806_X_k9716820580a940b4b3e_A_4</vt:lpwstr>
  </property>
  <property fmtid="{D5CDD505-2E9C-101B-9397-08002B2CF9AE}" pid="880" name="gb803ad19f65d4b6f9a1d0013694c9ffd">
    <vt:lpwstr>k07b7d0a756a84ee8806_X_k9716820580a940b4b3e_A_3</vt:lpwstr>
  </property>
  <property fmtid="{D5CDD505-2E9C-101B-9397-08002B2CF9AE}" pid="881" name="gc4dd841db17e4e8a8c1d523a038505cf">
    <vt:lpwstr>k07b7d0a756a84ee8806_X_k9716820580a940b4b3e_A_2</vt:lpwstr>
  </property>
  <property fmtid="{D5CDD505-2E9C-101B-9397-08002B2CF9AE}" pid="882" name="gaaf9855feef849bc98c0d6f014c622e6">
    <vt:lpwstr>k07b7d0a756a84ee8806_X_k9716820580a940b4b3e_A_1</vt:lpwstr>
  </property>
  <property fmtid="{D5CDD505-2E9C-101B-9397-08002B2CF9AE}" pid="883" name="g478a9348f4364a3d90c7e97ffd6b0bf7">
    <vt:lpwstr>k07b7d0a756a84ee8806_X_k7f0f6b3ef8a1493b9a5_A_1</vt:lpwstr>
  </property>
  <property fmtid="{D5CDD505-2E9C-101B-9397-08002B2CF9AE}" pid="884" name="g762de036b0b2430b881048c07af6671b">
    <vt:lpwstr>k07b7d0a756a84ee8806_X_k7f0f6b3ef8a1493b9a5_A_2</vt:lpwstr>
  </property>
  <property fmtid="{D5CDD505-2E9C-101B-9397-08002B2CF9AE}" pid="885" name="g0c1f15d2da1c4948a6d7aa737b50a646">
    <vt:lpwstr>k07b7d0a756a84ee8806_X_k7f0f6b3ef8a1493b9a5_A_3</vt:lpwstr>
  </property>
  <property fmtid="{D5CDD505-2E9C-101B-9397-08002B2CF9AE}" pid="886" name="gbeaea9d18e2d4be6bbc5da9c518c3488">
    <vt:lpwstr>k07b7d0a756a84ee8806_X_k7f0f6b3ef8a1493b9a5_A_4</vt:lpwstr>
  </property>
  <property fmtid="{D5CDD505-2E9C-101B-9397-08002B2CF9AE}" pid="887" name="g9dc725d535094f02bdc2c2423c64701e">
    <vt:lpwstr>k07b7d0a756a84ee8806_X_k7f0f6b3ef8a1493b9a5_A_5</vt:lpwstr>
  </property>
  <property fmtid="{D5CDD505-2E9C-101B-9397-08002B2CF9AE}" pid="888" name="gc394681715ca40d0bd98115e48c0ff77">
    <vt:lpwstr>k07b7d0a756a84ee8806_X_k7f0f6b3ef8a1493b9a5_A_6</vt:lpwstr>
  </property>
  <property fmtid="{D5CDD505-2E9C-101B-9397-08002B2CF9AE}" pid="889" name="ge5b77cc8432e43e0af9d8f6a451d7c92">
    <vt:lpwstr>k07b7d0a756a84ee8806_X_k7f0f6b3ef8a1493b9a5_A_7</vt:lpwstr>
  </property>
  <property fmtid="{D5CDD505-2E9C-101B-9397-08002B2CF9AE}" pid="890" name="g685b3f3834f84464afba376906cf64f0">
    <vt:lpwstr>k07b7d0a756a84ee8806_X_k7f0f6b3ef8a1493b9a5_A_8</vt:lpwstr>
  </property>
  <property fmtid="{D5CDD505-2E9C-101B-9397-08002B2CF9AE}" pid="891" name="g6feafc279bc247b19ee834f306719003">
    <vt:lpwstr>k07b7d0a756a84ee8806_X_k7f0f6b3ef8a1493b9a5_A_9</vt:lpwstr>
  </property>
  <property fmtid="{D5CDD505-2E9C-101B-9397-08002B2CF9AE}" pid="892" name="g7ab2adb488eb4262abd54107c784e2ab">
    <vt:lpwstr>k07b7d0a756a84ee8806_X_k7f0f6b3ef8a1493b9a5_A_10</vt:lpwstr>
  </property>
  <property fmtid="{D5CDD505-2E9C-101B-9397-08002B2CF9AE}" pid="893" name="g8e93527066f14de0a068791eef72303f">
    <vt:lpwstr>k07b7d0a756a84ee8806_X_k0e6b3333bbd14e9b995_A_10</vt:lpwstr>
  </property>
  <property fmtid="{D5CDD505-2E9C-101B-9397-08002B2CF9AE}" pid="894" name="g53adc27359af4b11ab52ff11a14c01ab">
    <vt:lpwstr>k07b7d0a756a84ee8806_X_k0e6b3333bbd14e9b995_A_9</vt:lpwstr>
  </property>
  <property fmtid="{D5CDD505-2E9C-101B-9397-08002B2CF9AE}" pid="895" name="gc5a96c33b5354a01b8b03cbba3e01843">
    <vt:lpwstr>k07b7d0a756a84ee8806_X_k0e6b3333bbd14e9b995_A_8</vt:lpwstr>
  </property>
  <property fmtid="{D5CDD505-2E9C-101B-9397-08002B2CF9AE}" pid="896" name="g1d06e77216e345b18776d7f948075b7e">
    <vt:lpwstr>k07b7d0a756a84ee8806_X_k0e6b3333bbd14e9b995_A_7</vt:lpwstr>
  </property>
  <property fmtid="{D5CDD505-2E9C-101B-9397-08002B2CF9AE}" pid="897" name="gf14d1b96d39b455a8db18996c10b2607">
    <vt:lpwstr>k07b7d0a756a84ee8806_X_k0e6b3333bbd14e9b995_A_6</vt:lpwstr>
  </property>
  <property fmtid="{D5CDD505-2E9C-101B-9397-08002B2CF9AE}" pid="898" name="g8cc379cf489249a0a775df2243634bfe">
    <vt:lpwstr>k07b7d0a756a84ee8806_X_k0e6b3333bbd14e9b995_A_5</vt:lpwstr>
  </property>
  <property fmtid="{D5CDD505-2E9C-101B-9397-08002B2CF9AE}" pid="899" name="g643744c6bf5e4c6ea3e7eb91881e93f0">
    <vt:lpwstr>k07b7d0a756a84ee8806_X_k0e6b3333bbd14e9b995_A_4</vt:lpwstr>
  </property>
  <property fmtid="{D5CDD505-2E9C-101B-9397-08002B2CF9AE}" pid="900" name="gbc1ad02802004eb3bc35689196d29deb">
    <vt:lpwstr>k07b7d0a756a84ee8806_X_k0e6b3333bbd14e9b995_A_3</vt:lpwstr>
  </property>
  <property fmtid="{D5CDD505-2E9C-101B-9397-08002B2CF9AE}" pid="901" name="gf60e50ca3ee04e1eb5f229e60e263982">
    <vt:lpwstr>k07b7d0a756a84ee8806_X_k0e6b3333bbd14e9b995_A_2</vt:lpwstr>
  </property>
  <property fmtid="{D5CDD505-2E9C-101B-9397-08002B2CF9AE}" pid="902" name="gb163deb94cb54292a362f2a365b4e86c">
    <vt:lpwstr>k07b7d0a756a84ee8806_X_k0e6b3333bbd14e9b995_A_1</vt:lpwstr>
  </property>
  <property fmtid="{D5CDD505-2E9C-101B-9397-08002B2CF9AE}" pid="903" name="g8ab7ac095dee4e01a65a541e382ce8e4">
    <vt:lpwstr>k3fd284132afc400f8ae</vt:lpwstr>
  </property>
  <property fmtid="{D5CDD505-2E9C-101B-9397-08002B2CF9AE}" pid="904" name="g8fc0ca277a6c43368b00ed0dbafe5ddd">
    <vt:lpwstr>k6981c7524b9d42db99c</vt:lpwstr>
  </property>
  <property fmtid="{D5CDD505-2E9C-101B-9397-08002B2CF9AE}" pid="905" name="gc4225007c9464cacb2cbb1f1900fea1d">
    <vt:lpwstr>k9225ee1e9bf741bf8e7</vt:lpwstr>
  </property>
  <property fmtid="{D5CDD505-2E9C-101B-9397-08002B2CF9AE}" pid="906" name="g34420ea3f5ee4f50aecf0afd9c1e7e1d">
    <vt:lpwstr>k0d77ba6e3cb74a8285d_F_20</vt:lpwstr>
  </property>
  <property fmtid="{D5CDD505-2E9C-101B-9397-08002B2CF9AE}" pid="907" name="g8f045d05ac0a41a3a0d01acf127c90e0">
    <vt:lpwstr>k17a4a6cbb523435d85a_F_23</vt:lpwstr>
  </property>
  <property fmtid="{D5CDD505-2E9C-101B-9397-08002B2CF9AE}" pid="908" name="g7354b2724b8e4ff2aab27c6b149a2b9f">
    <vt:lpwstr>kd9f1220b435d4ceba59</vt:lpwstr>
  </property>
  <property fmtid="{D5CDD505-2E9C-101B-9397-08002B2CF9AE}" pid="909" name="g53b67a4c0f4b47e08005a66e9a92b63e">
    <vt:lpwstr>kb1f0e31b26274038bca</vt:lpwstr>
  </property>
  <property fmtid="{D5CDD505-2E9C-101B-9397-08002B2CF9AE}" pid="910" name="g0305297eb06b4456a7995c0da6193da4">
    <vt:lpwstr>kbb6e19eb287f4092853_F_20</vt:lpwstr>
  </property>
  <property fmtid="{D5CDD505-2E9C-101B-9397-08002B2CF9AE}" pid="911" name="gea3cabf467de45e1aea29ef39a450560">
    <vt:lpwstr>k07b7d0a756a84ee8806_X_kff0887719f7f4b5ea0e_A_1_F_20</vt:lpwstr>
  </property>
  <property fmtid="{D5CDD505-2E9C-101B-9397-08002B2CF9AE}" pid="912" name="g13c642ab234442339d78813186c04bc4">
    <vt:lpwstr>k07b7d0a756a84ee8806_X_kff0887719f7f4b5ea0e_A_2_F_20</vt:lpwstr>
  </property>
  <property fmtid="{D5CDD505-2E9C-101B-9397-08002B2CF9AE}" pid="913" name="g61bb84acde404bb8be3329b729f001a1">
    <vt:lpwstr>k07b7d0a756a84ee8806_X_kff0887719f7f4b5ea0e_A_3_F_20</vt:lpwstr>
  </property>
  <property fmtid="{D5CDD505-2E9C-101B-9397-08002B2CF9AE}" pid="914" name="gc320aeb65a524fc2b0028c6ff85fb36e">
    <vt:lpwstr>k07b7d0a756a84ee8806_X_kff0887719f7f4b5ea0e_A_4_F_20</vt:lpwstr>
  </property>
  <property fmtid="{D5CDD505-2E9C-101B-9397-08002B2CF9AE}" pid="915" name="g4316a5393f594061916d595973cdaffb">
    <vt:lpwstr>k07b7d0a756a84ee8806_X_kff0887719f7f4b5ea0e_A_5_F_20</vt:lpwstr>
  </property>
  <property fmtid="{D5CDD505-2E9C-101B-9397-08002B2CF9AE}" pid="916" name="gf8dc9b420010444ca62f3ad8f0ddec71">
    <vt:lpwstr>k07b7d0a756a84ee8806_X_kff0887719f7f4b5ea0e_A_6_F_20</vt:lpwstr>
  </property>
  <property fmtid="{D5CDD505-2E9C-101B-9397-08002B2CF9AE}" pid="917" name="ga5470d9bc479410cbe098a6a366bf0c2">
    <vt:lpwstr>k07b7d0a756a84ee8806_X_kff0887719f7f4b5ea0e_A_7_F_20</vt:lpwstr>
  </property>
  <property fmtid="{D5CDD505-2E9C-101B-9397-08002B2CF9AE}" pid="918" name="g08cd7d7a4adb446dafb371dd6ea983dc">
    <vt:lpwstr>k07b7d0a756a84ee8806_X_kff0887719f7f4b5ea0e_A_8_F_20</vt:lpwstr>
  </property>
  <property fmtid="{D5CDD505-2E9C-101B-9397-08002B2CF9AE}" pid="919" name="gd8ce31abb9474584b24399b830de530f">
    <vt:lpwstr>k07b7d0a756a84ee8806_X_kff0887719f7f4b5ea0e_A_9_F_20</vt:lpwstr>
  </property>
  <property fmtid="{D5CDD505-2E9C-101B-9397-08002B2CF9AE}" pid="920" name="g392d3586e9a34af7996bafb8a954e895">
    <vt:lpwstr>k07b7d0a756a84ee8806_X_kff0887719f7f4b5ea0e_A_10_F_10</vt:lpwstr>
  </property>
  <property fmtid="{D5CDD505-2E9C-101B-9397-08002B2CF9AE}" pid="921" name="g161fe8081cb042fbbbfb98798c1d55e4">
    <vt:lpwstr>k07b7d0a756a84ee8806_X_k436acf6d4ca04deca92_A_1</vt:lpwstr>
  </property>
  <property fmtid="{D5CDD505-2E9C-101B-9397-08002B2CF9AE}" pid="922" name="g7627222069d94ad397a4a7a9371278b7">
    <vt:lpwstr>k07b7d0a756a84ee8806_X_k436acf6d4ca04deca92_A_2</vt:lpwstr>
  </property>
  <property fmtid="{D5CDD505-2E9C-101B-9397-08002B2CF9AE}" pid="923" name="gf261f508ccd6442cae0ce370b6559114">
    <vt:lpwstr>k07b7d0a756a84ee8806_X_k436acf6d4ca04deca92_A_3</vt:lpwstr>
  </property>
  <property fmtid="{D5CDD505-2E9C-101B-9397-08002B2CF9AE}" pid="924" name="g30b593cb42004557b33419f5536ac312">
    <vt:lpwstr>k07b7d0a756a84ee8806_X_k436acf6d4ca04deca92_A_4</vt:lpwstr>
  </property>
  <property fmtid="{D5CDD505-2E9C-101B-9397-08002B2CF9AE}" pid="925" name="gd79751063bb64b4ebccc2f723d53b947">
    <vt:lpwstr>k07b7d0a756a84ee8806_X_k436acf6d4ca04deca92_A_5</vt:lpwstr>
  </property>
  <property fmtid="{D5CDD505-2E9C-101B-9397-08002B2CF9AE}" pid="926" name="gf240c39f28c74d45acb3bacda3d10066">
    <vt:lpwstr>k07b7d0a756a84ee8806_X_k436acf6d4ca04deca92_A_6</vt:lpwstr>
  </property>
  <property fmtid="{D5CDD505-2E9C-101B-9397-08002B2CF9AE}" pid="927" name="g003c3717c8c24f3b9fa9288898d2f434">
    <vt:lpwstr>k07b7d0a756a84ee8806_X_k436acf6d4ca04deca92_A_7</vt:lpwstr>
  </property>
  <property fmtid="{D5CDD505-2E9C-101B-9397-08002B2CF9AE}" pid="928" name="g356b90b6bf4347a9a79acc482cec6212">
    <vt:lpwstr>k07b7d0a756a84ee8806_X_k436acf6d4ca04deca92_A_8</vt:lpwstr>
  </property>
  <property fmtid="{D5CDD505-2E9C-101B-9397-08002B2CF9AE}" pid="929" name="g573a22a5d90a432bb08ab49e2b95b1ac">
    <vt:lpwstr>k07b7d0a756a84ee8806_X_k436acf6d4ca04deca92_A_9</vt:lpwstr>
  </property>
  <property fmtid="{D5CDD505-2E9C-101B-9397-08002B2CF9AE}" pid="930" name="gd6dba6e2ba8d449b9667588025d10b08">
    <vt:lpwstr>k07b7d0a756a84ee8806_X_k436acf6d4ca04deca92_A_10</vt:lpwstr>
  </property>
  <property fmtid="{D5CDD505-2E9C-101B-9397-08002B2CF9AE}" pid="931" name="g269a21692ccf4e7ca183d363dbde2486">
    <vt:lpwstr>k07b7d0a756a84ee8806_X_kad0451e8119d4d0fa93_A_1_F_10</vt:lpwstr>
  </property>
  <property fmtid="{D5CDD505-2E9C-101B-9397-08002B2CF9AE}" pid="932" name="gc13cf67198d24320baa2c06dc318f170">
    <vt:lpwstr>k07b7d0a756a84ee8806_X_kad0451e8119d4d0fa93_A_2_F_10</vt:lpwstr>
  </property>
  <property fmtid="{D5CDD505-2E9C-101B-9397-08002B2CF9AE}" pid="933" name="gcdccccf61e43487cac1df41ad2ad4f78">
    <vt:lpwstr>k07b7d0a756a84ee8806_X_kad0451e8119d4d0fa93_A_3_F_10</vt:lpwstr>
  </property>
  <property fmtid="{D5CDD505-2E9C-101B-9397-08002B2CF9AE}" pid="934" name="g8a367752baa240c7b179bace594a7a95">
    <vt:lpwstr>k07b7d0a756a84ee8806_X_kad0451e8119d4d0fa93_A_4_F_10</vt:lpwstr>
  </property>
  <property fmtid="{D5CDD505-2E9C-101B-9397-08002B2CF9AE}" pid="935" name="g474a42dd3d544a4c88dcac627a240710">
    <vt:lpwstr>k07b7d0a756a84ee8806_X_kad0451e8119d4d0fa93_A_5_F_10</vt:lpwstr>
  </property>
  <property fmtid="{D5CDD505-2E9C-101B-9397-08002B2CF9AE}" pid="936" name="g60fec68fe4dd4a7a9e72530ba1e2d76e">
    <vt:lpwstr>k07b7d0a756a84ee8806_X_kad0451e8119d4d0fa93_A_6_F_10</vt:lpwstr>
  </property>
  <property fmtid="{D5CDD505-2E9C-101B-9397-08002B2CF9AE}" pid="937" name="g79c1310b50ba42c8b8a81dfb1b259252">
    <vt:lpwstr>k07b7d0a756a84ee8806_X_kad0451e8119d4d0fa93_A_7_F_10</vt:lpwstr>
  </property>
  <property fmtid="{D5CDD505-2E9C-101B-9397-08002B2CF9AE}" pid="938" name="g3e9cd11bef414c80a6f7b50d1b8ca68b">
    <vt:lpwstr>k07b7d0a756a84ee8806_X_kad0451e8119d4d0fa93_A_8_F_10</vt:lpwstr>
  </property>
  <property fmtid="{D5CDD505-2E9C-101B-9397-08002B2CF9AE}" pid="939" name="gde1aff9184ce47a3a46ce01bb0c6261a">
    <vt:lpwstr>k07b7d0a756a84ee8806_X_kad0451e8119d4d0fa93_A_9_F_10</vt:lpwstr>
  </property>
  <property fmtid="{D5CDD505-2E9C-101B-9397-08002B2CF9AE}" pid="940" name="gef032f831f344886bca7b557ace57e2b">
    <vt:lpwstr>k07b7d0a756a84ee8806_X_kad0451e8119d4d0fa93_A_10_F_10</vt:lpwstr>
  </property>
  <property fmtid="{D5CDD505-2E9C-101B-9397-08002B2CF9AE}" pid="941" name="g94ccdfc31f7d466fb7cf0590281ab45d">
    <vt:lpwstr>k07b7d0a756a84ee8806_X_ke82dd4b95d0d445484b_A_1_F_10</vt:lpwstr>
  </property>
  <property fmtid="{D5CDD505-2E9C-101B-9397-08002B2CF9AE}" pid="942" name="g1a6b614f00bd46b3a9136c69e9817bdc">
    <vt:lpwstr>k07b7d0a756a84ee8806_X_ke82dd4b95d0d445484b_A_2_F_10</vt:lpwstr>
  </property>
  <property fmtid="{D5CDD505-2E9C-101B-9397-08002B2CF9AE}" pid="943" name="g421736bd4fb84bd0bcc19595755048ac">
    <vt:lpwstr>k07b7d0a756a84ee8806_X_ke82dd4b95d0d445484b_A_3_F_10</vt:lpwstr>
  </property>
  <property fmtid="{D5CDD505-2E9C-101B-9397-08002B2CF9AE}" pid="944" name="g9b34e4972d5a4dcc8e72874589925d86">
    <vt:lpwstr>k07b7d0a756a84ee8806_X_ke82dd4b95d0d445484b_A_4_F_10</vt:lpwstr>
  </property>
  <property fmtid="{D5CDD505-2E9C-101B-9397-08002B2CF9AE}" pid="945" name="g00d50504c8f442c1881eda068e202ec6">
    <vt:lpwstr>k07b7d0a756a84ee8806_X_ke82dd4b95d0d445484b_A_5_F_10</vt:lpwstr>
  </property>
  <property fmtid="{D5CDD505-2E9C-101B-9397-08002B2CF9AE}" pid="946" name="g6dfad67c177a4586a050d320a66155ff">
    <vt:lpwstr>k07b7d0a756a84ee8806_X_ke82dd4b95d0d445484b_A_6_F_10</vt:lpwstr>
  </property>
  <property fmtid="{D5CDD505-2E9C-101B-9397-08002B2CF9AE}" pid="947" name="gae6e087a7f9b427a9516795cb5e4a606">
    <vt:lpwstr>k07b7d0a756a84ee8806_X_ke82dd4b95d0d445484b_A_7_F_10</vt:lpwstr>
  </property>
  <property fmtid="{D5CDD505-2E9C-101B-9397-08002B2CF9AE}" pid="948" name="gbabfb9a0b91c40a69ada9ec0b8f99c24">
    <vt:lpwstr>k07b7d0a756a84ee8806_X_ke82dd4b95d0d445484b_A_8_F_10</vt:lpwstr>
  </property>
  <property fmtid="{D5CDD505-2E9C-101B-9397-08002B2CF9AE}" pid="949" name="g2dfad85979614e2baf3e9bb3dd5ff38f">
    <vt:lpwstr>k07b7d0a756a84ee8806_X_ke82dd4b95d0d445484b_A_9_F_10</vt:lpwstr>
  </property>
  <property fmtid="{D5CDD505-2E9C-101B-9397-08002B2CF9AE}" pid="950" name="gb789df86a17d48a49060ea781d883d14">
    <vt:lpwstr>k07b7d0a756a84ee8806_X_ke82dd4b95d0d445484b_A_10_F_10</vt:lpwstr>
  </property>
  <property fmtid="{D5CDD505-2E9C-101B-9397-08002B2CF9AE}" pid="951" name="g273f400bd36342109adf8a030ea52784">
    <vt:lpwstr>k07b7d0a756a84ee8806_X_k36c7c5f856b0477da3f_A_1_F_10</vt:lpwstr>
  </property>
  <property fmtid="{D5CDD505-2E9C-101B-9397-08002B2CF9AE}" pid="952" name="gbba54098097c4b58ae56b4ee5625e711">
    <vt:lpwstr>k07b7d0a756a84ee8806_X_k36c7c5f856b0477da3f_A_2_F_10</vt:lpwstr>
  </property>
  <property fmtid="{D5CDD505-2E9C-101B-9397-08002B2CF9AE}" pid="953" name="ga7b3a19372dc44489e4f32b620a4ddb0">
    <vt:lpwstr>k07b7d0a756a84ee8806_X_k36c7c5f856b0477da3f_A_3_F_10</vt:lpwstr>
  </property>
  <property fmtid="{D5CDD505-2E9C-101B-9397-08002B2CF9AE}" pid="954" name="g580cbbc272404b5c8c60087dcaabd9cf">
    <vt:lpwstr>k07b7d0a756a84ee8806_X_k36c7c5f856b0477da3f_A_4_F_10</vt:lpwstr>
  </property>
  <property fmtid="{D5CDD505-2E9C-101B-9397-08002B2CF9AE}" pid="955" name="gb70f63ffe4f1450cb8cd6a6829daaca9">
    <vt:lpwstr>k07b7d0a756a84ee8806_X_k36c7c5f856b0477da3f_A_5_F_10</vt:lpwstr>
  </property>
  <property fmtid="{D5CDD505-2E9C-101B-9397-08002B2CF9AE}" pid="956" name="g831ea287bae449be9debd1d4dbb75274">
    <vt:lpwstr>k07b7d0a756a84ee8806_X_k36c7c5f856b0477da3f_A_6_F_10</vt:lpwstr>
  </property>
  <property fmtid="{D5CDD505-2E9C-101B-9397-08002B2CF9AE}" pid="957" name="g65b7180710b243f8bb0b073b449cf751">
    <vt:lpwstr>k07b7d0a756a84ee8806_X_k36c7c5f856b0477da3f_A_7_F_10</vt:lpwstr>
  </property>
  <property fmtid="{D5CDD505-2E9C-101B-9397-08002B2CF9AE}" pid="958" name="g4d022e46c28947709fffc3536944cf94">
    <vt:lpwstr>k07b7d0a756a84ee8806_X_k36c7c5f856b0477da3f_A_8_F_10</vt:lpwstr>
  </property>
  <property fmtid="{D5CDD505-2E9C-101B-9397-08002B2CF9AE}" pid="959" name="g10325f94cc554b8382b2fc709617c627">
    <vt:lpwstr>k07b7d0a756a84ee8806_X_k36c7c5f856b0477da3f_A_9_F_10</vt:lpwstr>
  </property>
  <property fmtid="{D5CDD505-2E9C-101B-9397-08002B2CF9AE}" pid="960" name="g46f8efadeb32465898d8f567ca82ad09">
    <vt:lpwstr>k07b7d0a756a84ee8806_X_k36c7c5f856b0477da3f_A_10_F_10</vt:lpwstr>
  </property>
  <property fmtid="{D5CDD505-2E9C-101B-9397-08002B2CF9AE}" pid="961" name="g13de0bc4b1b8443b892a27953a174521">
    <vt:lpwstr>k07b7d0a756a84ee8806_X_k8c1eb0f9d4f042f894f_A_1_F_10</vt:lpwstr>
  </property>
  <property fmtid="{D5CDD505-2E9C-101B-9397-08002B2CF9AE}" pid="962" name="g21b4ace7b7b844c5909d126a828598ba">
    <vt:lpwstr>k07b7d0a756a84ee8806_X_k8c1eb0f9d4f042f894f_A_2_F_10</vt:lpwstr>
  </property>
  <property fmtid="{D5CDD505-2E9C-101B-9397-08002B2CF9AE}" pid="963" name="gf60f90dc64db4fd886fa07d46446304b">
    <vt:lpwstr>k07b7d0a756a84ee8806_X_k8c1eb0f9d4f042f894f_A_3_F_10</vt:lpwstr>
  </property>
  <property fmtid="{D5CDD505-2E9C-101B-9397-08002B2CF9AE}" pid="964" name="g91ae9ef4174a43328d61647b9759cf0c">
    <vt:lpwstr>k07b7d0a756a84ee8806_X_k8c1eb0f9d4f042f894f_A_4_F_10</vt:lpwstr>
  </property>
  <property fmtid="{D5CDD505-2E9C-101B-9397-08002B2CF9AE}" pid="965" name="gbc4cad38559045688e81c9638cbe2714">
    <vt:lpwstr>k07b7d0a756a84ee8806_X_k8c1eb0f9d4f042f894f_A_5_F_10</vt:lpwstr>
  </property>
  <property fmtid="{D5CDD505-2E9C-101B-9397-08002B2CF9AE}" pid="966" name="gc4d7769e80a64ae182229b1c67fda679">
    <vt:lpwstr>k07b7d0a756a84ee8806_X_k8c1eb0f9d4f042f894f_A_6_F_10</vt:lpwstr>
  </property>
  <property fmtid="{D5CDD505-2E9C-101B-9397-08002B2CF9AE}" pid="967" name="gec3dafa9969a41c28f5065092d504560">
    <vt:lpwstr>k07b7d0a756a84ee8806_X_k8c1eb0f9d4f042f894f_A_7_F_10</vt:lpwstr>
  </property>
  <property fmtid="{D5CDD505-2E9C-101B-9397-08002B2CF9AE}" pid="968" name="g4ee1ddb1cd8b42c5a4972d4eb96be756">
    <vt:lpwstr>k07b7d0a756a84ee8806_X_k8c1eb0f9d4f042f894f_A_8_F_10</vt:lpwstr>
  </property>
  <property fmtid="{D5CDD505-2E9C-101B-9397-08002B2CF9AE}" pid="969" name="gb6dd7435e0434fcdb60d073ff2a159f9">
    <vt:lpwstr>k07b7d0a756a84ee8806_X_k8c1eb0f9d4f042f894f_A_9_F_10</vt:lpwstr>
  </property>
  <property fmtid="{D5CDD505-2E9C-101B-9397-08002B2CF9AE}" pid="970" name="g0f0a2bd15e6e41bcbf57b3e8ec262770">
    <vt:lpwstr>k07b7d0a756a84ee8806_X_k8c1eb0f9d4f042f894f_A_10_F_10</vt:lpwstr>
  </property>
  <property fmtid="{D5CDD505-2E9C-101B-9397-08002B2CF9AE}" pid="971" name="ga2600780b4194e5981472eb2f6fc7f09">
    <vt:lpwstr>k07b7d0a756a84ee8806_X_kd68ec63420ed45a49df_A_1_F_10</vt:lpwstr>
  </property>
  <property fmtid="{D5CDD505-2E9C-101B-9397-08002B2CF9AE}" pid="972" name="g4e04f62f4569475ca5bd54ae42699565">
    <vt:lpwstr>k07b7d0a756a84ee8806_X_kd68ec63420ed45a49df_A_2_F_10</vt:lpwstr>
  </property>
  <property fmtid="{D5CDD505-2E9C-101B-9397-08002B2CF9AE}" pid="973" name="g79432943a4cf434fb3b36f279048cf77">
    <vt:lpwstr>k07b7d0a756a84ee8806_X_kd68ec63420ed45a49df_A_3_F_10</vt:lpwstr>
  </property>
  <property fmtid="{D5CDD505-2E9C-101B-9397-08002B2CF9AE}" pid="974" name="ga03a765f42394595ae2a80fe98d8a952">
    <vt:lpwstr>k07b7d0a756a84ee8806_X_kd68ec63420ed45a49df_A_4_F_10</vt:lpwstr>
  </property>
  <property fmtid="{D5CDD505-2E9C-101B-9397-08002B2CF9AE}" pid="975" name="g1226986c49014e5d82e22a1e75cbbae5">
    <vt:lpwstr>k07b7d0a756a84ee8806_X_kd68ec63420ed45a49df_A_5_F_10</vt:lpwstr>
  </property>
  <property fmtid="{D5CDD505-2E9C-101B-9397-08002B2CF9AE}" pid="976" name="g7882c6661d4249888ec2c24b5c2de2b5">
    <vt:lpwstr>k07b7d0a756a84ee8806_X_kd68ec63420ed45a49df_A_6_F_10</vt:lpwstr>
  </property>
  <property fmtid="{D5CDD505-2E9C-101B-9397-08002B2CF9AE}" pid="977" name="g916c52dbd9034a1396e9648fe6673b66">
    <vt:lpwstr>k07b7d0a756a84ee8806_X_kd68ec63420ed45a49df_A_7_F_10</vt:lpwstr>
  </property>
  <property fmtid="{D5CDD505-2E9C-101B-9397-08002B2CF9AE}" pid="978" name="gda3693681fb34464a3b912f99310baac">
    <vt:lpwstr>k07b7d0a756a84ee8806_X_kd68ec63420ed45a49df_A_8_F_10</vt:lpwstr>
  </property>
  <property fmtid="{D5CDD505-2E9C-101B-9397-08002B2CF9AE}" pid="979" name="g970b06d221a04cf3b42ac11cfaf8d965">
    <vt:lpwstr>k07b7d0a756a84ee8806_X_kd68ec63420ed45a49df_A_9_F_10</vt:lpwstr>
  </property>
  <property fmtid="{D5CDD505-2E9C-101B-9397-08002B2CF9AE}" pid="980" name="g2f506811a2504abc967bbced3939f380">
    <vt:lpwstr>k07b7d0a756a84ee8806_X_kd68ec63420ed45a49df_A_10_F_10</vt:lpwstr>
  </property>
  <property fmtid="{D5CDD505-2E9C-101B-9397-08002B2CF9AE}" pid="981" name="g30deebad0d734faaaa302e242f5cb5f8">
    <vt:lpwstr>k07b7d0a756a84ee8806_X_k872ff1a9770e4afe932_A_1_F_10</vt:lpwstr>
  </property>
  <property fmtid="{D5CDD505-2E9C-101B-9397-08002B2CF9AE}" pid="982" name="gfe750775383d407788d7b30ff3232cc0">
    <vt:lpwstr>k07b7d0a756a84ee8806_X_k872ff1a9770e4afe932_A_2_F_10</vt:lpwstr>
  </property>
  <property fmtid="{D5CDD505-2E9C-101B-9397-08002B2CF9AE}" pid="983" name="g310af732c1ba491fac59c0703449e750">
    <vt:lpwstr>k07b7d0a756a84ee8806_X_k872ff1a9770e4afe932_A_3_F_10</vt:lpwstr>
  </property>
  <property fmtid="{D5CDD505-2E9C-101B-9397-08002B2CF9AE}" pid="984" name="g9e88176fbc4e41408b9f394b466649ef">
    <vt:lpwstr>k07b7d0a756a84ee8806_X_k872ff1a9770e4afe932_A_4_F_10</vt:lpwstr>
  </property>
  <property fmtid="{D5CDD505-2E9C-101B-9397-08002B2CF9AE}" pid="985" name="g37046c2a362046deac05373f2644c396">
    <vt:lpwstr>k07b7d0a756a84ee8806_X_k872ff1a9770e4afe932_A_5_F_10</vt:lpwstr>
  </property>
  <property fmtid="{D5CDD505-2E9C-101B-9397-08002B2CF9AE}" pid="986" name="g890666f8266648ad84d96bc6028d3b02">
    <vt:lpwstr>k07b7d0a756a84ee8806_X_k872ff1a9770e4afe932_A_6_F_10</vt:lpwstr>
  </property>
  <property fmtid="{D5CDD505-2E9C-101B-9397-08002B2CF9AE}" pid="987" name="g33654120166445a6877aaf7d9642ec59">
    <vt:lpwstr>k07b7d0a756a84ee8806_X_k872ff1a9770e4afe932_A_7_F_10</vt:lpwstr>
  </property>
  <property fmtid="{D5CDD505-2E9C-101B-9397-08002B2CF9AE}" pid="988" name="g6fbed1d7d61b4fdb959bae98381403dd">
    <vt:lpwstr>k07b7d0a756a84ee8806_X_k872ff1a9770e4afe932_A_8_F_10</vt:lpwstr>
  </property>
  <property fmtid="{D5CDD505-2E9C-101B-9397-08002B2CF9AE}" pid="989" name="gbd04e52c8f4c464ca381cebb21963e7e">
    <vt:lpwstr>k07b7d0a756a84ee8806_X_k872ff1a9770e4afe932_A_9_F_10</vt:lpwstr>
  </property>
  <property fmtid="{D5CDD505-2E9C-101B-9397-08002B2CF9AE}" pid="990" name="g49efc25a9d3f412eb4ada17bfdf421a6">
    <vt:lpwstr>k07b7d0a756a84ee8806_X_k872ff1a9770e4afe932_A_10_F_10</vt:lpwstr>
  </property>
  <property fmtid="{D5CDD505-2E9C-101B-9397-08002B2CF9AE}" pid="991" name="g0ba4515c684e4c808a85f40a6a0147c8">
    <vt:lpwstr>k07b7d0a756a84ee8806_X_ka1a577907eb74f0b910_A_1_F_10</vt:lpwstr>
  </property>
  <property fmtid="{D5CDD505-2E9C-101B-9397-08002B2CF9AE}" pid="992" name="gaf0ceaa5fd0e466c85652f6e64326cca">
    <vt:lpwstr>k07b7d0a756a84ee8806_X_ka1a577907eb74f0b910_A_2_F_10</vt:lpwstr>
  </property>
  <property fmtid="{D5CDD505-2E9C-101B-9397-08002B2CF9AE}" pid="993" name="ga7c6eb74992244729ba7fba7c01c066a">
    <vt:lpwstr>k07b7d0a756a84ee8806_X_ka1a577907eb74f0b910_A_3_F_10</vt:lpwstr>
  </property>
  <property fmtid="{D5CDD505-2E9C-101B-9397-08002B2CF9AE}" pid="994" name="g2209cd0ac2ef4a4690a5ca9bb148c0d7">
    <vt:lpwstr>k07b7d0a756a84ee8806_X_ka1a577907eb74f0b910_A_4_F_10</vt:lpwstr>
  </property>
  <property fmtid="{D5CDD505-2E9C-101B-9397-08002B2CF9AE}" pid="995" name="g947c1b897d31407a9997a6b7d748a580">
    <vt:lpwstr>k07b7d0a756a84ee8806_X_ka1a577907eb74f0b910_A_5_F_10</vt:lpwstr>
  </property>
  <property fmtid="{D5CDD505-2E9C-101B-9397-08002B2CF9AE}" pid="996" name="g6938276dfa6e494d9a86668d9d0a3b9c">
    <vt:lpwstr>k07b7d0a756a84ee8806_X_ka1a577907eb74f0b910_A_6_F_10</vt:lpwstr>
  </property>
  <property fmtid="{D5CDD505-2E9C-101B-9397-08002B2CF9AE}" pid="997" name="g308bdf1f4ecb4ce28169197d9ff8e1c0">
    <vt:lpwstr>k07b7d0a756a84ee8806_X_ka1a577907eb74f0b910_A_7_F_10</vt:lpwstr>
  </property>
  <property fmtid="{D5CDD505-2E9C-101B-9397-08002B2CF9AE}" pid="998" name="g8b47a1c1feeb4a0d8395b0dc7d2fb325">
    <vt:lpwstr>k07b7d0a756a84ee8806_X_ka1a577907eb74f0b910_A_8_F_10</vt:lpwstr>
  </property>
  <property fmtid="{D5CDD505-2E9C-101B-9397-08002B2CF9AE}" pid="999" name="g50fa81ecc7ad4465a6f268ce3b277143">
    <vt:lpwstr>k07b7d0a756a84ee8806_X_ka1a577907eb74f0b910_A_9_F_10</vt:lpwstr>
  </property>
  <property fmtid="{D5CDD505-2E9C-101B-9397-08002B2CF9AE}" pid="1000" name="g8dceee2c184d4a529216c0a80f195e64">
    <vt:lpwstr>k07b7d0a756a84ee8806_X_ka1a577907eb74f0b910_A_10_F_10</vt:lpwstr>
  </property>
  <property fmtid="{D5CDD505-2E9C-101B-9397-08002B2CF9AE}" pid="1001" name="g4af3705cbf514e0880698c814fcc5815">
    <vt:lpwstr>k07b7d0a756a84ee8806_X_k70d694475efa4684a1c_A_1_F_10</vt:lpwstr>
  </property>
  <property fmtid="{D5CDD505-2E9C-101B-9397-08002B2CF9AE}" pid="1002" name="ge89851f4c0e14875bf79e72a9caf6045">
    <vt:lpwstr>k07b7d0a756a84ee8806_X_k70d694475efa4684a1c_A_2_F_10</vt:lpwstr>
  </property>
  <property fmtid="{D5CDD505-2E9C-101B-9397-08002B2CF9AE}" pid="1003" name="gf00054e6e3594de5b0768d2874fd3284">
    <vt:lpwstr>k07b7d0a756a84ee8806_X_k70d694475efa4684a1c_A_3_F_10</vt:lpwstr>
  </property>
  <property fmtid="{D5CDD505-2E9C-101B-9397-08002B2CF9AE}" pid="1004" name="g30436399db53494688b7bc2aa1e9745c">
    <vt:lpwstr>k07b7d0a756a84ee8806_X_k70d694475efa4684a1c_A_4_F_10</vt:lpwstr>
  </property>
  <property fmtid="{D5CDD505-2E9C-101B-9397-08002B2CF9AE}" pid="1005" name="g7242d016e94e45f4afa822996ee5db8e">
    <vt:lpwstr>k07b7d0a756a84ee8806_X_k70d694475efa4684a1c_A_5_F_10</vt:lpwstr>
  </property>
  <property fmtid="{D5CDD505-2E9C-101B-9397-08002B2CF9AE}" pid="1006" name="g8e2a50ce361540709a5c6943e0ff3b51">
    <vt:lpwstr>k07b7d0a756a84ee8806_X_k70d694475efa4684a1c_A_6_F_10</vt:lpwstr>
  </property>
  <property fmtid="{D5CDD505-2E9C-101B-9397-08002B2CF9AE}" pid="1007" name="gd2fc479d5daf447d81f3f108b7a27162">
    <vt:lpwstr>k07b7d0a756a84ee8806_X_k70d694475efa4684a1c_A_7_F_10</vt:lpwstr>
  </property>
  <property fmtid="{D5CDD505-2E9C-101B-9397-08002B2CF9AE}" pid="1008" name="g4232d769263a442b9fbe9d1e42ab1175">
    <vt:lpwstr>k07b7d0a756a84ee8806_X_k70d694475efa4684a1c_A_8_F_10</vt:lpwstr>
  </property>
  <property fmtid="{D5CDD505-2E9C-101B-9397-08002B2CF9AE}" pid="1009" name="ge2d296422c4c470dbad7e032bb26b5ce">
    <vt:lpwstr>k07b7d0a756a84ee8806_X_k70d694475efa4684a1c_A_9_F_10</vt:lpwstr>
  </property>
  <property fmtid="{D5CDD505-2E9C-101B-9397-08002B2CF9AE}" pid="1010" name="gd1104ab43bee4b29aaaefaeeac426f69">
    <vt:lpwstr>k07b7d0a756a84ee8806_X_k70d694475efa4684a1c_A_10_F_10</vt:lpwstr>
  </property>
  <property fmtid="{D5CDD505-2E9C-101B-9397-08002B2CF9AE}" pid="1011" name="g86d4e8bf5fd24e77969f8ac52d175f05">
    <vt:lpwstr>k07b7d0a756a84ee8806_X_kf1321ed6af4940b6868_A_10</vt:lpwstr>
  </property>
  <property fmtid="{D5CDD505-2E9C-101B-9397-08002B2CF9AE}" pid="1012" name="g2b072712f555494e9a82506d4a568100">
    <vt:lpwstr>k07b7d0a756a84ee8806_X_kf1321ed6af4940b6868_A_9</vt:lpwstr>
  </property>
  <property fmtid="{D5CDD505-2E9C-101B-9397-08002B2CF9AE}" pid="1013" name="gaf87f8f221de41c3a440cfb537949601">
    <vt:lpwstr>k07b7d0a756a84ee8806_X_kf1321ed6af4940b6868_A_8</vt:lpwstr>
  </property>
  <property fmtid="{D5CDD505-2E9C-101B-9397-08002B2CF9AE}" pid="1014" name="ga4bc33e4a4f34c97b049de8540e68183">
    <vt:lpwstr>k07b7d0a756a84ee8806_X_kf1321ed6af4940b6868_A_7</vt:lpwstr>
  </property>
  <property fmtid="{D5CDD505-2E9C-101B-9397-08002B2CF9AE}" pid="1015" name="gb53bea7deec64aff8815cf81d60ed395">
    <vt:lpwstr>k07b7d0a756a84ee8806_X_kf1321ed6af4940b6868_A_6</vt:lpwstr>
  </property>
  <property fmtid="{D5CDD505-2E9C-101B-9397-08002B2CF9AE}" pid="1016" name="g18ee8254d3464f548b2502b341bbd0d8">
    <vt:lpwstr>k07b7d0a756a84ee8806_X_kf1321ed6af4940b6868_A_5</vt:lpwstr>
  </property>
  <property fmtid="{D5CDD505-2E9C-101B-9397-08002B2CF9AE}" pid="1017" name="g91bdc60eeff84083b452acecba1d8779">
    <vt:lpwstr>k07b7d0a756a84ee8806_X_kf1321ed6af4940b6868_A_4</vt:lpwstr>
  </property>
  <property fmtid="{D5CDD505-2E9C-101B-9397-08002B2CF9AE}" pid="1018" name="g812feb9331b841f598b14bc0743855b3">
    <vt:lpwstr>k07b7d0a756a84ee8806_X_kf1321ed6af4940b6868_A_3</vt:lpwstr>
  </property>
  <property fmtid="{D5CDD505-2E9C-101B-9397-08002B2CF9AE}" pid="1019" name="g0ee6fbba7592472f9ac2a412ef3bd9d6">
    <vt:lpwstr>k07b7d0a756a84ee8806_X_kf1321ed6af4940b6868_A_2</vt:lpwstr>
  </property>
  <property fmtid="{D5CDD505-2E9C-101B-9397-08002B2CF9AE}" pid="1020" name="g2ffbbf132a9346ff9439cb1033ca01c8">
    <vt:lpwstr>k07b7d0a756a84ee8806_X_kf1321ed6af4940b6868_A_1</vt:lpwstr>
  </property>
  <property fmtid="{D5CDD505-2E9C-101B-9397-08002B2CF9AE}" pid="1021" name="gc835288f46a24325bfc465539b8b1e79">
    <vt:lpwstr>k07b7d0a756a84ee8806_X_kb5a4c2c942164a9d86a_A_1_F_10</vt:lpwstr>
  </property>
  <property fmtid="{D5CDD505-2E9C-101B-9397-08002B2CF9AE}" pid="1022" name="gdaf734163ae140d0a9c5605bd6221122">
    <vt:lpwstr>k07b7d0a756a84ee8806_X_kb5a4c2c942164a9d86a_A_2_F_10</vt:lpwstr>
  </property>
  <property fmtid="{D5CDD505-2E9C-101B-9397-08002B2CF9AE}" pid="1023" name="g91d46a296788441da596777742a9e244">
    <vt:lpwstr>k07b7d0a756a84ee8806_X_kb5a4c2c942164a9d86a_A_3_F_10</vt:lpwstr>
  </property>
  <property fmtid="{D5CDD505-2E9C-101B-9397-08002B2CF9AE}" pid="1024" name="g0469898676194b7fa0df86c2caeed834">
    <vt:lpwstr>k07b7d0a756a84ee8806_X_kb5a4c2c942164a9d86a_A_4_F_10</vt:lpwstr>
  </property>
  <property fmtid="{D5CDD505-2E9C-101B-9397-08002B2CF9AE}" pid="1025" name="g04c0a446b79b4360868c68ec2940393c">
    <vt:lpwstr>k07b7d0a756a84ee8806_X_kb5a4c2c942164a9d86a_A_5_F_10</vt:lpwstr>
  </property>
  <property fmtid="{D5CDD505-2E9C-101B-9397-08002B2CF9AE}" pid="1026" name="g8bad59764b664120bffb2c3d54d1b26a">
    <vt:lpwstr>k07b7d0a756a84ee8806_X_kb5a4c2c942164a9d86a_A_6_F_10</vt:lpwstr>
  </property>
  <property fmtid="{D5CDD505-2E9C-101B-9397-08002B2CF9AE}" pid="1027" name="g3482669731a74b55b24a4fc2d25934e2">
    <vt:lpwstr>k07b7d0a756a84ee8806_X_kb5a4c2c942164a9d86a_A_7_F_10</vt:lpwstr>
  </property>
  <property fmtid="{D5CDD505-2E9C-101B-9397-08002B2CF9AE}" pid="1028" name="g70f5c10b91594b089bec9e0409a7f8af">
    <vt:lpwstr>k07b7d0a756a84ee8806_X_kb5a4c2c942164a9d86a_A_8_F_10</vt:lpwstr>
  </property>
  <property fmtid="{D5CDD505-2E9C-101B-9397-08002B2CF9AE}" pid="1029" name="gcc116bcecf3742c5a554bb9e0af5ef17">
    <vt:lpwstr>k07b7d0a756a84ee8806_X_kb5a4c2c942164a9d86a_A_9_F_10</vt:lpwstr>
  </property>
  <property fmtid="{D5CDD505-2E9C-101B-9397-08002B2CF9AE}" pid="1030" name="g552fd56f71b34f2f861eb75828d5dcf0">
    <vt:lpwstr>k07b7d0a756a84ee8806_X_kb5a4c2c942164a9d86a_A_10_F_10</vt:lpwstr>
  </property>
  <property fmtid="{D5CDD505-2E9C-101B-9397-08002B2CF9AE}" pid="1031" name="g0a977a0d14a942dd9b71100983f67b70">
    <vt:lpwstr>k07b7d0a756a84ee8806_X_kc41d8ec82fc3494fa1d_A_10_F_10</vt:lpwstr>
  </property>
  <property fmtid="{D5CDD505-2E9C-101B-9397-08002B2CF9AE}" pid="1032" name="g68760c5aa9d54d59bda85e2720f32cab">
    <vt:lpwstr>k07b7d0a756a84ee8806_X_kc41d8ec82fc3494fa1d_A_9_F_10</vt:lpwstr>
  </property>
  <property fmtid="{D5CDD505-2E9C-101B-9397-08002B2CF9AE}" pid="1033" name="gfe8f77e1c8a84c0aa50d3b0fcc3b695c">
    <vt:lpwstr>k07b7d0a756a84ee8806_X_kc41d8ec82fc3494fa1d_A_8_F_10</vt:lpwstr>
  </property>
  <property fmtid="{D5CDD505-2E9C-101B-9397-08002B2CF9AE}" pid="1034" name="gbc08aa23c38d428f97fcc21ba5171d22">
    <vt:lpwstr>k07b7d0a756a84ee8806_X_kc41d8ec82fc3494fa1d_A_7_F_10</vt:lpwstr>
  </property>
  <property fmtid="{D5CDD505-2E9C-101B-9397-08002B2CF9AE}" pid="1035" name="g96be6de4b7fd47b9aad8a68143b7fa60">
    <vt:lpwstr>k07b7d0a756a84ee8806_X_kc41d8ec82fc3494fa1d_A_6_F_10</vt:lpwstr>
  </property>
  <property fmtid="{D5CDD505-2E9C-101B-9397-08002B2CF9AE}" pid="1036" name="g90cffe973d564662b0ec86e4b2a01292">
    <vt:lpwstr>k07b7d0a756a84ee8806_X_kc41d8ec82fc3494fa1d_A_5_F_10</vt:lpwstr>
  </property>
  <property fmtid="{D5CDD505-2E9C-101B-9397-08002B2CF9AE}" pid="1037" name="ge4faa2c78aae445fa3e44cd1adcdfdd0">
    <vt:lpwstr>k07b7d0a756a84ee8806_X_kc41d8ec82fc3494fa1d_A_4_F_10</vt:lpwstr>
  </property>
  <property fmtid="{D5CDD505-2E9C-101B-9397-08002B2CF9AE}" pid="1038" name="ga45b590c7cd04134bfc6297c70bf13e2">
    <vt:lpwstr>k07b7d0a756a84ee8806_X_kc41d8ec82fc3494fa1d_A_3_F_10</vt:lpwstr>
  </property>
  <property fmtid="{D5CDD505-2E9C-101B-9397-08002B2CF9AE}" pid="1039" name="g4f30d0bc81d244508dbadf1bb90e510e">
    <vt:lpwstr>k07b7d0a756a84ee8806_X_kc41d8ec82fc3494fa1d_A_2_F_10</vt:lpwstr>
  </property>
  <property fmtid="{D5CDD505-2E9C-101B-9397-08002B2CF9AE}" pid="1040" name="g802f2f589fd54bb8adc358cbd8b93e27">
    <vt:lpwstr>k07b7d0a756a84ee8806_X_kc41d8ec82fc3494fa1d_A_1_F_10</vt:lpwstr>
  </property>
  <property fmtid="{D5CDD505-2E9C-101B-9397-08002B2CF9AE}" pid="1041" name="g9367c352ed254d87be97b60094d0ff7a">
    <vt:lpwstr>k07b7d0a756a84ee8806_X_k398a018c49ec433185e_A_1_F_10</vt:lpwstr>
  </property>
  <property fmtid="{D5CDD505-2E9C-101B-9397-08002B2CF9AE}" pid="1042" name="gea6b069c2c4c45bfa5b81277b3c40f7c">
    <vt:lpwstr>k07b7d0a756a84ee8806_X_k398a018c49ec433185e_A_2_F_10</vt:lpwstr>
  </property>
  <property fmtid="{D5CDD505-2E9C-101B-9397-08002B2CF9AE}" pid="1043" name="ga450b1de6652434f822cf903eeb2c677">
    <vt:lpwstr>k07b7d0a756a84ee8806_X_k398a018c49ec433185e_A_3_F_10</vt:lpwstr>
  </property>
  <property fmtid="{D5CDD505-2E9C-101B-9397-08002B2CF9AE}" pid="1044" name="g58ecd52eb99a441c86e97df8fe1e5bf7">
    <vt:lpwstr>k07b7d0a756a84ee8806_X_k398a018c49ec433185e_A_4_F_10</vt:lpwstr>
  </property>
  <property fmtid="{D5CDD505-2E9C-101B-9397-08002B2CF9AE}" pid="1045" name="gaf4d95f812884b7c819263d8e858ee0f">
    <vt:lpwstr>k07b7d0a756a84ee8806_X_k398a018c49ec433185e_A_5_F_10</vt:lpwstr>
  </property>
  <property fmtid="{D5CDD505-2E9C-101B-9397-08002B2CF9AE}" pid="1046" name="g50a83a8588764542a3b7f27aa1c46a27">
    <vt:lpwstr>k07b7d0a756a84ee8806_X_k398a018c49ec433185e_A_6_F_10</vt:lpwstr>
  </property>
  <property fmtid="{D5CDD505-2E9C-101B-9397-08002B2CF9AE}" pid="1047" name="g3f55b040a3af4a1ea914ceaaf94da9b1">
    <vt:lpwstr>k07b7d0a756a84ee8806_X_k398a018c49ec433185e_A_7_F_10</vt:lpwstr>
  </property>
  <property fmtid="{D5CDD505-2E9C-101B-9397-08002B2CF9AE}" pid="1048" name="g3b7a5c8954ea4325b4bf7179edae8e80">
    <vt:lpwstr>k07b7d0a756a84ee8806_X_k398a018c49ec433185e_A_8_F_10</vt:lpwstr>
  </property>
  <property fmtid="{D5CDD505-2E9C-101B-9397-08002B2CF9AE}" pid="1049" name="g6d3a4a1fa0524e029670ba15dea125b7">
    <vt:lpwstr>k07b7d0a756a84ee8806_X_k398a018c49ec433185e_A_9_F_10</vt:lpwstr>
  </property>
  <property fmtid="{D5CDD505-2E9C-101B-9397-08002B2CF9AE}" pid="1050" name="g05cada497f5b4692be71957a02f7e25f">
    <vt:lpwstr>k07b7d0a756a84ee8806_X_k398a018c49ec433185e_A_10_F_10</vt:lpwstr>
  </property>
  <property fmtid="{D5CDD505-2E9C-101B-9397-08002B2CF9AE}" pid="1051" name="g5281ce3faec8469088861baec9379690">
    <vt:lpwstr>k07b7d0a756a84ee8806_X_k217fa570809144a3b84_A_10_F_10</vt:lpwstr>
  </property>
  <property fmtid="{D5CDD505-2E9C-101B-9397-08002B2CF9AE}" pid="1052" name="g7f270ec826dc431887406117db5b6ab6">
    <vt:lpwstr>k07b7d0a756a84ee8806_X_k217fa570809144a3b84_A_9_F_10</vt:lpwstr>
  </property>
  <property fmtid="{D5CDD505-2E9C-101B-9397-08002B2CF9AE}" pid="1053" name="g168e96d1657f43a4ac0cc9c8b24d71da">
    <vt:lpwstr>k07b7d0a756a84ee8806_X_k217fa570809144a3b84_A_8_F_10</vt:lpwstr>
  </property>
  <property fmtid="{D5CDD505-2E9C-101B-9397-08002B2CF9AE}" pid="1054" name="g4ccf4bcee3d34ee4951db5d5f6134ce5">
    <vt:lpwstr>k07b7d0a756a84ee8806_X_k217fa570809144a3b84_A_7_F_10</vt:lpwstr>
  </property>
  <property fmtid="{D5CDD505-2E9C-101B-9397-08002B2CF9AE}" pid="1055" name="gc7eea34a43794ee489d7f04a02f2e80b">
    <vt:lpwstr>k07b7d0a756a84ee8806_X_k217fa570809144a3b84_A_6_F_10</vt:lpwstr>
  </property>
  <property fmtid="{D5CDD505-2E9C-101B-9397-08002B2CF9AE}" pid="1056" name="g1dcd68ea2d6f4c84a3985c9b02e18efe">
    <vt:lpwstr>k07b7d0a756a84ee8806_X_k217fa570809144a3b84_A_5_F_10</vt:lpwstr>
  </property>
  <property fmtid="{D5CDD505-2E9C-101B-9397-08002B2CF9AE}" pid="1057" name="g68bbb6140d034c7b8e150d3ab9172a8d">
    <vt:lpwstr>k07b7d0a756a84ee8806_X_k217fa570809144a3b84_A_4_F_10</vt:lpwstr>
  </property>
  <property fmtid="{D5CDD505-2E9C-101B-9397-08002B2CF9AE}" pid="1058" name="ge5d4d2d30eec40b2a3d613fb0aeb442e">
    <vt:lpwstr>k07b7d0a756a84ee8806_X_k217fa570809144a3b84_A_3_F_10</vt:lpwstr>
  </property>
  <property fmtid="{D5CDD505-2E9C-101B-9397-08002B2CF9AE}" pid="1059" name="g79e5171bd3d643529440400c988b2552">
    <vt:lpwstr>k07b7d0a756a84ee8806_X_k217fa570809144a3b84_A_2_F_10</vt:lpwstr>
  </property>
  <property fmtid="{D5CDD505-2E9C-101B-9397-08002B2CF9AE}" pid="1060" name="g7d47dd1c3c53412fb339d7774e69489a">
    <vt:lpwstr>k07b7d0a756a84ee8806_X_k217fa570809144a3b84_A_1_F_10</vt:lpwstr>
  </property>
  <property fmtid="{D5CDD505-2E9C-101B-9397-08002B2CF9AE}" pid="1061" name="g925538d4efc14c6ebb59028d6bc935e9">
    <vt:lpwstr>k07b7d0a756a84ee8806_X_k34505d59929340408a0_A_1</vt:lpwstr>
  </property>
  <property fmtid="{D5CDD505-2E9C-101B-9397-08002B2CF9AE}" pid="1062" name="gb830d272edbb4375a92b3122fe95d20a">
    <vt:lpwstr>k07b7d0a756a84ee8806_X_k34505d59929340408a0_A_2</vt:lpwstr>
  </property>
  <property fmtid="{D5CDD505-2E9C-101B-9397-08002B2CF9AE}" pid="1063" name="g6697f443525942739ce640b8d173e405">
    <vt:lpwstr>k07b7d0a756a84ee8806_X_k34505d59929340408a0_A_3</vt:lpwstr>
  </property>
  <property fmtid="{D5CDD505-2E9C-101B-9397-08002B2CF9AE}" pid="1064" name="gabb369d9833a46c7bdef1b6f5165b594">
    <vt:lpwstr>k07b7d0a756a84ee8806_X_k34505d59929340408a0_A_4</vt:lpwstr>
  </property>
  <property fmtid="{D5CDD505-2E9C-101B-9397-08002B2CF9AE}" pid="1065" name="g072ecdb1704044239e1545037cfb05d5">
    <vt:lpwstr>k07b7d0a756a84ee8806_X_k34505d59929340408a0_A_5</vt:lpwstr>
  </property>
  <property fmtid="{D5CDD505-2E9C-101B-9397-08002B2CF9AE}" pid="1066" name="ga75d780fb729424bbf41c85b0c303c75">
    <vt:lpwstr>k07b7d0a756a84ee8806_X_k34505d59929340408a0_A_6</vt:lpwstr>
  </property>
  <property fmtid="{D5CDD505-2E9C-101B-9397-08002B2CF9AE}" pid="1067" name="g9f92596636164ec68680e31dd7db966e">
    <vt:lpwstr>k07b7d0a756a84ee8806_X_k34505d59929340408a0_A_7</vt:lpwstr>
  </property>
  <property fmtid="{D5CDD505-2E9C-101B-9397-08002B2CF9AE}" pid="1068" name="g2e73500a3d8e49069b3185eb837e5505">
    <vt:lpwstr>k07b7d0a756a84ee8806_X_k34505d59929340408a0_A_8</vt:lpwstr>
  </property>
  <property fmtid="{D5CDD505-2E9C-101B-9397-08002B2CF9AE}" pid="1069" name="g3a0bc08dfd994f69a3cff90b197c4946">
    <vt:lpwstr>k07b7d0a756a84ee8806_X_k34505d59929340408a0_A_9</vt:lpwstr>
  </property>
  <property fmtid="{D5CDD505-2E9C-101B-9397-08002B2CF9AE}" pid="1070" name="g7390bb16b9534c62b9aa792129ad69e5">
    <vt:lpwstr>k07b7d0a756a84ee8806_X_k34505d59929340408a0_A_10</vt:lpwstr>
  </property>
  <property fmtid="{D5CDD505-2E9C-101B-9397-08002B2CF9AE}" pid="1071" name="g4de8eaadc41e44f6b48ba14face5419e">
    <vt:lpwstr>k07b7d0a756a84ee8806_X_k942df360705f4b12808_A_1</vt:lpwstr>
  </property>
  <property fmtid="{D5CDD505-2E9C-101B-9397-08002B2CF9AE}" pid="1072" name="g50910de640b84efba3624916eb3826e3">
    <vt:lpwstr>k07b7d0a756a84ee8806_X_k942df360705f4b12808_A_2</vt:lpwstr>
  </property>
  <property fmtid="{D5CDD505-2E9C-101B-9397-08002B2CF9AE}" pid="1073" name="gcf65a70146d0405a9a46a2ed24527443">
    <vt:lpwstr>k07b7d0a756a84ee8806_X_k942df360705f4b12808_A_3</vt:lpwstr>
  </property>
  <property fmtid="{D5CDD505-2E9C-101B-9397-08002B2CF9AE}" pid="1074" name="gabba8b8779954dd192a3cc338a348150">
    <vt:lpwstr>k07b7d0a756a84ee8806_X_k942df360705f4b12808_A_4</vt:lpwstr>
  </property>
  <property fmtid="{D5CDD505-2E9C-101B-9397-08002B2CF9AE}" pid="1075" name="g7e6578e815144075970063cacd95358e">
    <vt:lpwstr>k07b7d0a756a84ee8806_X_k942df360705f4b12808_A_5</vt:lpwstr>
  </property>
  <property fmtid="{D5CDD505-2E9C-101B-9397-08002B2CF9AE}" pid="1076" name="g24c96e8e56e141968688bf076bf97ce7">
    <vt:lpwstr>k07b7d0a756a84ee8806_X_k942df360705f4b12808_A_6</vt:lpwstr>
  </property>
  <property fmtid="{D5CDD505-2E9C-101B-9397-08002B2CF9AE}" pid="1077" name="ge2337e9a30e842eea26b7f153a927548">
    <vt:lpwstr>k07b7d0a756a84ee8806_X_k942df360705f4b12808_A_7</vt:lpwstr>
  </property>
  <property fmtid="{D5CDD505-2E9C-101B-9397-08002B2CF9AE}" pid="1078" name="g7d02d46cc65645f795a6e3e5e4d04201">
    <vt:lpwstr>k07b7d0a756a84ee8806_X_k942df360705f4b12808_A_8</vt:lpwstr>
  </property>
  <property fmtid="{D5CDD505-2E9C-101B-9397-08002B2CF9AE}" pid="1079" name="g575762de859c49099206aef784c54326">
    <vt:lpwstr>k07b7d0a756a84ee8806_X_k942df360705f4b12808_A_9</vt:lpwstr>
  </property>
  <property fmtid="{D5CDD505-2E9C-101B-9397-08002B2CF9AE}" pid="1080" name="g995d7a961ef542c19c8b6926fcee6544">
    <vt:lpwstr>k07b7d0a756a84ee8806_X_k942df360705f4b12808_A_10</vt:lpwstr>
  </property>
  <property fmtid="{D5CDD505-2E9C-101B-9397-08002B2CF9AE}" pid="1081" name="gfa8daad8ebe0480abddc1386cfdd95c5">
    <vt:lpwstr>k07b7d0a756a84ee8806_X_ka83803256e23413c97e_A_1</vt:lpwstr>
  </property>
  <property fmtid="{D5CDD505-2E9C-101B-9397-08002B2CF9AE}" pid="1082" name="g1f7157f8d41b42878383e0bce0c71e4e">
    <vt:lpwstr>k07b7d0a756a84ee8806_X_ka83803256e23413c97e_A_2</vt:lpwstr>
  </property>
  <property fmtid="{D5CDD505-2E9C-101B-9397-08002B2CF9AE}" pid="1083" name="g86f34d163315426a86f5694ca39ebb1a">
    <vt:lpwstr>k07b7d0a756a84ee8806_X_ka83803256e23413c97e_A_3</vt:lpwstr>
  </property>
  <property fmtid="{D5CDD505-2E9C-101B-9397-08002B2CF9AE}" pid="1084" name="g6cef20c0e409401cb4bd941663cffab2">
    <vt:lpwstr>k07b7d0a756a84ee8806_X_ka83803256e23413c97e_A_4</vt:lpwstr>
  </property>
  <property fmtid="{D5CDD505-2E9C-101B-9397-08002B2CF9AE}" pid="1085" name="ge6aa2566a79e41e9a08a1e9c26925f41">
    <vt:lpwstr>k07b7d0a756a84ee8806_X_ka83803256e23413c97e_A_5</vt:lpwstr>
  </property>
  <property fmtid="{D5CDD505-2E9C-101B-9397-08002B2CF9AE}" pid="1086" name="g826700ddd1fc42efafa5f479c4e72092">
    <vt:lpwstr>k07b7d0a756a84ee8806_X_ka83803256e23413c97e_A_6</vt:lpwstr>
  </property>
  <property fmtid="{D5CDD505-2E9C-101B-9397-08002B2CF9AE}" pid="1087" name="g66e71033815c49dfb01ba18f1805e3b3">
    <vt:lpwstr>k07b7d0a756a84ee8806_X_ka83803256e23413c97e_A_7</vt:lpwstr>
  </property>
  <property fmtid="{D5CDD505-2E9C-101B-9397-08002B2CF9AE}" pid="1088" name="g582e4c050c774b92904efa8e222e1f25">
    <vt:lpwstr>k07b7d0a756a84ee8806_X_ka83803256e23413c97e_A_8</vt:lpwstr>
  </property>
  <property fmtid="{D5CDD505-2E9C-101B-9397-08002B2CF9AE}" pid="1089" name="g4ef01ef58c2d495d9aad9304d3d48cd9">
    <vt:lpwstr>k07b7d0a756a84ee8806_X_ka83803256e23413c97e_A_9</vt:lpwstr>
  </property>
  <property fmtid="{D5CDD505-2E9C-101B-9397-08002B2CF9AE}" pid="1090" name="g02ab2786345e4b50b548778d33463cde">
    <vt:lpwstr>k07b7d0a756a84ee8806_X_ka83803256e23413c97e_A_10</vt:lpwstr>
  </property>
  <property fmtid="{D5CDD505-2E9C-101B-9397-08002B2CF9AE}" pid="1091" name="g9146064d96334377b95aea4af015d5c7">
    <vt:lpwstr>k07b7d0a756a84ee8806_X_k9dbc9268fe3243b7b58_A_1_F_20</vt:lpwstr>
  </property>
  <property fmtid="{D5CDD505-2E9C-101B-9397-08002B2CF9AE}" pid="1092" name="gba788f271d5a44e5ab80af329194dd20">
    <vt:lpwstr>k07b7d0a756a84ee8806_X_k9dbc9268fe3243b7b58_A_2_F_20</vt:lpwstr>
  </property>
  <property fmtid="{D5CDD505-2E9C-101B-9397-08002B2CF9AE}" pid="1093" name="ga1b34a23b296411589cc002ba5787c6e">
    <vt:lpwstr>k07b7d0a756a84ee8806_X_k9dbc9268fe3243b7b58_A_3_F_20</vt:lpwstr>
  </property>
  <property fmtid="{D5CDD505-2E9C-101B-9397-08002B2CF9AE}" pid="1094" name="ge187330fc29f4bb3acb8a0478c838087">
    <vt:lpwstr>k07b7d0a756a84ee8806_X_k9dbc9268fe3243b7b58_A_4_F_10</vt:lpwstr>
  </property>
  <property fmtid="{D5CDD505-2E9C-101B-9397-08002B2CF9AE}" pid="1095" name="g0a5335c744ff4e2295b2eebf86b9740a">
    <vt:lpwstr>k07b7d0a756a84ee8806_X_k9dbc9268fe3243b7b58_A_5_F_10</vt:lpwstr>
  </property>
  <property fmtid="{D5CDD505-2E9C-101B-9397-08002B2CF9AE}" pid="1096" name="g014c6550318a4c68930ae581d0153e18">
    <vt:lpwstr>k07b7d0a756a84ee8806_X_k9dbc9268fe3243b7b58_A_6_F_10</vt:lpwstr>
  </property>
  <property fmtid="{D5CDD505-2E9C-101B-9397-08002B2CF9AE}" pid="1097" name="g7730d47a27e049c69d7f797cab05561c">
    <vt:lpwstr>k07b7d0a756a84ee8806_X_k9dbc9268fe3243b7b58_A_7_F_10</vt:lpwstr>
  </property>
  <property fmtid="{D5CDD505-2E9C-101B-9397-08002B2CF9AE}" pid="1098" name="g6f99cef86b2c47fa8be23dc51f8f5711">
    <vt:lpwstr>k07b7d0a756a84ee8806_X_k9dbc9268fe3243b7b58_A_8_F_10</vt:lpwstr>
  </property>
  <property fmtid="{D5CDD505-2E9C-101B-9397-08002B2CF9AE}" pid="1099" name="ge49c409bccac4938bc5b4dbba8f3bc65">
    <vt:lpwstr>k07b7d0a756a84ee8806_X_k9dbc9268fe3243b7b58_A_9_F_10</vt:lpwstr>
  </property>
  <property fmtid="{D5CDD505-2E9C-101B-9397-08002B2CF9AE}" pid="1100" name="g5b0d2240f9f2478facd4f978bcc141d6">
    <vt:lpwstr>k07b7d0a756a84ee8806_X_k9dbc9268fe3243b7b58_A_10_F_10</vt:lpwstr>
  </property>
  <property fmtid="{D5CDD505-2E9C-101B-9397-08002B2CF9AE}" pid="1101" name="g32f98536d054450db5eaa994fa6b36eb">
    <vt:lpwstr>k07b7d0a756a84ee8806_X_k29c90c201c894d52a4d_A_1</vt:lpwstr>
  </property>
  <property fmtid="{D5CDD505-2E9C-101B-9397-08002B2CF9AE}" pid="1102" name="g2d6cfa28d7dd46fb8f3c4000c706c669">
    <vt:lpwstr>k07b7d0a756a84ee8806_X_k29c90c201c894d52a4d_A_2</vt:lpwstr>
  </property>
  <property fmtid="{D5CDD505-2E9C-101B-9397-08002B2CF9AE}" pid="1103" name="g1430d34c00cb48b8821ad244dbbf74b3">
    <vt:lpwstr>k07b7d0a756a84ee8806_X_k29c90c201c894d52a4d_A_3</vt:lpwstr>
  </property>
  <property fmtid="{D5CDD505-2E9C-101B-9397-08002B2CF9AE}" pid="1104" name="g3a2b16ca4366446ba4646f7a3b9ad4ac">
    <vt:lpwstr>k07b7d0a756a84ee8806_X_k29c90c201c894d52a4d_A_4</vt:lpwstr>
  </property>
  <property fmtid="{D5CDD505-2E9C-101B-9397-08002B2CF9AE}" pid="1105" name="g7f72c397026c49e8aaf6b552c8b8133b">
    <vt:lpwstr>k07b7d0a756a84ee8806_X_k29c90c201c894d52a4d_A_5</vt:lpwstr>
  </property>
  <property fmtid="{D5CDD505-2E9C-101B-9397-08002B2CF9AE}" pid="1106" name="g15dca6f3b96d49a7acacf70a4d3b649b">
    <vt:lpwstr>k07b7d0a756a84ee8806_X_k29c90c201c894d52a4d_A_6</vt:lpwstr>
  </property>
  <property fmtid="{D5CDD505-2E9C-101B-9397-08002B2CF9AE}" pid="1107" name="gce6496b2e23642838580ac96a1cb4477">
    <vt:lpwstr>k07b7d0a756a84ee8806_X_k29c90c201c894d52a4d_A_7</vt:lpwstr>
  </property>
  <property fmtid="{D5CDD505-2E9C-101B-9397-08002B2CF9AE}" pid="1108" name="gb49c471757e146a39be0dc2536197b84">
    <vt:lpwstr>k07b7d0a756a84ee8806_X_k29c90c201c894d52a4d_A_8</vt:lpwstr>
  </property>
  <property fmtid="{D5CDD505-2E9C-101B-9397-08002B2CF9AE}" pid="1109" name="g4f3da64a6bad4fec9245d38ca05ad80b">
    <vt:lpwstr>k07b7d0a756a84ee8806_X_k29c90c201c894d52a4d_A_9</vt:lpwstr>
  </property>
  <property fmtid="{D5CDD505-2E9C-101B-9397-08002B2CF9AE}" pid="1110" name="gded7cf87b2b94000b5e7f4edf74c1e82">
    <vt:lpwstr>k07b7d0a756a84ee8806_X_k29c90c201c894d52a4d_A_10</vt:lpwstr>
  </property>
  <property fmtid="{D5CDD505-2E9C-101B-9397-08002B2CF9AE}" pid="1111" name="gcc3c07f81c0542ff84c9cc7344fc0e33">
    <vt:lpwstr>k07b7d0a756a84ee8806_X_k4c1ec2e8333e4e8eb15_A_1_F_10</vt:lpwstr>
  </property>
  <property fmtid="{D5CDD505-2E9C-101B-9397-08002B2CF9AE}" pid="1112" name="gf602af5a02984f28b78b756cd32ccfe7">
    <vt:lpwstr>k07b7d0a756a84ee8806_X_k4c1ec2e8333e4e8eb15_A_2_F_10</vt:lpwstr>
  </property>
  <property fmtid="{D5CDD505-2E9C-101B-9397-08002B2CF9AE}" pid="1113" name="g2088b4bd7169424e87ee890da40ae766">
    <vt:lpwstr>k07b7d0a756a84ee8806_X_k4c1ec2e8333e4e8eb15_A_3_F_10</vt:lpwstr>
  </property>
  <property fmtid="{D5CDD505-2E9C-101B-9397-08002B2CF9AE}" pid="1114" name="g96ee60bea90346bcb8b6947b72da7010">
    <vt:lpwstr>k07b7d0a756a84ee8806_X_k4c1ec2e8333e4e8eb15_A_4_F_10</vt:lpwstr>
  </property>
  <property fmtid="{D5CDD505-2E9C-101B-9397-08002B2CF9AE}" pid="1115" name="ge4c2cab8af6c406d82e964e8556ff9c6">
    <vt:lpwstr>k07b7d0a756a84ee8806_X_k4c1ec2e8333e4e8eb15_A_5_F_10</vt:lpwstr>
  </property>
  <property fmtid="{D5CDD505-2E9C-101B-9397-08002B2CF9AE}" pid="1116" name="gb87efa7184834726844c0fae97134d05">
    <vt:lpwstr>k07b7d0a756a84ee8806_X_k4c1ec2e8333e4e8eb15_A_6_F_10</vt:lpwstr>
  </property>
  <property fmtid="{D5CDD505-2E9C-101B-9397-08002B2CF9AE}" pid="1117" name="g04ab820e3d0f436db8cb302390f0db71">
    <vt:lpwstr>k07b7d0a756a84ee8806_X_k4c1ec2e8333e4e8eb15_A_7_F_10</vt:lpwstr>
  </property>
  <property fmtid="{D5CDD505-2E9C-101B-9397-08002B2CF9AE}" pid="1118" name="g889d05135f234d3bba503e0a3f04789a">
    <vt:lpwstr>k07b7d0a756a84ee8806_X_k4c1ec2e8333e4e8eb15_A_8_F_10</vt:lpwstr>
  </property>
  <property fmtid="{D5CDD505-2E9C-101B-9397-08002B2CF9AE}" pid="1119" name="g390e62e5de1a4edb864bc84ed0a6e02e">
    <vt:lpwstr>k07b7d0a756a84ee8806_X_k4c1ec2e8333e4e8eb15_A_9_F_10</vt:lpwstr>
  </property>
  <property fmtid="{D5CDD505-2E9C-101B-9397-08002B2CF9AE}" pid="1120" name="gf8ac36b873ea4e4c90ca04958404d9e0">
    <vt:lpwstr>k07b7d0a756a84ee8806_X_k4c1ec2e8333e4e8eb15_A_10_F_10</vt:lpwstr>
  </property>
  <property fmtid="{D5CDD505-2E9C-101B-9397-08002B2CF9AE}" pid="1121" name="g73e1045070374b05b6730f8eb2b8ca61">
    <vt:lpwstr>k07b7d0a756a84ee8806_X_k47824edd291f4f76826_A_1_F_10</vt:lpwstr>
  </property>
  <property fmtid="{D5CDD505-2E9C-101B-9397-08002B2CF9AE}" pid="1122" name="g100944663be248dab93b1d391fd1724f">
    <vt:lpwstr>k07b7d0a756a84ee8806_X_k47824edd291f4f76826_A_2_F_10</vt:lpwstr>
  </property>
  <property fmtid="{D5CDD505-2E9C-101B-9397-08002B2CF9AE}" pid="1123" name="g1dce55ceb29141039ff815c4c5d30e91">
    <vt:lpwstr>k07b7d0a756a84ee8806_X_k47824edd291f4f76826_A_3_F_10</vt:lpwstr>
  </property>
  <property fmtid="{D5CDD505-2E9C-101B-9397-08002B2CF9AE}" pid="1124" name="g4f8cfe29b3344109ba9d9c2775ade22a">
    <vt:lpwstr>k07b7d0a756a84ee8806_X_k47824edd291f4f76826_A_4_F_10</vt:lpwstr>
  </property>
  <property fmtid="{D5CDD505-2E9C-101B-9397-08002B2CF9AE}" pid="1125" name="g075cf05fa2614e858cd1eb0001083fed">
    <vt:lpwstr>k07b7d0a756a84ee8806_X_k47824edd291f4f76826_A_5_F_10</vt:lpwstr>
  </property>
  <property fmtid="{D5CDD505-2E9C-101B-9397-08002B2CF9AE}" pid="1126" name="g3467c42e3f8143c8b6d180f0e478bf38">
    <vt:lpwstr>k07b7d0a756a84ee8806_X_k47824edd291f4f76826_A_6_F_10</vt:lpwstr>
  </property>
  <property fmtid="{D5CDD505-2E9C-101B-9397-08002B2CF9AE}" pid="1127" name="g4ef7da3e8e364e7e848d4de0acec7472">
    <vt:lpwstr>k07b7d0a756a84ee8806_X_k47824edd291f4f76826_A_7_F_10</vt:lpwstr>
  </property>
  <property fmtid="{D5CDD505-2E9C-101B-9397-08002B2CF9AE}" pid="1128" name="g9bac263ebf4a4470ac74a4c6b6ec012d">
    <vt:lpwstr>k07b7d0a756a84ee8806_X_k47824edd291f4f76826_A_8_F_10</vt:lpwstr>
  </property>
  <property fmtid="{D5CDD505-2E9C-101B-9397-08002B2CF9AE}" pid="1129" name="g0fe438600aba4210ada048ddfdfac334">
    <vt:lpwstr>k07b7d0a756a84ee8806_X_k47824edd291f4f76826_A_9_F_10</vt:lpwstr>
  </property>
  <property fmtid="{D5CDD505-2E9C-101B-9397-08002B2CF9AE}" pid="1130" name="g0e8401868e404c85b90f1ae7fd8dc55c">
    <vt:lpwstr>k07b7d0a756a84ee8806_X_k47824edd291f4f76826_A_10_F_10</vt:lpwstr>
  </property>
  <property fmtid="{D5CDD505-2E9C-101B-9397-08002B2CF9AE}" pid="1131" name="g01346000e9e54cb783a653f955e58599">
    <vt:lpwstr>k07b7d0a756a84ee8806_X_k65e5341afd7141df859_A_1</vt:lpwstr>
  </property>
  <property fmtid="{D5CDD505-2E9C-101B-9397-08002B2CF9AE}" pid="1132" name="gbbd327a4db864a339193ade69f6322a4">
    <vt:lpwstr>k07b7d0a756a84ee8806_X_k65e5341afd7141df859_A_2</vt:lpwstr>
  </property>
  <property fmtid="{D5CDD505-2E9C-101B-9397-08002B2CF9AE}" pid="1133" name="g975b270c8eb542b183e88a7d32f60e30">
    <vt:lpwstr>k07b7d0a756a84ee8806_X_k65e5341afd7141df859_A_3</vt:lpwstr>
  </property>
  <property fmtid="{D5CDD505-2E9C-101B-9397-08002B2CF9AE}" pid="1134" name="ged5f53e50b374919ba85386252f1de04">
    <vt:lpwstr>k07b7d0a756a84ee8806_X_k65e5341afd7141df859_A_4</vt:lpwstr>
  </property>
  <property fmtid="{D5CDD505-2E9C-101B-9397-08002B2CF9AE}" pid="1135" name="gdc76f7685afa46259d813b844d7ffca5">
    <vt:lpwstr>k07b7d0a756a84ee8806_X_k65e5341afd7141df859_A_5</vt:lpwstr>
  </property>
  <property fmtid="{D5CDD505-2E9C-101B-9397-08002B2CF9AE}" pid="1136" name="ga487c1e58cef46188f9730f0e3a6122d">
    <vt:lpwstr>k07b7d0a756a84ee8806_X_k65e5341afd7141df859_A_6</vt:lpwstr>
  </property>
  <property fmtid="{D5CDD505-2E9C-101B-9397-08002B2CF9AE}" pid="1137" name="gd6bc3143354a4589af28f7ea70e6dbd3">
    <vt:lpwstr>k07b7d0a756a84ee8806_X_k65e5341afd7141df859_A_7</vt:lpwstr>
  </property>
  <property fmtid="{D5CDD505-2E9C-101B-9397-08002B2CF9AE}" pid="1138" name="gde894f72da29497397475fca85db693d">
    <vt:lpwstr>k07b7d0a756a84ee8806_X_k65e5341afd7141df859_A_8</vt:lpwstr>
  </property>
  <property fmtid="{D5CDD505-2E9C-101B-9397-08002B2CF9AE}" pid="1139" name="g163ff54a47084253b0811a16f623defa">
    <vt:lpwstr>k07b7d0a756a84ee8806_X_k65e5341afd7141df859_A_9</vt:lpwstr>
  </property>
  <property fmtid="{D5CDD505-2E9C-101B-9397-08002B2CF9AE}" pid="1140" name="g4980656fbf364770aba6af8b1b340e8e">
    <vt:lpwstr>k07b7d0a756a84ee8806_X_k65e5341afd7141df859_A_10</vt:lpwstr>
  </property>
  <property fmtid="{D5CDD505-2E9C-101B-9397-08002B2CF9AE}" pid="1141" name="ga29d236628ef4de6991cfebe08299902">
    <vt:lpwstr>k07b7d0a756a84ee8806_X_k94fee11d7b3d47eea85_A_10_F_10</vt:lpwstr>
  </property>
  <property fmtid="{D5CDD505-2E9C-101B-9397-08002B2CF9AE}" pid="1142" name="ga4870fe37ba441c7bae9d1622d187615">
    <vt:lpwstr>k07b7d0a756a84ee8806_X_k94fee11d7b3d47eea85_A_9_F_10</vt:lpwstr>
  </property>
  <property fmtid="{D5CDD505-2E9C-101B-9397-08002B2CF9AE}" pid="1143" name="g38f02f0972d543fe9744d37d82604c77">
    <vt:lpwstr>k07b7d0a756a84ee8806_X_k94fee11d7b3d47eea85_A_8_F_10</vt:lpwstr>
  </property>
  <property fmtid="{D5CDD505-2E9C-101B-9397-08002B2CF9AE}" pid="1144" name="g4ff27d571f5444b8ae831f4ad4647c8f">
    <vt:lpwstr>k07b7d0a756a84ee8806_X_k94fee11d7b3d47eea85_A_7_F_10</vt:lpwstr>
  </property>
  <property fmtid="{D5CDD505-2E9C-101B-9397-08002B2CF9AE}" pid="1145" name="g34ecc344d017467992b66d9b0bcb17d0">
    <vt:lpwstr>k07b7d0a756a84ee8806_X_k94fee11d7b3d47eea85_A_6_F_10</vt:lpwstr>
  </property>
  <property fmtid="{D5CDD505-2E9C-101B-9397-08002B2CF9AE}" pid="1146" name="ge0921e671ee94e4fb8de95772883885a">
    <vt:lpwstr>k07b7d0a756a84ee8806_X_k94fee11d7b3d47eea85_A_5_F_10</vt:lpwstr>
  </property>
  <property fmtid="{D5CDD505-2E9C-101B-9397-08002B2CF9AE}" pid="1147" name="g68e2b032be4b4bb087b950a0e089cda3">
    <vt:lpwstr>k07b7d0a756a84ee8806_X_k94fee11d7b3d47eea85_A_4_F_10</vt:lpwstr>
  </property>
  <property fmtid="{D5CDD505-2E9C-101B-9397-08002B2CF9AE}" pid="1148" name="gc178888ab03847759908d9ac0286f633">
    <vt:lpwstr>k07b7d0a756a84ee8806_X_k94fee11d7b3d47eea85_A_3_F_10</vt:lpwstr>
  </property>
  <property fmtid="{D5CDD505-2E9C-101B-9397-08002B2CF9AE}" pid="1149" name="g89a72170d1864671acc99aa4a1e39113">
    <vt:lpwstr>k07b7d0a756a84ee8806_X_k94fee11d7b3d47eea85_A_2_F_10</vt:lpwstr>
  </property>
  <property fmtid="{D5CDD505-2E9C-101B-9397-08002B2CF9AE}" pid="1150" name="g05935f0500534b64b7a23417e97bdfe8">
    <vt:lpwstr>k07b7d0a756a84ee8806_X_k94fee11d7b3d47eea85_A_1_F_10</vt:lpwstr>
  </property>
  <property fmtid="{D5CDD505-2E9C-101B-9397-08002B2CF9AE}" pid="1151" name="g60ceb8d9044b409a8006d12ac8d1ffb4">
    <vt:lpwstr>k07b7d0a756a84ee8806_X_k71b12ebd2ad9456aaeb_A_1_F_10</vt:lpwstr>
  </property>
  <property fmtid="{D5CDD505-2E9C-101B-9397-08002B2CF9AE}" pid="1152" name="g9169d711d1b54c30a32591750ceee683">
    <vt:lpwstr>k07b7d0a756a84ee8806_X_k71b12ebd2ad9456aaeb_A_2_F_10</vt:lpwstr>
  </property>
  <property fmtid="{D5CDD505-2E9C-101B-9397-08002B2CF9AE}" pid="1153" name="g13e634320e6f4873adac176f8062c5cb">
    <vt:lpwstr>k07b7d0a756a84ee8806_X_k71b12ebd2ad9456aaeb_A_3_F_10</vt:lpwstr>
  </property>
  <property fmtid="{D5CDD505-2E9C-101B-9397-08002B2CF9AE}" pid="1154" name="g0df5c8dd0edb45b6a311b24f4b0f58c4">
    <vt:lpwstr>k07b7d0a756a84ee8806_X_k71b12ebd2ad9456aaeb_A_4_F_10</vt:lpwstr>
  </property>
  <property fmtid="{D5CDD505-2E9C-101B-9397-08002B2CF9AE}" pid="1155" name="gc47affdfb7234341be2bfb10869839c5">
    <vt:lpwstr>k07b7d0a756a84ee8806_X_k71b12ebd2ad9456aaeb_A_5_F_10</vt:lpwstr>
  </property>
  <property fmtid="{D5CDD505-2E9C-101B-9397-08002B2CF9AE}" pid="1156" name="g971b00598fea47ee91ac2f7f75dfce5a">
    <vt:lpwstr>k07b7d0a756a84ee8806_X_k71b12ebd2ad9456aaeb_A_6_F_10</vt:lpwstr>
  </property>
  <property fmtid="{D5CDD505-2E9C-101B-9397-08002B2CF9AE}" pid="1157" name="g94b4d9256dfd4b80833076527b02ca6f">
    <vt:lpwstr>k07b7d0a756a84ee8806_X_k71b12ebd2ad9456aaeb_A_7_F_10</vt:lpwstr>
  </property>
  <property fmtid="{D5CDD505-2E9C-101B-9397-08002B2CF9AE}" pid="1158" name="g68b7744c21ea492fa67c3576fe647bca">
    <vt:lpwstr>k07b7d0a756a84ee8806_X_k71b12ebd2ad9456aaeb_A_8_F_10</vt:lpwstr>
  </property>
  <property fmtid="{D5CDD505-2E9C-101B-9397-08002B2CF9AE}" pid="1159" name="g83a56fffaef14bb4ba1686d761a7af9a">
    <vt:lpwstr>k07b7d0a756a84ee8806_X_k71b12ebd2ad9456aaeb_A_9_F_10</vt:lpwstr>
  </property>
  <property fmtid="{D5CDD505-2E9C-101B-9397-08002B2CF9AE}" pid="1160" name="g4f741d176d0a4f9da46c233ef33d63bf">
    <vt:lpwstr>k07b7d0a756a84ee8806_X_k71b12ebd2ad9456aaeb_A_10_F_10</vt:lpwstr>
  </property>
  <property fmtid="{D5CDD505-2E9C-101B-9397-08002B2CF9AE}" pid="1161" name="g67b7e86cbd10492db1a25e4a52cb6dce">
    <vt:lpwstr>k07b7d0a756a84ee8806_X_k87c1536c72924a2bbe1_A_1_F_10</vt:lpwstr>
  </property>
  <property fmtid="{D5CDD505-2E9C-101B-9397-08002B2CF9AE}" pid="1162" name="g61be68995d3d4edd995b0c08440488c4">
    <vt:lpwstr>k07b7d0a756a84ee8806_X_k87c1536c72924a2bbe1_A_2_F_10</vt:lpwstr>
  </property>
  <property fmtid="{D5CDD505-2E9C-101B-9397-08002B2CF9AE}" pid="1163" name="g2721b622df784928ad386b1f575a1f42">
    <vt:lpwstr>k07b7d0a756a84ee8806_X_k87c1536c72924a2bbe1_A_3_F_10</vt:lpwstr>
  </property>
  <property fmtid="{D5CDD505-2E9C-101B-9397-08002B2CF9AE}" pid="1164" name="g0ce9788b96fa445599bbb6b3d4ac9426">
    <vt:lpwstr>k07b7d0a756a84ee8806_X_k87c1536c72924a2bbe1_A_4_F_10</vt:lpwstr>
  </property>
  <property fmtid="{D5CDD505-2E9C-101B-9397-08002B2CF9AE}" pid="1165" name="g2bd1bc709a23466c9417a4a636e4ff2d">
    <vt:lpwstr>k07b7d0a756a84ee8806_X_k87c1536c72924a2bbe1_A_5_F_10</vt:lpwstr>
  </property>
  <property fmtid="{D5CDD505-2E9C-101B-9397-08002B2CF9AE}" pid="1166" name="gbcbb07dd6b974c8c9186b2a280253bd6">
    <vt:lpwstr>k07b7d0a756a84ee8806_X_k87c1536c72924a2bbe1_A_6_F_10</vt:lpwstr>
  </property>
  <property fmtid="{D5CDD505-2E9C-101B-9397-08002B2CF9AE}" pid="1167" name="g6b7db655dd6b4bd79be0655da2664acd">
    <vt:lpwstr>k07b7d0a756a84ee8806_X_k87c1536c72924a2bbe1_A_7_F_10</vt:lpwstr>
  </property>
  <property fmtid="{D5CDD505-2E9C-101B-9397-08002B2CF9AE}" pid="1168" name="g3435a7947a304119957864794ed13e05">
    <vt:lpwstr>k07b7d0a756a84ee8806_X_k87c1536c72924a2bbe1_A_8_F_10</vt:lpwstr>
  </property>
  <property fmtid="{D5CDD505-2E9C-101B-9397-08002B2CF9AE}" pid="1169" name="g48a8d89a422b44ac94a6c4fa6ad50e9f">
    <vt:lpwstr>k07b7d0a756a84ee8806_X_k87c1536c72924a2bbe1_A_9_F_10</vt:lpwstr>
  </property>
  <property fmtid="{D5CDD505-2E9C-101B-9397-08002B2CF9AE}" pid="1170" name="g8011d1b4b63b471582281a6270474ac2">
    <vt:lpwstr>k07b7d0a756a84ee8806_X_k87c1536c72924a2bbe1_A_10_F_10</vt:lpwstr>
  </property>
  <property fmtid="{D5CDD505-2E9C-101B-9397-08002B2CF9AE}" pid="1171" name="ga195ba3dee5443309cbc1392f2a9bb7a">
    <vt:lpwstr>k07b7d0a756a84ee8806_X_k71b12ebd2ad9456aaeb_A_1</vt:lpwstr>
  </property>
  <property fmtid="{D5CDD505-2E9C-101B-9397-08002B2CF9AE}" pid="1172" name="g5f68f8addc8444eeb95110e35c18c63c">
    <vt:lpwstr>k07b7d0a756a84ee8806_X_k71b12ebd2ad9456aaeb_A_2</vt:lpwstr>
  </property>
  <property fmtid="{D5CDD505-2E9C-101B-9397-08002B2CF9AE}" pid="1173" name="g2ad424702c17430d948ba189f2dd16c9">
    <vt:lpwstr>k07b7d0a756a84ee8806_X_k71b12ebd2ad9456aaeb_A_3</vt:lpwstr>
  </property>
  <property fmtid="{D5CDD505-2E9C-101B-9397-08002B2CF9AE}" pid="1174" name="g36ac462aad5541a1b4b01ef59049d286">
    <vt:lpwstr>k07b7d0a756a84ee8806_X_k71b12ebd2ad9456aaeb_A_4</vt:lpwstr>
  </property>
  <property fmtid="{D5CDD505-2E9C-101B-9397-08002B2CF9AE}" pid="1175" name="gb210fc59d76b4348a31c37d8b6e495a8">
    <vt:lpwstr>k07b7d0a756a84ee8806_X_k71b12ebd2ad9456aaeb_A_5</vt:lpwstr>
  </property>
  <property fmtid="{D5CDD505-2E9C-101B-9397-08002B2CF9AE}" pid="1176" name="gf4b079bc602b45a398038594d24ac93c">
    <vt:lpwstr>k07b7d0a756a84ee8806_X_k71b12ebd2ad9456aaeb_A_6</vt:lpwstr>
  </property>
  <property fmtid="{D5CDD505-2E9C-101B-9397-08002B2CF9AE}" pid="1177" name="g59154dce0e1e461bad41d4e3941b9034">
    <vt:lpwstr>k07b7d0a756a84ee8806_X_k71b12ebd2ad9456aaeb_A_7</vt:lpwstr>
  </property>
  <property fmtid="{D5CDD505-2E9C-101B-9397-08002B2CF9AE}" pid="1178" name="ga1985c20d8df4867832c2c4542a39157">
    <vt:lpwstr>k07b7d0a756a84ee8806_X_k71b12ebd2ad9456aaeb_A_8</vt:lpwstr>
  </property>
  <property fmtid="{D5CDD505-2E9C-101B-9397-08002B2CF9AE}" pid="1179" name="gb17df4a198324f0599f6eccb5a93a86a">
    <vt:lpwstr>k07b7d0a756a84ee8806_X_k71b12ebd2ad9456aaeb_A_9</vt:lpwstr>
  </property>
  <property fmtid="{D5CDD505-2E9C-101B-9397-08002B2CF9AE}" pid="1180" name="gf24d5fd704c14e43a5c170a3f940c9f6">
    <vt:lpwstr>k07b7d0a756a84ee8806_X_k71b12ebd2ad9456aaeb_A_10</vt:lpwstr>
  </property>
  <property fmtid="{D5CDD505-2E9C-101B-9397-08002B2CF9AE}" pid="1181" name="gc57338d5c8c34fb4ab0641a63f7ab8f3">
    <vt:lpwstr>kb2c3ffc827034e3c8bb_F_20</vt:lpwstr>
  </property>
  <property fmtid="{D5CDD505-2E9C-101B-9397-08002B2CF9AE}" pid="1182" name="gfecbe828b8a44c9a8910aecdae2db428">
    <vt:lpwstr>k040871dff7614f46b0a_F_20</vt:lpwstr>
  </property>
  <property fmtid="{D5CDD505-2E9C-101B-9397-08002B2CF9AE}" pid="1183" name="g26008fb96a8240398307691c7474c465">
    <vt:lpwstr>kb66c2c7a79c14c16a01</vt:lpwstr>
  </property>
  <property fmtid="{D5CDD505-2E9C-101B-9397-08002B2CF9AE}" pid="1184" name="g40bf98a23ec64e3cb4bc1cf1390c6a43">
    <vt:lpwstr>k1d06aa67c659402fa13_F_20</vt:lpwstr>
  </property>
  <property fmtid="{D5CDD505-2E9C-101B-9397-08002B2CF9AE}" pid="1185" name="gd8712f2ec4bf4fbd81184c0fa85f3385">
    <vt:lpwstr>k570f79a016774e10871_F_20</vt:lpwstr>
  </property>
  <property fmtid="{D5CDD505-2E9C-101B-9397-08002B2CF9AE}" pid="1186" name="g42706201bd2148629ba857fb21a80398">
    <vt:lpwstr>kaaabd0de45c84ea78a8</vt:lpwstr>
  </property>
  <property fmtid="{D5CDD505-2E9C-101B-9397-08002B2CF9AE}" pid="1187" name="geba7725351b3463793b6afb52529a226">
    <vt:lpwstr>ka9a3a5a4450d4ea8a60</vt:lpwstr>
  </property>
  <property fmtid="{D5CDD505-2E9C-101B-9397-08002B2CF9AE}" pid="1188" name="gb6673bffe35743ba8b38665f87f38bb2">
    <vt:lpwstr>k1dfddd0265d246f1a24</vt:lpwstr>
  </property>
  <property fmtid="{D5CDD505-2E9C-101B-9397-08002B2CF9AE}" pid="1189" name="g087a64639f8d48ffbb43154028545f22">
    <vt:lpwstr>k24de92ff0eb14f9bb1f</vt:lpwstr>
  </property>
  <property fmtid="{D5CDD505-2E9C-101B-9397-08002B2CF9AE}" pid="1190" name="gb368815d898b470faf11e2069d5ebe5a">
    <vt:lpwstr>ka36e643fd30a41d6838</vt:lpwstr>
  </property>
  <property fmtid="{D5CDD505-2E9C-101B-9397-08002B2CF9AE}" pid="1191" name="gddafed2a6f5445edb7caf304cb92b7d8">
    <vt:lpwstr>kf675d1146934424e93c</vt:lpwstr>
  </property>
  <property fmtid="{D5CDD505-2E9C-101B-9397-08002B2CF9AE}" pid="1192" name="ge2547f542c604170a683343b798f3817">
    <vt:lpwstr>k77fa3d2fdc154a959ae</vt:lpwstr>
  </property>
  <property fmtid="{D5CDD505-2E9C-101B-9397-08002B2CF9AE}" pid="1193" name="g7275eb135a4a49ea89479b66f1c47dd7">
    <vt:lpwstr>k3e362469b3d14282bf2_F_20</vt:lpwstr>
  </property>
  <property fmtid="{D5CDD505-2E9C-101B-9397-08002B2CF9AE}" pid="1194" name="g18d01d438ae5484898149a588c4bed72">
    <vt:lpwstr>k07b7d0a756a84ee8806_X_k6424e3c3ce5745ea9ba_A_1</vt:lpwstr>
  </property>
  <property fmtid="{D5CDD505-2E9C-101B-9397-08002B2CF9AE}" pid="1195" name="g555ba264595c45c2ba3433390330ef72">
    <vt:lpwstr>k07b7d0a756a84ee8806_X_k6424e3c3ce5745ea9ba_A_2</vt:lpwstr>
  </property>
  <property fmtid="{D5CDD505-2E9C-101B-9397-08002B2CF9AE}" pid="1196" name="gd58305bea44a410b8eb18aad767caa4b">
    <vt:lpwstr>k07b7d0a756a84ee8806_X_k6424e3c3ce5745ea9ba_A_3</vt:lpwstr>
  </property>
  <property fmtid="{D5CDD505-2E9C-101B-9397-08002B2CF9AE}" pid="1197" name="g81275ba463c8428b997594a5c6497c82">
    <vt:lpwstr>k07b7d0a756a84ee8806_X_k6424e3c3ce5745ea9ba_A_4</vt:lpwstr>
  </property>
  <property fmtid="{D5CDD505-2E9C-101B-9397-08002B2CF9AE}" pid="1198" name="g36ba05010e684b69818c93aabaafe76a">
    <vt:lpwstr>k07b7d0a756a84ee8806_X_k6424e3c3ce5745ea9ba_A_5</vt:lpwstr>
  </property>
  <property fmtid="{D5CDD505-2E9C-101B-9397-08002B2CF9AE}" pid="1199" name="ga5e6310a5f564c23a9902493d2f012bf">
    <vt:lpwstr>k07b7d0a756a84ee8806_X_k6424e3c3ce5745ea9ba_A_6</vt:lpwstr>
  </property>
  <property fmtid="{D5CDD505-2E9C-101B-9397-08002B2CF9AE}" pid="1200" name="g0afc767797214e3b80d0f390485461e8">
    <vt:lpwstr>k07b7d0a756a84ee8806_X_k6424e3c3ce5745ea9ba_A_7</vt:lpwstr>
  </property>
  <property fmtid="{D5CDD505-2E9C-101B-9397-08002B2CF9AE}" pid="1201" name="g0d1b57c688464e0f801341158966c7c3">
    <vt:lpwstr>k07b7d0a756a84ee8806_X_k6424e3c3ce5745ea9ba_A_8</vt:lpwstr>
  </property>
  <property fmtid="{D5CDD505-2E9C-101B-9397-08002B2CF9AE}" pid="1202" name="g0d5797ffd65940beb2d9698b5d84118a">
    <vt:lpwstr>k07b7d0a756a84ee8806_X_k6424e3c3ce5745ea9ba_A_9</vt:lpwstr>
  </property>
  <property fmtid="{D5CDD505-2E9C-101B-9397-08002B2CF9AE}" pid="1203" name="g70f71e09ce874378ab85d451eeff9dc2">
    <vt:lpwstr>k07b7d0a756a84ee8806_X_k6424e3c3ce5745ea9ba_A_10</vt:lpwstr>
  </property>
  <property fmtid="{D5CDD505-2E9C-101B-9397-08002B2CF9AE}" pid="1204" name="g56c3c05297f24223a75167e75a8dd79d">
    <vt:lpwstr>k07b7d0a756a84ee8806_X_k2e749b699a1f494d981_A_1</vt:lpwstr>
  </property>
  <property fmtid="{D5CDD505-2E9C-101B-9397-08002B2CF9AE}" pid="1205" name="g73b2175bb47f4d5ca5f3e9aeb1b2c4d1">
    <vt:lpwstr>k07b7d0a756a84ee8806_X_k2e749b699a1f494d981_A_2</vt:lpwstr>
  </property>
  <property fmtid="{D5CDD505-2E9C-101B-9397-08002B2CF9AE}" pid="1206" name="g81ae384b3b2e443e978fe3791ef3746a">
    <vt:lpwstr>k07b7d0a756a84ee8806_X_k2e749b699a1f494d981_A_3</vt:lpwstr>
  </property>
  <property fmtid="{D5CDD505-2E9C-101B-9397-08002B2CF9AE}" pid="1207" name="g420a0c89bcd84f9d8b3f048859203248">
    <vt:lpwstr>k07b7d0a756a84ee8806_X_k2e749b699a1f494d981_A_4</vt:lpwstr>
  </property>
  <property fmtid="{D5CDD505-2E9C-101B-9397-08002B2CF9AE}" pid="1208" name="g0582dacf41a34a759d58f8896033b29d">
    <vt:lpwstr>k07b7d0a756a84ee8806_X_k2e749b699a1f494d981_A_5</vt:lpwstr>
  </property>
  <property fmtid="{D5CDD505-2E9C-101B-9397-08002B2CF9AE}" pid="1209" name="g74adb60a0b1240339bd450eafa370f1e">
    <vt:lpwstr>k07b7d0a756a84ee8806_X_k2e749b699a1f494d981_A_6</vt:lpwstr>
  </property>
  <property fmtid="{D5CDD505-2E9C-101B-9397-08002B2CF9AE}" pid="1210" name="gd6e0183cbc6d4f0a8dfd5feddd8012a1">
    <vt:lpwstr>k07b7d0a756a84ee8806_X_k2e749b699a1f494d981_A_7</vt:lpwstr>
  </property>
  <property fmtid="{D5CDD505-2E9C-101B-9397-08002B2CF9AE}" pid="1211" name="g24d53017afd1417da5f344749bd8d95a">
    <vt:lpwstr>k07b7d0a756a84ee8806_X_k2e749b699a1f494d981_A_8</vt:lpwstr>
  </property>
  <property fmtid="{D5CDD505-2E9C-101B-9397-08002B2CF9AE}" pid="1212" name="g4b705676e2024361bb96260bd938ef98">
    <vt:lpwstr>k07b7d0a756a84ee8806_X_k2e749b699a1f494d981_A_9</vt:lpwstr>
  </property>
  <property fmtid="{D5CDD505-2E9C-101B-9397-08002B2CF9AE}" pid="1213" name="g6d92e5e7469149588f80d17f94fee60f">
    <vt:lpwstr>k07b7d0a756a84ee8806_X_k2e749b699a1f494d981_A_10</vt:lpwstr>
  </property>
  <property fmtid="{D5CDD505-2E9C-101B-9397-08002B2CF9AE}" pid="1214" name="g174cc1b286a8421f9adffa6835a2a487">
    <vt:lpwstr>k07b7d0a756a84ee8806_X_ka2c0bd96310e44f6957_A_10_F_0</vt:lpwstr>
  </property>
  <property fmtid="{D5CDD505-2E9C-101B-9397-08002B2CF9AE}" pid="1215" name="gf69193c1ced74fa4a952a6656df2777e">
    <vt:lpwstr>k07b7d0a756a84ee8806_X_ka2c0bd96310e44f6957_A_9_F_0</vt:lpwstr>
  </property>
  <property fmtid="{D5CDD505-2E9C-101B-9397-08002B2CF9AE}" pid="1216" name="ga8c45fb16e784586ac38f3a993115a9d">
    <vt:lpwstr>k07b7d0a756a84ee8806_X_ka2c0bd96310e44f6957_A_8_F_0</vt:lpwstr>
  </property>
  <property fmtid="{D5CDD505-2E9C-101B-9397-08002B2CF9AE}" pid="1217" name="g814be97ad13d412ea7b7b91b65df7a5a">
    <vt:lpwstr>k07b7d0a756a84ee8806_X_ka2c0bd96310e44f6957_A_7_F_0</vt:lpwstr>
  </property>
  <property fmtid="{D5CDD505-2E9C-101B-9397-08002B2CF9AE}" pid="1218" name="g445fd236065f43f2b81a18658020879f">
    <vt:lpwstr>k07b7d0a756a84ee8806_X_ka2c0bd96310e44f6957_A_6_F_0</vt:lpwstr>
  </property>
  <property fmtid="{D5CDD505-2E9C-101B-9397-08002B2CF9AE}" pid="1219" name="g57cf5e57040c4345a0b1b368ed3b4ccc">
    <vt:lpwstr>k07b7d0a756a84ee8806_X_ka2c0bd96310e44f6957_A_5_F_0</vt:lpwstr>
  </property>
  <property fmtid="{D5CDD505-2E9C-101B-9397-08002B2CF9AE}" pid="1220" name="g867b84f4a58f4e8a81b7f451d030c9af">
    <vt:lpwstr>k07b7d0a756a84ee8806_X_ka2c0bd96310e44f6957_A_4_F_0</vt:lpwstr>
  </property>
  <property fmtid="{D5CDD505-2E9C-101B-9397-08002B2CF9AE}" pid="1221" name="gaa8e620ff59a460db8248206c5891cf0">
    <vt:lpwstr>k07b7d0a756a84ee8806_X_ka2c0bd96310e44f6957_A_3_F_0</vt:lpwstr>
  </property>
  <property fmtid="{D5CDD505-2E9C-101B-9397-08002B2CF9AE}" pid="1222" name="g037669bf34f14b4d9b9343011858be10">
    <vt:lpwstr>k07b7d0a756a84ee8806_X_ka2c0bd96310e44f6957_A_2_F_0</vt:lpwstr>
  </property>
  <property fmtid="{D5CDD505-2E9C-101B-9397-08002B2CF9AE}" pid="1223" name="g04a68835169e47bc89d37b4f1479d570">
    <vt:lpwstr>k07b7d0a756a84ee8806_X_ka2c0bd96310e44f6957_A_1_F_0</vt:lpwstr>
  </property>
  <property fmtid="{D5CDD505-2E9C-101B-9397-08002B2CF9AE}" pid="1224" name="g6253a59ebffc4b9a88d08d81497050c3">
    <vt:lpwstr>k07b7d0a756a84ee8806_X_k1be57c43b7db4027ac6_A_1</vt:lpwstr>
  </property>
  <property fmtid="{D5CDD505-2E9C-101B-9397-08002B2CF9AE}" pid="1225" name="g2cdf45ef0ea34ead9c9927a432a630ba">
    <vt:lpwstr>k07b7d0a756a84ee8806_X_k1be57c43b7db4027ac6_A_2</vt:lpwstr>
  </property>
  <property fmtid="{D5CDD505-2E9C-101B-9397-08002B2CF9AE}" pid="1226" name="g18fe4db6498f4dab8c8e658f11ba7474">
    <vt:lpwstr>k07b7d0a756a84ee8806_X_k1be57c43b7db4027ac6_A_3</vt:lpwstr>
  </property>
  <property fmtid="{D5CDD505-2E9C-101B-9397-08002B2CF9AE}" pid="1227" name="gad942b7f448f4175a0f2d62f25f00793">
    <vt:lpwstr>k07b7d0a756a84ee8806_X_k1be57c43b7db4027ac6_A_4</vt:lpwstr>
  </property>
  <property fmtid="{D5CDD505-2E9C-101B-9397-08002B2CF9AE}" pid="1228" name="g5abae5733f5e4622af72a269d25472af">
    <vt:lpwstr>k07b7d0a756a84ee8806_X_k1be57c43b7db4027ac6_A_5</vt:lpwstr>
  </property>
  <property fmtid="{D5CDD505-2E9C-101B-9397-08002B2CF9AE}" pid="1229" name="g23a75c64c7a84a53b83a37c8d19fd1b9">
    <vt:lpwstr>k07b7d0a756a84ee8806_X_k1be57c43b7db4027ac6_A_6</vt:lpwstr>
  </property>
  <property fmtid="{D5CDD505-2E9C-101B-9397-08002B2CF9AE}" pid="1230" name="g2bae6219781e4e788b5dc8dc6aec0881">
    <vt:lpwstr>k07b7d0a756a84ee8806_X_k1be57c43b7db4027ac6_A_7</vt:lpwstr>
  </property>
  <property fmtid="{D5CDD505-2E9C-101B-9397-08002B2CF9AE}" pid="1231" name="g53bbe6bac6ed4c4aa6d912c15348afb0">
    <vt:lpwstr>k07b7d0a756a84ee8806_X_k1be57c43b7db4027ac6_A_8</vt:lpwstr>
  </property>
  <property fmtid="{D5CDD505-2E9C-101B-9397-08002B2CF9AE}" pid="1232" name="g3a812f9104b140ce9880303a8d210161">
    <vt:lpwstr>k07b7d0a756a84ee8806_X_k1be57c43b7db4027ac6_A_9</vt:lpwstr>
  </property>
  <property fmtid="{D5CDD505-2E9C-101B-9397-08002B2CF9AE}" pid="1233" name="g5e32aa459e274d01b6b487e993fd2ead">
    <vt:lpwstr>k07b7d0a756a84ee8806_X_k1be57c43b7db4027ac6_A_10</vt:lpwstr>
  </property>
  <property fmtid="{D5CDD505-2E9C-101B-9397-08002B2CF9AE}" pid="1234" name="g4a1c1dfa896540c18029d2188f6f5b68">
    <vt:lpwstr>kefe4e906e27a457c829</vt:lpwstr>
  </property>
  <property fmtid="{D5CDD505-2E9C-101B-9397-08002B2CF9AE}" pid="1235" name="g9474da6ca80f498e819bd986cbb99601">
    <vt:lpwstr>kf644da2e3f614666822</vt:lpwstr>
  </property>
  <property fmtid="{D5CDD505-2E9C-101B-9397-08002B2CF9AE}" pid="1236" name="ContentTypeId">
    <vt:lpwstr>0x010100CF5F8BD6FB4F524198FB3326D5055444</vt:lpwstr>
  </property>
</Properties>
</file>