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torgft4146869-my.sharepoint.com/personal/mmartino_l3valuation_com/Documents/CARDS REDESIGN/public_html/cards/templates/ialibrary/"/>
    </mc:Choice>
  </mc:AlternateContent>
  <xr:revisionPtr revIDLastSave="0" documentId="8_{D4F07C69-E5EF-41A8-A890-2BF808446A48}" xr6:coauthVersionLast="45" xr6:coauthVersionMax="45" xr10:uidLastSave="{00000000-0000-0000-0000-000000000000}"/>
  <bookViews>
    <workbookView xWindow="-120" yWindow="-120" windowWidth="29040" windowHeight="16440" tabRatio="760" activeTab="3" xr2:uid="{00000000-000D-0000-FFFF-FFFF00000000}"/>
  </bookViews>
  <sheets>
    <sheet name="Unit Mix Summary" sheetId="42" r:id="rId1"/>
    <sheet name="Rent Roll Range" sheetId="45" r:id="rId2"/>
    <sheet name="Rent Conclusion" sheetId="46" r:id="rId3"/>
    <sheet name="Income Summary " sheetId="35" r:id="rId4"/>
  </sheets>
  <externalReferences>
    <externalReference r:id="rId5"/>
    <externalReference r:id="rId6"/>
  </externalReferences>
  <definedNames>
    <definedName name="_Key1" localSheetId="3" hidden="1">'[1]4-1-01'!#REF!</definedName>
    <definedName name="_Key1" localSheetId="2" hidden="1">'[1]4-1-01'!#REF!</definedName>
    <definedName name="_Key1" localSheetId="1" hidden="1">'[1]4-1-01'!#REF!</definedName>
    <definedName name="_Key1" hidden="1">'[1]4-1-01'!#REF!</definedName>
    <definedName name="_Order1" hidden="1">255</definedName>
    <definedName name="AccessCode" hidden="1">""""</definedName>
    <definedName name="LOCAL_MYSQL_DATE_FORMAT" localSheetId="2" hidden="1">REPT([2]!LOCAL_YEAR_FORMAT,4)&amp;[2]!LOCAL_DATE_SEPARATOR&amp;REPT([2]!LOCAL_MONTH_FORMAT,2)&amp;[2]!LOCAL_DATE_SEPARATOR&amp;REPT([2]!LOCAL_DAY_FORMAT,2)&amp;" "&amp;REPT([2]!LOCAL_HOUR_FORMAT,2)&amp;[2]!LOCAL_TIME_SEPARATOR&amp;REPT([2]!LOCAL_MINUTE_FORMAT,2)&amp;[2]!LOCAL_TIME_SEPARATOR&amp;REPT([2]!LOCAL_SECOND_FORMAT,2)</definedName>
    <definedName name="LOCAL_MYSQL_DATE_FORMAT" localSheetId="1" hidden="1">REPT([2]!LOCAL_YEAR_FORMAT,4)&amp;[2]!LOCAL_DATE_SEPARATOR&amp;REPT([2]!LOCAL_MONTH_FORMAT,2)&amp;[2]!LOCAL_DATE_SEPARATOR&amp;REPT([2]!LOCAL_DAY_FORMAT,2)&amp;" "&amp;REPT([2]!LOCAL_HOUR_FORMAT,2)&amp;[2]!LOCAL_TIME_SEPARATOR&amp;REPT([2]!LOCAL_MINUTE_FORMAT,2)&amp;[2]!LOCAL_TIME_SEPARATOR&amp;REPT([2]!LOCAL_SECOND_FORMAT,2)</definedName>
    <definedName name="LOCAL_MYSQL_DATE_FORMAT" localSheetId="0" hidden="1">REPT([2]!LOCAL_YEAR_FORMAT,4)&amp;[2]!LOCAL_DATE_SEPARATOR&amp;REPT([2]!LOCAL_MONTH_FORMAT,2)&amp;[2]!LOCAL_DATE_SEPARATOR&amp;REPT([2]!LOCAL_DAY_FORMAT,2)&amp;" "&amp;REPT([2]!LOCAL_HOUR_FORMAT,2)&amp;[2]!LOCAL_TIME_SEPARATOR&amp;REPT([2]!LOCAL_MINUTE_FORMAT,2)&amp;[2]!LOCAL_TIME_SEPARATOR&amp;REPT([2]!LOCAL_SECOND_FORMAT,2)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35" l="1"/>
  <c r="G23" i="35" l="1"/>
  <c r="E24" i="35"/>
  <c r="E22" i="35"/>
  <c r="G22" i="35" l="1"/>
  <c r="M23" i="35" l="1"/>
  <c r="E26" i="35" l="1"/>
  <c r="E27" i="35"/>
  <c r="E28" i="35"/>
  <c r="E29" i="35"/>
  <c r="E25" i="35"/>
  <c r="E15" i="35"/>
  <c r="B10" i="42" l="1"/>
  <c r="B11" i="42"/>
  <c r="B12" i="42"/>
  <c r="B13" i="42"/>
  <c r="B14" i="42"/>
  <c r="B15" i="42"/>
  <c r="B16" i="42"/>
  <c r="B17" i="42"/>
  <c r="B18" i="42"/>
  <c r="B19" i="42"/>
  <c r="B9" i="42"/>
  <c r="D10" i="42"/>
  <c r="D11" i="42"/>
  <c r="D12" i="42"/>
  <c r="D13" i="42"/>
  <c r="D14" i="42"/>
  <c r="D15" i="42"/>
  <c r="D16" i="42"/>
  <c r="D17" i="42"/>
  <c r="D18" i="42"/>
  <c r="D19" i="42"/>
  <c r="D9" i="42"/>
  <c r="C9" i="46" l="1"/>
  <c r="C10" i="46"/>
  <c r="C11" i="46"/>
  <c r="C12" i="46"/>
  <c r="C13" i="46"/>
  <c r="C14" i="46"/>
  <c r="C15" i="46"/>
  <c r="C16" i="46"/>
  <c r="C17" i="46"/>
  <c r="C18" i="46"/>
  <c r="C8" i="46"/>
  <c r="C20" i="46" s="1"/>
  <c r="B9" i="46"/>
  <c r="B10" i="46"/>
  <c r="B11" i="46"/>
  <c r="B12" i="46"/>
  <c r="B13" i="46"/>
  <c r="B14" i="46"/>
  <c r="B15" i="46"/>
  <c r="B16" i="46"/>
  <c r="B17" i="46"/>
  <c r="B18" i="46"/>
  <c r="B8" i="46"/>
  <c r="B9" i="45"/>
  <c r="B10" i="45"/>
  <c r="B11" i="45"/>
  <c r="B12" i="45"/>
  <c r="B13" i="45"/>
  <c r="B14" i="45"/>
  <c r="B15" i="45"/>
  <c r="B16" i="45"/>
  <c r="B17" i="45"/>
  <c r="B18" i="45"/>
  <c r="B8" i="45"/>
  <c r="C21" i="42" l="1"/>
  <c r="H24" i="46" l="1"/>
  <c r="H25" i="46"/>
  <c r="F24" i="45"/>
  <c r="F25" i="45"/>
  <c r="F26" i="45"/>
  <c r="F9" i="46"/>
  <c r="F10" i="46"/>
  <c r="F11" i="46"/>
  <c r="F12" i="46"/>
  <c r="F13" i="46"/>
  <c r="F14" i="46"/>
  <c r="F15" i="46"/>
  <c r="F16" i="46"/>
  <c r="F17" i="46"/>
  <c r="F18" i="46"/>
  <c r="F8" i="46"/>
  <c r="E20" i="46"/>
  <c r="E9" i="46"/>
  <c r="E10" i="46"/>
  <c r="E11" i="46"/>
  <c r="E12" i="46"/>
  <c r="E13" i="46"/>
  <c r="E14" i="46"/>
  <c r="E15" i="46"/>
  <c r="E16" i="46"/>
  <c r="E17" i="46"/>
  <c r="E18" i="46"/>
  <c r="E8" i="46"/>
  <c r="D11" i="46"/>
  <c r="D12" i="46"/>
  <c r="D13" i="46"/>
  <c r="D14" i="46"/>
  <c r="D15" i="46"/>
  <c r="D16" i="46"/>
  <c r="D18" i="46"/>
  <c r="D11" i="45"/>
  <c r="D12" i="45"/>
  <c r="D13" i="45"/>
  <c r="D14" i="45"/>
  <c r="D15" i="45"/>
  <c r="D16" i="45"/>
  <c r="D18" i="45"/>
  <c r="D8" i="45"/>
  <c r="D8" i="46"/>
  <c r="C9" i="45"/>
  <c r="C10" i="45"/>
  <c r="C11" i="45"/>
  <c r="C12" i="45"/>
  <c r="C13" i="45"/>
  <c r="C14" i="45"/>
  <c r="C15" i="45"/>
  <c r="C16" i="45"/>
  <c r="C17" i="45"/>
  <c r="C18" i="45"/>
  <c r="C8" i="45"/>
  <c r="C20" i="45" l="1"/>
  <c r="F20" i="45" s="1"/>
  <c r="E30" i="46"/>
  <c r="H18" i="46"/>
  <c r="H17" i="46"/>
  <c r="H16" i="46"/>
  <c r="H15" i="46"/>
  <c r="H14" i="46"/>
  <c r="H13" i="46"/>
  <c r="H12" i="46"/>
  <c r="H11" i="46"/>
  <c r="H10" i="46"/>
  <c r="H9" i="46"/>
  <c r="H8" i="46"/>
  <c r="H20" i="46" l="1"/>
  <c r="G20" i="46"/>
  <c r="H21" i="46"/>
  <c r="I14" i="35" s="1"/>
  <c r="F20" i="46" l="1"/>
  <c r="E19" i="42" l="1"/>
  <c r="E17" i="42"/>
  <c r="E16" i="42"/>
  <c r="E15" i="42"/>
  <c r="E14" i="42"/>
  <c r="E13" i="42"/>
  <c r="E12" i="42"/>
  <c r="E9" i="42"/>
  <c r="E18" i="42" l="1"/>
  <c r="D17" i="46"/>
  <c r="D17" i="45"/>
  <c r="E10" i="42"/>
  <c r="D9" i="46"/>
  <c r="D9" i="45"/>
  <c r="E11" i="42"/>
  <c r="D10" i="46"/>
  <c r="D10" i="45"/>
  <c r="E13" i="35"/>
  <c r="E21" i="42" l="1"/>
  <c r="D21" i="42" s="1"/>
  <c r="C13" i="35" s="1"/>
  <c r="K21" i="35"/>
  <c r="E23" i="42" l="1"/>
  <c r="H22" i="46" s="1"/>
  <c r="F22" i="45" l="1"/>
  <c r="D13" i="35"/>
  <c r="E24" i="42"/>
  <c r="H23" i="46" s="1"/>
  <c r="D20" i="46" s="1"/>
  <c r="E27" i="42"/>
  <c r="F23" i="45"/>
  <c r="M21" i="35" l="1"/>
  <c r="H26" i="46"/>
  <c r="D30" i="46" s="1"/>
  <c r="G27" i="35"/>
  <c r="M27" i="35" s="1"/>
  <c r="G28" i="35"/>
  <c r="M28" i="35" s="1"/>
  <c r="M14" i="35"/>
  <c r="M22" i="35"/>
  <c r="G25" i="35"/>
  <c r="M25" i="35" s="1"/>
  <c r="G26" i="35"/>
  <c r="M26" i="35" s="1"/>
  <c r="G13" i="35"/>
  <c r="K27" i="35" l="1"/>
  <c r="K22" i="35"/>
  <c r="K28" i="35"/>
  <c r="K25" i="35"/>
  <c r="K26" i="35"/>
  <c r="I15" i="35"/>
  <c r="M15" i="35" l="1"/>
  <c r="K15" i="35"/>
  <c r="I17" i="35"/>
  <c r="E23" i="35" s="1"/>
  <c r="O23" i="35" l="1"/>
  <c r="M17" i="35"/>
  <c r="G24" i="35"/>
  <c r="M24" i="35" s="1"/>
  <c r="G29" i="35"/>
  <c r="M29" i="35" s="1"/>
  <c r="O21" i="35"/>
  <c r="K17" i="35"/>
  <c r="O17" i="35"/>
  <c r="O28" i="35"/>
  <c r="O27" i="35"/>
  <c r="O26" i="35"/>
  <c r="O22" i="35"/>
  <c r="O25" i="35"/>
  <c r="K23" i="35" l="1"/>
  <c r="K29" i="35"/>
  <c r="O29" i="35"/>
  <c r="O24" i="35"/>
  <c r="K24" i="35"/>
  <c r="I30" i="35"/>
  <c r="M30" i="35" s="1"/>
  <c r="O30" i="35" l="1"/>
  <c r="K30" i="35"/>
  <c r="I33" i="35"/>
  <c r="M33" i="35" s="1"/>
  <c r="I38" i="35" l="1"/>
  <c r="M38" i="35" s="1"/>
  <c r="K33" i="35"/>
  <c r="O33" i="35"/>
  <c r="K38" i="35" l="1"/>
  <c r="D20" i="45" l="1"/>
</calcChain>
</file>

<file path=xl/sharedStrings.xml><?xml version="1.0" encoding="utf-8"?>
<sst xmlns="http://schemas.openxmlformats.org/spreadsheetml/2006/main" count="151" uniqueCount="80">
  <si>
    <t>Units</t>
  </si>
  <si>
    <t xml:space="preserve"> </t>
  </si>
  <si>
    <t>Rent</t>
  </si>
  <si>
    <t>Average</t>
  </si>
  <si>
    <t>ASSUMPTIONS</t>
  </si>
  <si>
    <t>%</t>
  </si>
  <si>
    <t>REVENUE SUMMARY</t>
  </si>
  <si>
    <t>Total</t>
  </si>
  <si>
    <t>$ / SF</t>
  </si>
  <si>
    <t>VIA THE INCOME APPROACH</t>
  </si>
  <si>
    <t xml:space="preserve">   Pro Forma Income and Expenses</t>
  </si>
  <si>
    <t>Date of Value</t>
  </si>
  <si>
    <t>$ / Unit</t>
  </si>
  <si>
    <t>POTENTIAL GROSS INCOME</t>
  </si>
  <si>
    <t>NRA (SF)</t>
  </si>
  <si>
    <t>TOTAL POTENTIAL GROSS INCOME</t>
  </si>
  <si>
    <t xml:space="preserve">LESS: </t>
  </si>
  <si>
    <t>Vacancy and Collection Loss:</t>
  </si>
  <si>
    <t>EFFECTIVE GROSS INCOME</t>
  </si>
  <si>
    <t>OPERATING EXPENSE SUMMARY</t>
  </si>
  <si>
    <t xml:space="preserve">  -  Real Property Taxes</t>
  </si>
  <si>
    <t xml:space="preserve">  -  Property Insurance</t>
  </si>
  <si>
    <t xml:space="preserve">  -  Management:</t>
  </si>
  <si>
    <t>On-Site</t>
  </si>
  <si>
    <t>Professional</t>
  </si>
  <si>
    <t xml:space="preserve">  -  Utilities</t>
  </si>
  <si>
    <t xml:space="preserve">  -  Advertising</t>
  </si>
  <si>
    <t xml:space="preserve">  -  Repairs and Maintenance</t>
  </si>
  <si>
    <t xml:space="preserve">  -  Reserves for Capital Repairs &amp; Replacements:</t>
  </si>
  <si>
    <t>TOTAL OPERATING EXPENSES</t>
  </si>
  <si>
    <t>NET OPERATING INCOME</t>
  </si>
  <si>
    <t>DIVIDED BY DIRECT CAPITALIZATION RATE:</t>
  </si>
  <si>
    <t>PROPERTRY VIA THE  INCOME CAPITALIZATION APPROACH</t>
  </si>
  <si>
    <t>/ SF</t>
  </si>
  <si>
    <t>EGI</t>
  </si>
  <si>
    <t>Mini-Storage</t>
  </si>
  <si>
    <t>UNIT MIX SUMMARY</t>
  </si>
  <si>
    <t>Unit</t>
  </si>
  <si>
    <t>No. of</t>
  </si>
  <si>
    <t>Type</t>
  </si>
  <si>
    <t>Size</t>
  </si>
  <si>
    <t>Total NRA</t>
  </si>
  <si>
    <t>Totals</t>
  </si>
  <si>
    <t>Storage Net Rentable Area</t>
  </si>
  <si>
    <t>Average Unit Size</t>
  </si>
  <si>
    <t>Common Areas</t>
  </si>
  <si>
    <t>Manager Storage Unit</t>
  </si>
  <si>
    <t>GBA</t>
  </si>
  <si>
    <t>Range</t>
  </si>
  <si>
    <t xml:space="preserve">Rental </t>
  </si>
  <si>
    <t>SUBJECT RENT ROLL SUMMARY</t>
  </si>
  <si>
    <t xml:space="preserve">Applied Market </t>
  </si>
  <si>
    <t xml:space="preserve">  -  Administrative / Misc.</t>
  </si>
  <si>
    <t>Annual Rent</t>
  </si>
  <si>
    <t>Gross Building Area (GBA)</t>
  </si>
  <si>
    <t xml:space="preserve">(Rounded)  </t>
  </si>
  <si>
    <t>CONCLUDED STABILIZED MARKET VALUE OF THE SUBJECT</t>
  </si>
  <si>
    <t>Annual</t>
  </si>
  <si>
    <t>Market Rent</t>
  </si>
  <si>
    <t>Market</t>
  </si>
  <si>
    <t>MARKET RENT CONCLUSIONS</t>
  </si>
  <si>
    <t>TOTAL / Average</t>
  </si>
  <si>
    <t>Total Units</t>
  </si>
  <si>
    <t>Avg. Monthly</t>
  </si>
  <si>
    <t>Width</t>
  </si>
  <si>
    <t>Depth</t>
  </si>
  <si>
    <t>x</t>
  </si>
  <si>
    <t>Enter Dimensions</t>
  </si>
  <si>
    <t>Inputs</t>
  </si>
  <si>
    <t>% of PGI</t>
  </si>
  <si>
    <t xml:space="preserve">  -  Vacancy and Collection Loss</t>
  </si>
  <si>
    <t>Total Annual</t>
  </si>
  <si>
    <t xml:space="preserve">  -  Professional Management:</t>
  </si>
  <si>
    <t xml:space="preserve">  -  On-Site Management:</t>
  </si>
  <si>
    <t>% of EGI</t>
  </si>
  <si>
    <t>Per SF / Yr.</t>
  </si>
  <si>
    <t xml:space="preserve">  -  Cap Rate</t>
  </si>
  <si>
    <t>Input</t>
  </si>
  <si>
    <t>Subject Project Name</t>
  </si>
  <si>
    <t xml:space="preserve"> STABILIZED MARKET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</si>
</sst>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.00"/>
    <numFmt numFmtId="166" formatCode="&quot;$&quot;#,##0"/>
    <numFmt numFmtId="167" formatCode="#,##0\ ;\(#,##0\)"/>
    <numFmt numFmtId="168" formatCode="[$-409]mmm\-yy;@"/>
    <numFmt numFmtId="169" formatCode="#,##0\ \S\F"/>
    <numFmt numFmtId="170" formatCode="0.00_)"/>
    <numFmt numFmtId="171" formatCode="[$-409]d\-mmm\-yy;@"/>
    <numFmt numFmtId="172" formatCode="#,##0\ \s\f"/>
  </numFmts>
  <fonts count="72">
    <font>
      <sz val="10"/>
      <name val="MS Sans Serif"/>
    </font>
    <font>
      <sz val="10"/>
      <name val="MS Sans Serif"/>
      <family val="2"/>
    </font>
    <font>
      <sz val="8"/>
      <name val="CG Times (WN)"/>
    </font>
    <font>
      <sz val="10"/>
      <name val="Arial"/>
      <family val="2"/>
    </font>
    <font>
      <sz val="8"/>
      <name val="Arial"/>
      <family val="2"/>
    </font>
    <font>
      <sz val="8"/>
      <name val="Tms Rmn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Times New Roman"/>
      <family val="1"/>
    </font>
    <font>
      <b/>
      <sz val="1"/>
      <color indexed="8"/>
      <name val="Courier"/>
      <family val="3"/>
    </font>
    <font>
      <u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0"/>
      <name val="Tms Rmn"/>
    </font>
    <font>
      <b/>
      <i/>
      <sz val="16"/>
      <name val="Helv"/>
    </font>
    <font>
      <sz val="8"/>
      <name val="Times New Roman"/>
      <family val="1"/>
    </font>
    <font>
      <sz val="9"/>
      <name val="Geneva"/>
    </font>
    <font>
      <sz val="12"/>
      <name val="Arial"/>
      <family val="2"/>
    </font>
    <font>
      <sz val="12"/>
      <color indexed="8"/>
      <name val="Times New Roman"/>
      <family val="2"/>
    </font>
    <font>
      <sz val="10"/>
      <name val="Tahoma"/>
      <family val="2"/>
    </font>
    <font>
      <sz val="9"/>
      <name val="CG Times (WN)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0.5"/>
      <name val="Segoe UI"/>
      <family val="2"/>
    </font>
    <font>
      <sz val="14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.5"/>
      <name val="Segoe U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i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indexed="10"/>
      <name val="Calibri"/>
      <family val="2"/>
      <scheme val="minor"/>
    </font>
    <font>
      <sz val="8"/>
      <color rgb="FFFF0000"/>
      <name val="Calibri"/>
      <family val="2"/>
      <scheme val="minor"/>
    </font>
    <font>
      <sz val="10.5"/>
      <name val="Calibri"/>
      <family val="2"/>
      <scheme val="minor"/>
    </font>
    <font>
      <b/>
      <sz val="10.5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b/>
      <sz val="8"/>
      <color rgb="FF000000"/>
      <name val="Calibri"/>
      <family val="2"/>
    </font>
    <font>
      <sz val="8"/>
      <color rgb="FFFF0000"/>
      <name val="Calibri"/>
      <family val="2"/>
    </font>
    <font>
      <sz val="8"/>
      <color rgb="FF000000"/>
      <name val="Tms Rmn"/>
    </font>
    <font>
      <b/>
      <sz val="9"/>
      <color rgb="FF000000"/>
      <name val="Calibri"/>
      <family val="2"/>
    </font>
    <font>
      <b/>
      <sz val="12"/>
      <name val="MS Sans Serif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1E495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E4959"/>
        <bgColor rgb="FFFFFFFF"/>
      </patternFill>
    </fill>
    <fill>
      <patternFill patternType="solid">
        <fgColor rgb="FFBAE18F"/>
        <bgColor indexed="64"/>
      </patternFill>
    </fill>
    <fill>
      <patternFill patternType="solid">
        <fgColor rgb="FFBAE18F"/>
        <bgColor rgb="FFFFFFFF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94">
    <xf numFmtId="0" fontId="0" fillId="0" borderId="0"/>
    <xf numFmtId="0" fontId="24" fillId="0" borderId="0">
      <alignment horizontal="center"/>
    </xf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11" fillId="21" borderId="2" applyNumberFormat="0" applyAlignment="0" applyProtection="0"/>
    <xf numFmtId="0" fontId="11" fillId="21" borderId="2" applyNumberFormat="0" applyAlignment="0" applyProtection="0"/>
    <xf numFmtId="40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8" fillId="0" borderId="0" applyFont="0" applyFill="0" applyBorder="0" applyAlignment="0" applyProtection="0"/>
    <xf numFmtId="40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0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5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5" fillId="0" borderId="0">
      <protection locked="0"/>
    </xf>
    <xf numFmtId="0" fontId="28" fillId="0" borderId="0">
      <protection locked="0"/>
    </xf>
    <xf numFmtId="2" fontId="3" fillId="0" borderId="0" applyFon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38" fontId="4" fillId="22" borderId="0" applyNumberFormat="0" applyBorder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1" applyNumberFormat="0" applyAlignment="0" applyProtection="0"/>
    <xf numFmtId="10" fontId="4" fillId="23" borderId="6" applyNumberFormat="0" applyBorder="0" applyAlignment="0" applyProtection="0"/>
    <xf numFmtId="0" fontId="17" fillId="7" borderId="1" applyNumberFormat="0" applyAlignment="0" applyProtection="0"/>
    <xf numFmtId="1" fontId="29" fillId="24" borderId="7" applyNumberFormat="0" applyFont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6" fillId="25" borderId="9">
      <alignment horizontal="right"/>
    </xf>
    <xf numFmtId="168" fontId="6" fillId="25" borderId="9">
      <alignment horizontal="right"/>
    </xf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170" fontId="30" fillId="0" borderId="0"/>
    <xf numFmtId="0" fontId="5" fillId="0" borderId="0"/>
    <xf numFmtId="0" fontId="38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7" fillId="0" borderId="0"/>
    <xf numFmtId="0" fontId="31" fillId="0" borderId="0"/>
    <xf numFmtId="0" fontId="38" fillId="0" borderId="0"/>
    <xf numFmtId="0" fontId="38" fillId="0" borderId="0"/>
    <xf numFmtId="0" fontId="3" fillId="0" borderId="0"/>
    <xf numFmtId="0" fontId="31" fillId="0" borderId="0"/>
    <xf numFmtId="0" fontId="38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7" fillId="0" borderId="0"/>
    <xf numFmtId="0" fontId="7" fillId="0" borderId="0"/>
    <xf numFmtId="0" fontId="5" fillId="0" borderId="0"/>
    <xf numFmtId="0" fontId="3" fillId="0" borderId="0"/>
    <xf numFmtId="0" fontId="7" fillId="0" borderId="0"/>
    <xf numFmtId="0" fontId="5" fillId="0" borderId="0"/>
    <xf numFmtId="0" fontId="3" fillId="0" borderId="0"/>
    <xf numFmtId="0" fontId="32" fillId="0" borderId="0"/>
    <xf numFmtId="0" fontId="3" fillId="0" borderId="0"/>
    <xf numFmtId="0" fontId="33" fillId="0" borderId="0"/>
    <xf numFmtId="0" fontId="34" fillId="0" borderId="0"/>
    <xf numFmtId="7" fontId="2" fillId="0" borderId="0"/>
    <xf numFmtId="0" fontId="5" fillId="0" borderId="0"/>
    <xf numFmtId="0" fontId="7" fillId="27" borderId="10" applyNumberFormat="0" applyFont="0" applyAlignment="0" applyProtection="0"/>
    <xf numFmtId="0" fontId="7" fillId="27" borderId="10" applyNumberFormat="0" applyFont="0" applyAlignment="0" applyProtection="0"/>
    <xf numFmtId="0" fontId="20" fillId="20" borderId="11" applyNumberFormat="0" applyAlignment="0" applyProtection="0"/>
    <xf numFmtId="0" fontId="20" fillId="20" borderId="11" applyNumberFormat="0" applyAlignment="0" applyProtection="0"/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6" fillId="1" borderId="12"/>
    <xf numFmtId="0" fontId="36" fillId="1" borderId="12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6" fontId="37" fillId="0" borderId="14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3" fillId="0" borderId="0"/>
    <xf numFmtId="7" fontId="2" fillId="0" borderId="0"/>
    <xf numFmtId="0" fontId="49" fillId="0" borderId="0"/>
    <xf numFmtId="0" fontId="50" fillId="0" borderId="0"/>
    <xf numFmtId="0" fontId="5" fillId="0" borderId="0"/>
    <xf numFmtId="0" fontId="69" fillId="0" borderId="0"/>
  </cellStyleXfs>
  <cellXfs count="194">
    <xf numFmtId="0" fontId="0" fillId="0" borderId="0" xfId="0"/>
    <xf numFmtId="0" fontId="45" fillId="0" borderId="0" xfId="187" applyFont="1"/>
    <xf numFmtId="0" fontId="33" fillId="0" borderId="0" xfId="187" applyFont="1"/>
    <xf numFmtId="0" fontId="41" fillId="28" borderId="16" xfId="187" applyFont="1" applyFill="1" applyBorder="1"/>
    <xf numFmtId="0" fontId="47" fillId="28" borderId="0" xfId="187" applyFont="1" applyFill="1" applyAlignment="1">
      <alignment horizontal="center"/>
    </xf>
    <xf numFmtId="0" fontId="48" fillId="0" borderId="0" xfId="187" applyFont="1" applyAlignment="1">
      <alignment horizontal="center"/>
    </xf>
    <xf numFmtId="0" fontId="39" fillId="0" borderId="0" xfId="187" applyFont="1" applyAlignment="1">
      <alignment horizontal="center"/>
    </xf>
    <xf numFmtId="172" fontId="39" fillId="0" borderId="0" xfId="187" applyNumberFormat="1" applyFont="1" applyAlignment="1">
      <alignment horizontal="center"/>
    </xf>
    <xf numFmtId="0" fontId="39" fillId="0" borderId="12" xfId="187" applyFont="1" applyBorder="1" applyAlignment="1">
      <alignment horizontal="left"/>
    </xf>
    <xf numFmtId="0" fontId="39" fillId="0" borderId="12" xfId="187" applyFont="1" applyBorder="1" applyAlignment="1">
      <alignment horizontal="center"/>
    </xf>
    <xf numFmtId="0" fontId="40" fillId="0" borderId="0" xfId="187" applyFont="1" applyAlignment="1">
      <alignment horizontal="center"/>
    </xf>
    <xf numFmtId="172" fontId="40" fillId="0" borderId="0" xfId="187" applyNumberFormat="1" applyFont="1" applyAlignment="1">
      <alignment horizontal="center"/>
    </xf>
    <xf numFmtId="0" fontId="39" fillId="0" borderId="0" xfId="187" applyFont="1"/>
    <xf numFmtId="0" fontId="39" fillId="0" borderId="24" xfId="187" applyFont="1" applyBorder="1" applyAlignment="1">
      <alignment horizontal="right"/>
    </xf>
    <xf numFmtId="172" fontId="39" fillId="0" borderId="24" xfId="187" applyNumberFormat="1" applyFont="1" applyBorder="1" applyAlignment="1">
      <alignment horizontal="left"/>
    </xf>
    <xf numFmtId="0" fontId="39" fillId="0" borderId="0" xfId="187" applyFont="1" applyAlignment="1">
      <alignment horizontal="right"/>
    </xf>
    <xf numFmtId="172" fontId="39" fillId="0" borderId="0" xfId="187" applyNumberFormat="1" applyFont="1" applyAlignment="1">
      <alignment horizontal="left"/>
    </xf>
    <xf numFmtId="0" fontId="44" fillId="0" borderId="28" xfId="187" applyFont="1" applyBorder="1"/>
    <xf numFmtId="0" fontId="44" fillId="0" borderId="0" xfId="187" applyFont="1"/>
    <xf numFmtId="167" fontId="43" fillId="0" borderId="0" xfId="189" applyNumberFormat="1" applyFont="1"/>
    <xf numFmtId="3" fontId="44" fillId="0" borderId="0" xfId="187" applyNumberFormat="1" applyFont="1"/>
    <xf numFmtId="165" fontId="39" fillId="0" borderId="0" xfId="187" applyNumberFormat="1" applyFont="1"/>
    <xf numFmtId="166" fontId="39" fillId="0" borderId="0" xfId="187" applyNumberFormat="1" applyFont="1" applyAlignment="1">
      <alignment horizontal="center"/>
    </xf>
    <xf numFmtId="166" fontId="39" fillId="0" borderId="12" xfId="187" applyNumberFormat="1" applyFont="1" applyBorder="1" applyAlignment="1">
      <alignment horizontal="center"/>
    </xf>
    <xf numFmtId="166" fontId="40" fillId="0" borderId="0" xfId="187" applyNumberFormat="1" applyFont="1" applyAlignment="1">
      <alignment horizontal="center"/>
    </xf>
    <xf numFmtId="0" fontId="42" fillId="0" borderId="0" xfId="187" applyFont="1" applyAlignment="1">
      <alignment horizontal="center"/>
    </xf>
    <xf numFmtId="0" fontId="51" fillId="0" borderId="0" xfId="157" applyNumberFormat="1" applyFont="1" applyBorder="1"/>
    <xf numFmtId="0" fontId="53" fillId="0" borderId="0" xfId="157" applyNumberFormat="1" applyFont="1" applyBorder="1"/>
    <xf numFmtId="0" fontId="51" fillId="0" borderId="0" xfId="157" applyFont="1"/>
    <xf numFmtId="0" fontId="51" fillId="0" borderId="0" xfId="157" applyFont="1" applyBorder="1"/>
    <xf numFmtId="0" fontId="52" fillId="0" borderId="0" xfId="157" applyNumberFormat="1" applyFont="1" applyBorder="1" applyAlignment="1">
      <alignment horizontal="center"/>
    </xf>
    <xf numFmtId="0" fontId="55" fillId="28" borderId="25" xfId="157" applyNumberFormat="1" applyFont="1" applyFill="1" applyBorder="1" applyAlignment="1">
      <alignment horizontal="left"/>
    </xf>
    <xf numFmtId="0" fontId="55" fillId="28" borderId="26" xfId="157" applyNumberFormat="1" applyFont="1" applyFill="1" applyBorder="1"/>
    <xf numFmtId="0" fontId="56" fillId="28" borderId="26" xfId="157" applyNumberFormat="1" applyFont="1" applyFill="1" applyBorder="1"/>
    <xf numFmtId="0" fontId="56" fillId="28" borderId="27" xfId="157" applyNumberFormat="1" applyFont="1" applyFill="1" applyBorder="1"/>
    <xf numFmtId="0" fontId="55" fillId="28" borderId="26" xfId="157" applyNumberFormat="1" applyFont="1" applyFill="1" applyBorder="1" applyAlignment="1">
      <alignment horizontal="center"/>
    </xf>
    <xf numFmtId="0" fontId="55" fillId="28" borderId="27" xfId="157" applyNumberFormat="1" applyFont="1" applyFill="1" applyBorder="1" applyAlignment="1">
      <alignment horizontal="center"/>
    </xf>
    <xf numFmtId="0" fontId="51" fillId="0" borderId="7" xfId="157" applyNumberFormat="1" applyFont="1" applyBorder="1"/>
    <xf numFmtId="0" fontId="51" fillId="0" borderId="15" xfId="157" applyFont="1" applyBorder="1"/>
    <xf numFmtId="0" fontId="52" fillId="25" borderId="16" xfId="157" applyNumberFormat="1" applyFont="1" applyFill="1" applyBorder="1" applyAlignment="1">
      <alignment horizontal="center"/>
    </xf>
    <xf numFmtId="0" fontId="53" fillId="25" borderId="16" xfId="157" applyNumberFormat="1" applyFont="1" applyFill="1" applyBorder="1"/>
    <xf numFmtId="0" fontId="51" fillId="25" borderId="16" xfId="157" applyNumberFormat="1" applyFont="1" applyFill="1" applyBorder="1"/>
    <xf numFmtId="0" fontId="52" fillId="25" borderId="16" xfId="157" applyNumberFormat="1" applyFont="1" applyFill="1" applyBorder="1" applyAlignment="1">
      <alignment horizontal="right"/>
    </xf>
    <xf numFmtId="0" fontId="52" fillId="25" borderId="17" xfId="157" applyNumberFormat="1" applyFont="1" applyFill="1" applyBorder="1" applyAlignment="1">
      <alignment horizontal="center"/>
    </xf>
    <xf numFmtId="0" fontId="51" fillId="0" borderId="18" xfId="157" applyNumberFormat="1" applyFont="1" applyBorder="1"/>
    <xf numFmtId="0" fontId="51" fillId="0" borderId="0" xfId="157" applyNumberFormat="1" applyFont="1"/>
    <xf numFmtId="171" fontId="51" fillId="0" borderId="15" xfId="157" applyNumberFormat="1" applyFont="1" applyFill="1" applyBorder="1" applyAlignment="1">
      <alignment horizontal="right"/>
    </xf>
    <xf numFmtId="0" fontId="51" fillId="25" borderId="19" xfId="157" applyNumberFormat="1" applyFont="1" applyFill="1" applyBorder="1"/>
    <xf numFmtId="0" fontId="52" fillId="25" borderId="19" xfId="157" applyNumberFormat="1" applyFont="1" applyFill="1" applyBorder="1" applyAlignment="1">
      <alignment horizontal="right"/>
    </xf>
    <xf numFmtId="0" fontId="52" fillId="25" borderId="20" xfId="157" applyNumberFormat="1" applyFont="1" applyFill="1" applyBorder="1" applyAlignment="1">
      <alignment horizontal="center"/>
    </xf>
    <xf numFmtId="0" fontId="51" fillId="28" borderId="21" xfId="157" applyNumberFormat="1" applyFont="1" applyFill="1" applyBorder="1"/>
    <xf numFmtId="0" fontId="52" fillId="28" borderId="16" xfId="157" applyNumberFormat="1" applyFont="1" applyFill="1" applyBorder="1"/>
    <xf numFmtId="0" fontId="51" fillId="28" borderId="16" xfId="157" applyNumberFormat="1" applyFont="1" applyFill="1" applyBorder="1"/>
    <xf numFmtId="0" fontId="51" fillId="28" borderId="17" xfId="157" applyNumberFormat="1" applyFont="1" applyFill="1" applyBorder="1"/>
    <xf numFmtId="0" fontId="51" fillId="0" borderId="15" xfId="157" applyNumberFormat="1" applyFont="1" applyBorder="1"/>
    <xf numFmtId="0" fontId="51" fillId="28" borderId="18" xfId="157" applyNumberFormat="1" applyFont="1" applyFill="1" applyBorder="1"/>
    <xf numFmtId="0" fontId="55" fillId="28" borderId="19" xfId="157" applyNumberFormat="1" applyFont="1" applyFill="1" applyBorder="1" applyAlignment="1">
      <alignment horizontal="left"/>
    </xf>
    <xf numFmtId="0" fontId="56" fillId="28" borderId="19" xfId="157" applyNumberFormat="1" applyFont="1" applyFill="1" applyBorder="1"/>
    <xf numFmtId="0" fontId="51" fillId="28" borderId="19" xfId="157" applyNumberFormat="1" applyFont="1" applyFill="1" applyBorder="1"/>
    <xf numFmtId="0" fontId="51" fillId="28" borderId="20" xfId="157" applyNumberFormat="1" applyFont="1" applyFill="1" applyBorder="1"/>
    <xf numFmtId="0" fontId="51" fillId="0" borderId="0" xfId="157" applyNumberFormat="1" applyFont="1" applyAlignment="1">
      <alignment horizontal="left"/>
    </xf>
    <xf numFmtId="0" fontId="53" fillId="0" borderId="0" xfId="157" applyNumberFormat="1" applyFont="1" applyAlignment="1">
      <alignment horizontal="left"/>
    </xf>
    <xf numFmtId="0" fontId="53" fillId="0" borderId="0" xfId="157" applyFont="1"/>
    <xf numFmtId="0" fontId="51" fillId="0" borderId="15" xfId="157" applyNumberFormat="1" applyFont="1" applyBorder="1" applyAlignment="1">
      <alignment horizontal="center"/>
    </xf>
    <xf numFmtId="0" fontId="51" fillId="0" borderId="7" xfId="157" applyFont="1" applyBorder="1"/>
    <xf numFmtId="0" fontId="57" fillId="0" borderId="15" xfId="157" applyNumberFormat="1" applyFont="1" applyBorder="1" applyAlignment="1">
      <alignment horizontal="right"/>
    </xf>
    <xf numFmtId="8" fontId="51" fillId="0" borderId="15" xfId="157" applyNumberFormat="1" applyFont="1" applyBorder="1"/>
    <xf numFmtId="0" fontId="51" fillId="0" borderId="19" xfId="157" applyFont="1" applyBorder="1"/>
    <xf numFmtId="8" fontId="51" fillId="0" borderId="20" xfId="157" applyNumberFormat="1" applyFont="1" applyBorder="1"/>
    <xf numFmtId="3" fontId="51" fillId="0" borderId="0" xfId="157" applyNumberFormat="1" applyFont="1" applyFill="1" applyBorder="1" applyAlignment="1">
      <alignment horizontal="center"/>
    </xf>
    <xf numFmtId="7" fontId="51" fillId="0" borderId="0" xfId="157" applyNumberFormat="1" applyFont="1" applyFill="1" applyBorder="1"/>
    <xf numFmtId="0" fontId="53" fillId="0" borderId="15" xfId="157" applyNumberFormat="1" applyFont="1" applyBorder="1"/>
    <xf numFmtId="3" fontId="53" fillId="0" borderId="0" xfId="157" applyNumberFormat="1" applyFont="1"/>
    <xf numFmtId="3" fontId="51" fillId="0" borderId="0" xfId="157" applyNumberFormat="1" applyFont="1"/>
    <xf numFmtId="3" fontId="51" fillId="0" borderId="15" xfId="157" applyNumberFormat="1" applyFont="1" applyBorder="1"/>
    <xf numFmtId="8" fontId="53" fillId="0" borderId="15" xfId="157" applyNumberFormat="1" applyFont="1" applyBorder="1"/>
    <xf numFmtId="164" fontId="51" fillId="0" borderId="0" xfId="157" applyNumberFormat="1" applyFont="1" applyBorder="1" applyAlignment="1">
      <alignment horizontal="right"/>
    </xf>
    <xf numFmtId="10" fontId="51" fillId="0" borderId="15" xfId="157" applyNumberFormat="1" applyFont="1" applyBorder="1" applyAlignment="1">
      <alignment horizontal="right"/>
    </xf>
    <xf numFmtId="167" fontId="51" fillId="0" borderId="15" xfId="157" applyNumberFormat="1" applyFont="1" applyBorder="1"/>
    <xf numFmtId="3" fontId="51" fillId="0" borderId="19" xfId="157" applyNumberFormat="1" applyFont="1" applyBorder="1"/>
    <xf numFmtId="6" fontId="51" fillId="0" borderId="20" xfId="157" applyNumberFormat="1" applyFont="1" applyBorder="1"/>
    <xf numFmtId="164" fontId="51" fillId="0" borderId="20" xfId="157" applyNumberFormat="1" applyFont="1" applyBorder="1" applyAlignment="1">
      <alignment horizontal="center"/>
    </xf>
    <xf numFmtId="3" fontId="51" fillId="0" borderId="16" xfId="157" applyNumberFormat="1" applyFont="1" applyBorder="1"/>
    <xf numFmtId="167" fontId="51" fillId="0" borderId="17" xfId="157" applyNumberFormat="1" applyFont="1" applyBorder="1"/>
    <xf numFmtId="6" fontId="51" fillId="0" borderId="15" xfId="157" applyNumberFormat="1" applyFont="1" applyBorder="1"/>
    <xf numFmtId="0" fontId="53" fillId="0" borderId="0" xfId="157" applyNumberFormat="1" applyFont="1"/>
    <xf numFmtId="5" fontId="51" fillId="0" borderId="15" xfId="157" applyNumberFormat="1" applyFont="1" applyBorder="1"/>
    <xf numFmtId="164" fontId="51" fillId="0" borderId="15" xfId="157" applyNumberFormat="1" applyFont="1" applyBorder="1" applyAlignment="1">
      <alignment horizontal="center"/>
    </xf>
    <xf numFmtId="0" fontId="58" fillId="28" borderId="19" xfId="157" applyNumberFormat="1" applyFont="1" applyFill="1" applyBorder="1"/>
    <xf numFmtId="0" fontId="53" fillId="28" borderId="19" xfId="157" applyNumberFormat="1" applyFont="1" applyFill="1" applyBorder="1"/>
    <xf numFmtId="3" fontId="51" fillId="0" borderId="0" xfId="157" applyNumberFormat="1" applyFont="1" applyBorder="1"/>
    <xf numFmtId="0" fontId="51" fillId="0" borderId="0" xfId="157" applyFont="1" applyFill="1"/>
    <xf numFmtId="3" fontId="51" fillId="0" borderId="0" xfId="157" applyNumberFormat="1" applyFont="1" applyFill="1" applyBorder="1"/>
    <xf numFmtId="167" fontId="51" fillId="0" borderId="15" xfId="157" applyNumberFormat="1" applyFont="1" applyFill="1" applyBorder="1"/>
    <xf numFmtId="6" fontId="51" fillId="0" borderId="15" xfId="157" applyNumberFormat="1" applyFont="1" applyFill="1" applyBorder="1"/>
    <xf numFmtId="8" fontId="51" fillId="0" borderId="0" xfId="157" applyNumberFormat="1" applyFont="1" applyFill="1"/>
    <xf numFmtId="8" fontId="51" fillId="0" borderId="15" xfId="157" applyNumberFormat="1" applyFont="1" applyFill="1" applyBorder="1"/>
    <xf numFmtId="164" fontId="60" fillId="0" borderId="15" xfId="157" applyNumberFormat="1" applyFont="1" applyFill="1" applyBorder="1" applyAlignment="1">
      <alignment horizontal="center"/>
    </xf>
    <xf numFmtId="0" fontId="51" fillId="0" borderId="0" xfId="157" quotePrefix="1" applyFont="1" applyFill="1"/>
    <xf numFmtId="0" fontId="51" fillId="0" borderId="18" xfId="157" applyFont="1" applyBorder="1"/>
    <xf numFmtId="8" fontId="51" fillId="0" borderId="19" xfId="157" applyNumberFormat="1" applyFont="1" applyBorder="1"/>
    <xf numFmtId="8" fontId="51" fillId="0" borderId="20" xfId="157" applyNumberFormat="1" applyFont="1" applyFill="1" applyBorder="1"/>
    <xf numFmtId="164" fontId="60" fillId="0" borderId="20" xfId="157" applyNumberFormat="1" applyFont="1" applyBorder="1" applyAlignment="1">
      <alignment horizontal="center"/>
    </xf>
    <xf numFmtId="3" fontId="51" fillId="0" borderId="0" xfId="157" applyNumberFormat="1" applyFont="1" applyAlignment="1">
      <alignment horizontal="right"/>
    </xf>
    <xf numFmtId="10" fontId="51" fillId="0" borderId="0" xfId="157" applyNumberFormat="1" applyFont="1" applyBorder="1" applyAlignment="1">
      <alignment horizontal="right"/>
    </xf>
    <xf numFmtId="7" fontId="51" fillId="0" borderId="0" xfId="157" applyNumberFormat="1" applyFont="1"/>
    <xf numFmtId="8" fontId="51" fillId="0" borderId="0" xfId="157" applyNumberFormat="1" applyFont="1"/>
    <xf numFmtId="164" fontId="60" fillId="0" borderId="15" xfId="157" applyNumberFormat="1" applyFont="1" applyBorder="1" applyAlignment="1">
      <alignment horizontal="center"/>
    </xf>
    <xf numFmtId="6" fontId="51" fillId="0" borderId="17" xfId="157" applyNumberFormat="1" applyFont="1" applyBorder="1"/>
    <xf numFmtId="0" fontId="51" fillId="0" borderId="16" xfId="157" applyFont="1" applyBorder="1"/>
    <xf numFmtId="164" fontId="51" fillId="0" borderId="17" xfId="157" applyNumberFormat="1" applyFont="1" applyBorder="1" applyAlignment="1">
      <alignment horizontal="center"/>
    </xf>
    <xf numFmtId="5" fontId="53" fillId="0" borderId="15" xfId="157" applyNumberFormat="1" applyFont="1" applyBorder="1"/>
    <xf numFmtId="0" fontId="52" fillId="0" borderId="0" xfId="157" applyNumberFormat="1" applyFont="1" applyAlignment="1">
      <alignment horizontal="left"/>
    </xf>
    <xf numFmtId="10" fontId="53" fillId="0" borderId="15" xfId="157" applyNumberFormat="1" applyFont="1" applyBorder="1"/>
    <xf numFmtId="10" fontId="52" fillId="0" borderId="15" xfId="157" applyNumberFormat="1" applyFont="1" applyBorder="1"/>
    <xf numFmtId="0" fontId="51" fillId="28" borderId="16" xfId="157" applyNumberFormat="1" applyFont="1" applyFill="1" applyBorder="1" applyAlignment="1">
      <alignment horizontal="left"/>
    </xf>
    <xf numFmtId="0" fontId="51" fillId="28" borderId="16" xfId="157" applyFont="1" applyFill="1" applyBorder="1"/>
    <xf numFmtId="5" fontId="51" fillId="0" borderId="17" xfId="157" applyNumberFormat="1" applyFont="1" applyBorder="1"/>
    <xf numFmtId="3" fontId="51" fillId="0" borderId="17" xfId="157" applyNumberFormat="1" applyFont="1" applyBorder="1"/>
    <xf numFmtId="0" fontId="51" fillId="28" borderId="7" xfId="157" applyNumberFormat="1" applyFont="1" applyFill="1" applyBorder="1"/>
    <xf numFmtId="0" fontId="55" fillId="28" borderId="0" xfId="157" applyNumberFormat="1" applyFont="1" applyFill="1" applyBorder="1" applyAlignment="1">
      <alignment horizontal="left"/>
    </xf>
    <xf numFmtId="0" fontId="56" fillId="28" borderId="0" xfId="157" applyFont="1" applyFill="1" applyBorder="1"/>
    <xf numFmtId="0" fontId="56" fillId="28" borderId="15" xfId="157" applyNumberFormat="1" applyFont="1" applyFill="1" applyBorder="1"/>
    <xf numFmtId="5" fontId="52" fillId="0" borderId="15" xfId="157" applyNumberFormat="1" applyFont="1" applyBorder="1"/>
    <xf numFmtId="0" fontId="51" fillId="0" borderId="22" xfId="157" applyNumberFormat="1" applyFont="1" applyBorder="1"/>
    <xf numFmtId="5" fontId="51" fillId="0" borderId="23" xfId="157" applyNumberFormat="1" applyFont="1" applyBorder="1"/>
    <xf numFmtId="0" fontId="51" fillId="0" borderId="23" xfId="157" applyNumberFormat="1" applyFont="1" applyBorder="1"/>
    <xf numFmtId="0" fontId="51" fillId="0" borderId="19" xfId="157" applyNumberFormat="1" applyFont="1" applyBorder="1"/>
    <xf numFmtId="10" fontId="53" fillId="0" borderId="0" xfId="157" applyNumberFormat="1" applyFont="1"/>
    <xf numFmtId="5" fontId="51" fillId="0" borderId="0" xfId="157" applyNumberFormat="1" applyFont="1"/>
    <xf numFmtId="164" fontId="51" fillId="0" borderId="0" xfId="157" applyNumberFormat="1" applyFont="1" applyAlignment="1">
      <alignment horizontal="center"/>
    </xf>
    <xf numFmtId="167" fontId="43" fillId="0" borderId="0" xfId="156" applyNumberFormat="1" applyFont="1"/>
    <xf numFmtId="167" fontId="43" fillId="0" borderId="0" xfId="156" applyNumberFormat="1" applyFont="1" applyAlignment="1">
      <alignment horizontal="right"/>
    </xf>
    <xf numFmtId="0" fontId="51" fillId="0" borderId="0" xfId="157" applyFont="1" applyAlignment="1">
      <alignment horizontal="center"/>
    </xf>
    <xf numFmtId="7" fontId="51" fillId="0" borderId="0" xfId="157" applyNumberFormat="1" applyFont="1" applyAlignment="1">
      <alignment horizontal="center"/>
    </xf>
    <xf numFmtId="5" fontId="51" fillId="0" borderId="0" xfId="157" applyNumberFormat="1" applyFont="1" applyAlignment="1">
      <alignment horizontal="center"/>
    </xf>
    <xf numFmtId="3" fontId="55" fillId="28" borderId="15" xfId="192" applyNumberFormat="1" applyFont="1" applyFill="1" applyBorder="1" applyAlignment="1">
      <alignment horizontal="right"/>
    </xf>
    <xf numFmtId="0" fontId="41" fillId="28" borderId="0" xfId="187" applyFont="1" applyFill="1" applyBorder="1"/>
    <xf numFmtId="0" fontId="41" fillId="28" borderId="0" xfId="187" applyFont="1" applyFill="1" applyBorder="1" applyAlignment="1">
      <alignment horizontal="center"/>
    </xf>
    <xf numFmtId="0" fontId="53" fillId="0" borderId="7" xfId="157" applyFont="1" applyBorder="1"/>
    <xf numFmtId="166" fontId="53" fillId="0" borderId="15" xfId="157" applyNumberFormat="1" applyFont="1" applyBorder="1"/>
    <xf numFmtId="0" fontId="53" fillId="0" borderId="0" xfId="157" applyFont="1" applyBorder="1"/>
    <xf numFmtId="0" fontId="53" fillId="0" borderId="15" xfId="157" applyFont="1" applyBorder="1"/>
    <xf numFmtId="0" fontId="51" fillId="0" borderId="29" xfId="157" applyNumberFormat="1" applyFont="1" applyBorder="1"/>
    <xf numFmtId="0" fontId="51" fillId="0" borderId="15" xfId="157" applyFont="1" applyBorder="1" applyAlignment="1">
      <alignment horizontal="center"/>
    </xf>
    <xf numFmtId="0" fontId="51" fillId="0" borderId="12" xfId="157" applyNumberFormat="1" applyFont="1" applyBorder="1" applyAlignment="1">
      <alignment horizontal="left"/>
    </xf>
    <xf numFmtId="0" fontId="51" fillId="0" borderId="12" xfId="157" applyNumberFormat="1" applyFont="1" applyBorder="1" applyAlignment="1">
      <alignment horizontal="center"/>
    </xf>
    <xf numFmtId="0" fontId="51" fillId="0" borderId="12" xfId="157" applyFont="1" applyBorder="1" applyAlignment="1">
      <alignment horizontal="center"/>
    </xf>
    <xf numFmtId="0" fontId="51" fillId="0" borderId="12" xfId="157" applyFont="1" applyBorder="1"/>
    <xf numFmtId="0" fontId="51" fillId="0" borderId="30" xfId="157" applyFont="1" applyBorder="1" applyAlignment="1">
      <alignment horizontal="center"/>
    </xf>
    <xf numFmtId="169" fontId="51" fillId="0" borderId="0" xfId="157" applyNumberFormat="1" applyFont="1" applyFill="1" applyBorder="1" applyAlignment="1">
      <alignment horizontal="center"/>
    </xf>
    <xf numFmtId="0" fontId="51" fillId="0" borderId="0" xfId="157" applyFont="1" applyFill="1" applyBorder="1" applyAlignment="1">
      <alignment horizontal="center"/>
    </xf>
    <xf numFmtId="8" fontId="51" fillId="0" borderId="0" xfId="76" applyNumberFormat="1" applyFont="1" applyFill="1" applyBorder="1" applyAlignment="1">
      <alignment horizontal="center"/>
    </xf>
    <xf numFmtId="0" fontId="61" fillId="0" borderId="0" xfId="187" applyFont="1"/>
    <xf numFmtId="0" fontId="62" fillId="0" borderId="0" xfId="187" applyFont="1" applyAlignment="1">
      <alignment horizontal="center"/>
    </xf>
    <xf numFmtId="0" fontId="44" fillId="0" borderId="0" xfId="187" applyFont="1" applyAlignment="1">
      <alignment horizontal="center"/>
    </xf>
    <xf numFmtId="0" fontId="63" fillId="28" borderId="0" xfId="187" applyFont="1" applyFill="1" applyAlignment="1">
      <alignment horizontal="center"/>
    </xf>
    <xf numFmtId="0" fontId="40" fillId="0" borderId="0" xfId="187" applyNumberFormat="1" applyFont="1" applyAlignment="1">
      <alignment horizontal="center"/>
    </xf>
    <xf numFmtId="166" fontId="70" fillId="32" borderId="33" xfId="193" applyNumberFormat="1" applyFont="1" applyFill="1" applyBorder="1"/>
    <xf numFmtId="0" fontId="65" fillId="0" borderId="0" xfId="193" applyFont="1"/>
    <xf numFmtId="5" fontId="53" fillId="29" borderId="15" xfId="157" applyNumberFormat="1" applyFont="1" applyFill="1" applyBorder="1"/>
    <xf numFmtId="6" fontId="70" fillId="31" borderId="34" xfId="193" applyNumberFormat="1" applyFont="1" applyFill="1" applyBorder="1"/>
    <xf numFmtId="166" fontId="70" fillId="32" borderId="34" xfId="193" applyNumberFormat="1" applyFont="1" applyFill="1" applyBorder="1"/>
    <xf numFmtId="8" fontId="70" fillId="31" borderId="34" xfId="193" applyNumberFormat="1" applyFont="1" applyFill="1" applyBorder="1"/>
    <xf numFmtId="0" fontId="64" fillId="30" borderId="35" xfId="0" applyFont="1" applyFill="1" applyBorder="1" applyAlignment="1">
      <alignment horizontal="center"/>
    </xf>
    <xf numFmtId="0" fontId="64" fillId="30" borderId="31" xfId="0" applyFont="1" applyFill="1" applyBorder="1" applyAlignment="1">
      <alignment horizontal="center"/>
    </xf>
    <xf numFmtId="0" fontId="65" fillId="0" borderId="36" xfId="0" applyFont="1" applyBorder="1"/>
    <xf numFmtId="0" fontId="65" fillId="0" borderId="17" xfId="0" applyFont="1" applyBorder="1"/>
    <xf numFmtId="0" fontId="65" fillId="0" borderId="37" xfId="0" applyFont="1" applyBorder="1"/>
    <xf numFmtId="0" fontId="65" fillId="0" borderId="15" xfId="0" applyFont="1" applyBorder="1"/>
    <xf numFmtId="0" fontId="66" fillId="0" borderId="37" xfId="0" applyFont="1" applyBorder="1" applyAlignment="1">
      <alignment horizontal="right"/>
    </xf>
    <xf numFmtId="8" fontId="67" fillId="0" borderId="37" xfId="0" applyNumberFormat="1" applyFont="1" applyBorder="1"/>
    <xf numFmtId="3" fontId="65" fillId="0" borderId="37" xfId="0" applyNumberFormat="1" applyFont="1" applyBorder="1"/>
    <xf numFmtId="0" fontId="65" fillId="0" borderId="15" xfId="0" applyFont="1" applyBorder="1" applyAlignment="1">
      <alignment horizontal="center"/>
    </xf>
    <xf numFmtId="8" fontId="65" fillId="0" borderId="37" xfId="0" applyNumberFormat="1" applyFont="1" applyBorder="1"/>
    <xf numFmtId="164" fontId="65" fillId="0" borderId="15" xfId="0" applyNumberFormat="1" applyFont="1" applyBorder="1" applyAlignment="1">
      <alignment horizontal="center"/>
    </xf>
    <xf numFmtId="5" fontId="65" fillId="0" borderId="37" xfId="0" applyNumberFormat="1" applyFont="1" applyBorder="1"/>
    <xf numFmtId="164" fontId="68" fillId="0" borderId="15" xfId="0" applyNumberFormat="1" applyFont="1" applyBorder="1" applyAlignment="1">
      <alignment horizontal="center"/>
    </xf>
    <xf numFmtId="167" fontId="65" fillId="0" borderId="37" xfId="0" applyNumberFormat="1" applyFont="1" applyBorder="1"/>
    <xf numFmtId="10" fontId="70" fillId="31" borderId="33" xfId="193" applyNumberFormat="1" applyFont="1" applyFill="1" applyBorder="1"/>
    <xf numFmtId="165" fontId="40" fillId="0" borderId="0" xfId="187" applyNumberFormat="1" applyFont="1" applyAlignment="1">
      <alignment horizontal="right"/>
    </xf>
    <xf numFmtId="10" fontId="51" fillId="0" borderId="0" xfId="157" applyNumberFormat="1" applyFont="1" applyFill="1" applyBorder="1" applyAlignment="1">
      <alignment horizontal="right"/>
    </xf>
    <xf numFmtId="165" fontId="51" fillId="0" borderId="0" xfId="157" applyNumberFormat="1" applyFont="1" applyFill="1" applyBorder="1" applyAlignment="1">
      <alignment horizontal="right"/>
    </xf>
    <xf numFmtId="10" fontId="51" fillId="0" borderId="19" xfId="157" applyNumberFormat="1" applyFont="1" applyBorder="1" applyAlignment="1">
      <alignment horizontal="right"/>
    </xf>
    <xf numFmtId="6" fontId="51" fillId="0" borderId="20" xfId="157" applyNumberFormat="1" applyFont="1" applyFill="1" applyBorder="1"/>
    <xf numFmtId="6" fontId="59" fillId="0" borderId="15" xfId="157" applyNumberFormat="1" applyFont="1" applyBorder="1"/>
    <xf numFmtId="10" fontId="70" fillId="31" borderId="32" xfId="193" applyNumberFormat="1" applyFont="1" applyFill="1" applyBorder="1"/>
    <xf numFmtId="10" fontId="70" fillId="31" borderId="34" xfId="193" applyNumberFormat="1" applyFont="1" applyFill="1" applyBorder="1"/>
    <xf numFmtId="0" fontId="42" fillId="0" borderId="0" xfId="187" applyFont="1" applyAlignment="1">
      <alignment horizontal="center"/>
    </xf>
    <xf numFmtId="0" fontId="46" fillId="0" borderId="0" xfId="188" applyFont="1"/>
    <xf numFmtId="0" fontId="42" fillId="29" borderId="0" xfId="187" applyFont="1" applyFill="1" applyAlignment="1">
      <alignment horizontal="center"/>
    </xf>
    <xf numFmtId="0" fontId="46" fillId="29" borderId="0" xfId="188" applyFont="1" applyFill="1"/>
    <xf numFmtId="0" fontId="54" fillId="0" borderId="0" xfId="157" applyNumberFormat="1" applyFont="1" applyBorder="1" applyAlignment="1">
      <alignment horizontal="center"/>
    </xf>
    <xf numFmtId="0" fontId="71" fillId="0" borderId="0" xfId="0" applyFont="1" applyAlignment="1">
      <alignment horizontal="center"/>
    </xf>
  </cellXfs>
  <cellStyles count="194">
    <cellStyle name="-" xfId="1" xr:uid="{00000000-0005-0000-0000-000000000000}"/>
    <cellStyle name="20% - Accent1" xfId="2" builtinId="30" customBuiltin="1"/>
    <cellStyle name="20% - Accent1 2" xfId="3" xr:uid="{00000000-0005-0000-0000-000002000000}"/>
    <cellStyle name="20% - Accent2" xfId="4" builtinId="34" customBuiltin="1"/>
    <cellStyle name="20% - Accent2 2" xfId="5" xr:uid="{00000000-0005-0000-0000-000004000000}"/>
    <cellStyle name="20% - Accent3" xfId="6" builtinId="38" customBuiltin="1"/>
    <cellStyle name="20% - Accent3 2" xfId="7" xr:uid="{00000000-0005-0000-0000-000006000000}"/>
    <cellStyle name="20% - Accent4" xfId="8" builtinId="42" customBuiltin="1"/>
    <cellStyle name="20% - Accent4 2" xfId="9" xr:uid="{00000000-0005-0000-0000-000008000000}"/>
    <cellStyle name="20% - Accent5" xfId="10" builtinId="46" customBuiltin="1"/>
    <cellStyle name="20% - Accent5 2" xfId="11" xr:uid="{00000000-0005-0000-0000-00000A000000}"/>
    <cellStyle name="20% - Accent6" xfId="12" builtinId="50" customBuiltin="1"/>
    <cellStyle name="20% - Accent6 2" xfId="13" xr:uid="{00000000-0005-0000-0000-00000C000000}"/>
    <cellStyle name="40% - Accent1" xfId="14" builtinId="31" customBuiltin="1"/>
    <cellStyle name="40% - Accent1 2" xfId="15" xr:uid="{00000000-0005-0000-0000-00000E000000}"/>
    <cellStyle name="40% - Accent2" xfId="16" builtinId="35" customBuiltin="1"/>
    <cellStyle name="40% - Accent2 2" xfId="17" xr:uid="{00000000-0005-0000-0000-000010000000}"/>
    <cellStyle name="40% - Accent3" xfId="18" builtinId="39" customBuiltin="1"/>
    <cellStyle name="40% - Accent3 2" xfId="19" xr:uid="{00000000-0005-0000-0000-000012000000}"/>
    <cellStyle name="40% - Accent4" xfId="20" builtinId="43" customBuiltin="1"/>
    <cellStyle name="40% - Accent4 2" xfId="21" xr:uid="{00000000-0005-0000-0000-000014000000}"/>
    <cellStyle name="40% - Accent5" xfId="22" builtinId="47" customBuiltin="1"/>
    <cellStyle name="40% - Accent5 2" xfId="23" xr:uid="{00000000-0005-0000-0000-000016000000}"/>
    <cellStyle name="40% - Accent6" xfId="24" builtinId="51" customBuiltin="1"/>
    <cellStyle name="40% - Accent6 2" xfId="25" xr:uid="{00000000-0005-0000-0000-000018000000}"/>
    <cellStyle name="60% - Accent1" xfId="26" builtinId="32" customBuiltin="1"/>
    <cellStyle name="60% - Accent1 2" xfId="27" xr:uid="{00000000-0005-0000-0000-00001A000000}"/>
    <cellStyle name="60% - Accent2" xfId="28" builtinId="36" customBuiltin="1"/>
    <cellStyle name="60% - Accent2 2" xfId="29" xr:uid="{00000000-0005-0000-0000-00001C000000}"/>
    <cellStyle name="60% - Accent3" xfId="30" builtinId="40" customBuiltin="1"/>
    <cellStyle name="60% - Accent3 2" xfId="31" xr:uid="{00000000-0005-0000-0000-00001E000000}"/>
    <cellStyle name="60% - Accent4" xfId="32" builtinId="44" customBuiltin="1"/>
    <cellStyle name="60% - Accent4 2" xfId="33" xr:uid="{00000000-0005-0000-0000-000020000000}"/>
    <cellStyle name="60% - Accent5" xfId="34" builtinId="48" customBuiltin="1"/>
    <cellStyle name="60% - Accent5 2" xfId="35" xr:uid="{00000000-0005-0000-0000-000022000000}"/>
    <cellStyle name="60% - Accent6" xfId="36" builtinId="52" customBuiltin="1"/>
    <cellStyle name="60% - Accent6 2" xfId="37" xr:uid="{00000000-0005-0000-0000-000024000000}"/>
    <cellStyle name="Accent1" xfId="38" builtinId="29" customBuiltin="1"/>
    <cellStyle name="Accent1 2" xfId="39" xr:uid="{00000000-0005-0000-0000-000026000000}"/>
    <cellStyle name="Accent2" xfId="40" builtinId="33" customBuiltin="1"/>
    <cellStyle name="Accent2 2" xfId="41" xr:uid="{00000000-0005-0000-0000-000028000000}"/>
    <cellStyle name="Accent3" xfId="42" builtinId="37" customBuiltin="1"/>
    <cellStyle name="Accent3 2" xfId="43" xr:uid="{00000000-0005-0000-0000-00002A000000}"/>
    <cellStyle name="Accent4" xfId="44" builtinId="41" customBuiltin="1"/>
    <cellStyle name="Accent4 2" xfId="45" xr:uid="{00000000-0005-0000-0000-00002C000000}"/>
    <cellStyle name="Accent5" xfId="46" builtinId="45" customBuiltin="1"/>
    <cellStyle name="Accent5 2" xfId="47" xr:uid="{00000000-0005-0000-0000-00002E000000}"/>
    <cellStyle name="Accent6" xfId="48" builtinId="49" customBuiltin="1"/>
    <cellStyle name="Accent6 2" xfId="49" xr:uid="{00000000-0005-0000-0000-000030000000}"/>
    <cellStyle name="Bad" xfId="50" builtinId="27" customBuiltin="1"/>
    <cellStyle name="Bad 2" xfId="51" xr:uid="{00000000-0005-0000-0000-000032000000}"/>
    <cellStyle name="Calculation" xfId="52" builtinId="22" customBuiltin="1"/>
    <cellStyle name="Calculation 2" xfId="53" xr:uid="{00000000-0005-0000-0000-000034000000}"/>
    <cellStyle name="Check Cell" xfId="54" builtinId="23" customBuiltin="1"/>
    <cellStyle name="Check Cell 2" xfId="55" xr:uid="{00000000-0005-0000-0000-000036000000}"/>
    <cellStyle name="Comma 2" xfId="56" xr:uid="{00000000-0005-0000-0000-000037000000}"/>
    <cellStyle name="Comma 2 2" xfId="57" xr:uid="{00000000-0005-0000-0000-000038000000}"/>
    <cellStyle name="Comma 2 3" xfId="58" xr:uid="{00000000-0005-0000-0000-000039000000}"/>
    <cellStyle name="Comma 2 4" xfId="59" xr:uid="{00000000-0005-0000-0000-00003A000000}"/>
    <cellStyle name="Comma 3" xfId="60" xr:uid="{00000000-0005-0000-0000-00003B000000}"/>
    <cellStyle name="Comma 3 2" xfId="61" xr:uid="{00000000-0005-0000-0000-00003C000000}"/>
    <cellStyle name="Comma 3 3" xfId="62" xr:uid="{00000000-0005-0000-0000-00003D000000}"/>
    <cellStyle name="Comma 4" xfId="63" xr:uid="{00000000-0005-0000-0000-00003E000000}"/>
    <cellStyle name="Comma 5" xfId="64" xr:uid="{00000000-0005-0000-0000-00003F000000}"/>
    <cellStyle name="Comma0" xfId="65" xr:uid="{00000000-0005-0000-0000-000040000000}"/>
    <cellStyle name="Currency 2" xfId="66" xr:uid="{00000000-0005-0000-0000-000041000000}"/>
    <cellStyle name="Currency 2 2" xfId="67" xr:uid="{00000000-0005-0000-0000-000042000000}"/>
    <cellStyle name="Currency 2 2 2" xfId="68" xr:uid="{00000000-0005-0000-0000-000043000000}"/>
    <cellStyle name="Currency 2 3" xfId="69" xr:uid="{00000000-0005-0000-0000-000044000000}"/>
    <cellStyle name="Currency 2 4" xfId="70" xr:uid="{00000000-0005-0000-0000-000045000000}"/>
    <cellStyle name="Currency 3" xfId="71" xr:uid="{00000000-0005-0000-0000-000046000000}"/>
    <cellStyle name="Currency 4" xfId="72" xr:uid="{00000000-0005-0000-0000-000047000000}"/>
    <cellStyle name="Currency 4 2" xfId="73" xr:uid="{00000000-0005-0000-0000-000048000000}"/>
    <cellStyle name="Currency 5" xfId="74" xr:uid="{00000000-0005-0000-0000-000049000000}"/>
    <cellStyle name="Currency 6" xfId="75" xr:uid="{00000000-0005-0000-0000-00004A000000}"/>
    <cellStyle name="Currency_excell tables" xfId="76" xr:uid="{00000000-0005-0000-0000-00004B000000}"/>
    <cellStyle name="Currency0" xfId="77" xr:uid="{00000000-0005-0000-0000-00004C000000}"/>
    <cellStyle name="Date" xfId="78" xr:uid="{00000000-0005-0000-0000-00004D000000}"/>
    <cellStyle name="Explanatory Text" xfId="79" builtinId="53" customBuiltin="1"/>
    <cellStyle name="Explanatory Text 2" xfId="80" xr:uid="{00000000-0005-0000-0000-00004F000000}"/>
    <cellStyle name="F2" xfId="81" xr:uid="{00000000-0005-0000-0000-000050000000}"/>
    <cellStyle name="F3" xfId="82" xr:uid="{00000000-0005-0000-0000-000051000000}"/>
    <cellStyle name="F4" xfId="83" xr:uid="{00000000-0005-0000-0000-000052000000}"/>
    <cellStyle name="F5" xfId="84" xr:uid="{00000000-0005-0000-0000-000053000000}"/>
    <cellStyle name="F6" xfId="85" xr:uid="{00000000-0005-0000-0000-000054000000}"/>
    <cellStyle name="F7" xfId="86" xr:uid="{00000000-0005-0000-0000-000055000000}"/>
    <cellStyle name="F8" xfId="87" xr:uid="{00000000-0005-0000-0000-000056000000}"/>
    <cellStyle name="Fixed" xfId="88" xr:uid="{00000000-0005-0000-0000-000057000000}"/>
    <cellStyle name="Good" xfId="89" builtinId="26" customBuiltin="1"/>
    <cellStyle name="Good 2" xfId="90" xr:uid="{00000000-0005-0000-0000-000059000000}"/>
    <cellStyle name="Grey" xfId="91" xr:uid="{00000000-0005-0000-0000-00005A000000}"/>
    <cellStyle name="Heading 1" xfId="92" builtinId="16" customBuiltin="1"/>
    <cellStyle name="Heading 1 2" xfId="93" xr:uid="{00000000-0005-0000-0000-00005C000000}"/>
    <cellStyle name="Heading 2" xfId="94" builtinId="17" customBuiltin="1"/>
    <cellStyle name="Heading 2 2" xfId="95" xr:uid="{00000000-0005-0000-0000-00005E000000}"/>
    <cellStyle name="Heading 3" xfId="96" builtinId="18" customBuiltin="1"/>
    <cellStyle name="Heading 3 2" xfId="97" xr:uid="{00000000-0005-0000-0000-000060000000}"/>
    <cellStyle name="Heading 4" xfId="98" builtinId="19" customBuiltin="1"/>
    <cellStyle name="Heading 4 2" xfId="99" xr:uid="{00000000-0005-0000-0000-000062000000}"/>
    <cellStyle name="Input" xfId="100" builtinId="20" customBuiltin="1"/>
    <cellStyle name="Input [yellow]" xfId="101" xr:uid="{00000000-0005-0000-0000-000064000000}"/>
    <cellStyle name="Input 2" xfId="102" xr:uid="{00000000-0005-0000-0000-000065000000}"/>
    <cellStyle name="Light Shade" xfId="103" xr:uid="{00000000-0005-0000-0000-000066000000}"/>
    <cellStyle name="Linked Cell" xfId="104" builtinId="24" customBuiltin="1"/>
    <cellStyle name="Linked Cell 2" xfId="105" xr:uid="{00000000-0005-0000-0000-000068000000}"/>
    <cellStyle name="LockedCellRight" xfId="106" xr:uid="{00000000-0005-0000-0000-000069000000}"/>
    <cellStyle name="LockedCellRight 2" xfId="107" xr:uid="{00000000-0005-0000-0000-00006A000000}"/>
    <cellStyle name="Neutral" xfId="108" builtinId="28" customBuiltin="1"/>
    <cellStyle name="Neutral 2" xfId="109" xr:uid="{00000000-0005-0000-0000-00006C000000}"/>
    <cellStyle name="Normal" xfId="0" builtinId="0"/>
    <cellStyle name="Normal - Style1" xfId="110" xr:uid="{00000000-0005-0000-0000-00006E000000}"/>
    <cellStyle name="Normal 10" xfId="111" xr:uid="{00000000-0005-0000-0000-00006F000000}"/>
    <cellStyle name="Normal 10 2" xfId="112" xr:uid="{00000000-0005-0000-0000-000070000000}"/>
    <cellStyle name="Normal 10 3" xfId="113" xr:uid="{00000000-0005-0000-0000-000071000000}"/>
    <cellStyle name="Normal 11" xfId="114" xr:uid="{00000000-0005-0000-0000-000072000000}"/>
    <cellStyle name="Normal 11 2" xfId="115" xr:uid="{00000000-0005-0000-0000-000073000000}"/>
    <cellStyle name="Normal 12" xfId="116" xr:uid="{00000000-0005-0000-0000-000074000000}"/>
    <cellStyle name="Normal 12 2" xfId="117" xr:uid="{00000000-0005-0000-0000-000075000000}"/>
    <cellStyle name="Normal 13" xfId="118" xr:uid="{00000000-0005-0000-0000-000076000000}"/>
    <cellStyle name="Normal 14" xfId="119" xr:uid="{00000000-0005-0000-0000-000077000000}"/>
    <cellStyle name="Normal 14 2" xfId="120" xr:uid="{00000000-0005-0000-0000-000078000000}"/>
    <cellStyle name="Normal 14 3" xfId="121" xr:uid="{00000000-0005-0000-0000-000079000000}"/>
    <cellStyle name="Normal 15" xfId="122" xr:uid="{00000000-0005-0000-0000-00007A000000}"/>
    <cellStyle name="Normal 15 2" xfId="188" xr:uid="{B3DF5F91-B77F-4C6E-B69E-59FF527CF0A7}"/>
    <cellStyle name="Normal 16" xfId="123" xr:uid="{00000000-0005-0000-0000-00007B000000}"/>
    <cellStyle name="Normal 17" xfId="124" xr:uid="{00000000-0005-0000-0000-00007C000000}"/>
    <cellStyle name="Normal 18" xfId="125" xr:uid="{00000000-0005-0000-0000-00007D000000}"/>
    <cellStyle name="Normal 19" xfId="190" xr:uid="{D53C0AA5-521E-486B-B915-26DBF4A2D448}"/>
    <cellStyle name="Normal 2" xfId="126" xr:uid="{00000000-0005-0000-0000-00007E000000}"/>
    <cellStyle name="Normal 2 2" xfId="127" xr:uid="{00000000-0005-0000-0000-00007F000000}"/>
    <cellStyle name="Normal 2 2 2" xfId="128" xr:uid="{00000000-0005-0000-0000-000080000000}"/>
    <cellStyle name="Normal 2 2 2 2" xfId="129" xr:uid="{00000000-0005-0000-0000-000081000000}"/>
    <cellStyle name="Normal 2 2 3" xfId="130" xr:uid="{00000000-0005-0000-0000-000082000000}"/>
    <cellStyle name="Normal 2 2_13mc-323 - Thousand Oaks Office, Salem, Nov-13" xfId="131" xr:uid="{00000000-0005-0000-0000-000083000000}"/>
    <cellStyle name="Normal 2 3" xfId="132" xr:uid="{00000000-0005-0000-0000-000084000000}"/>
    <cellStyle name="Normal 2 3 2" xfId="133" xr:uid="{00000000-0005-0000-0000-000085000000}"/>
    <cellStyle name="Normal 2 4" xfId="134" xr:uid="{00000000-0005-0000-0000-000086000000}"/>
    <cellStyle name="Normal 2 5" xfId="135" xr:uid="{00000000-0005-0000-0000-000087000000}"/>
    <cellStyle name="Normal 20" xfId="191" xr:uid="{562471F7-352A-4171-979F-4C41EB3778E9}"/>
    <cellStyle name="Normal 23" xfId="193" xr:uid="{B520F758-0BBB-44C3-B054-AECCB4EB2FA0}"/>
    <cellStyle name="Normal 3" xfId="136" xr:uid="{00000000-0005-0000-0000-000088000000}"/>
    <cellStyle name="Normal 3 2" xfId="137" xr:uid="{00000000-0005-0000-0000-000089000000}"/>
    <cellStyle name="Normal 3 2 2" xfId="138" xr:uid="{00000000-0005-0000-0000-00008A000000}"/>
    <cellStyle name="Normal 3 2 3" xfId="139" xr:uid="{00000000-0005-0000-0000-00008B000000}"/>
    <cellStyle name="Normal 3 3" xfId="140" xr:uid="{00000000-0005-0000-0000-00008C000000}"/>
    <cellStyle name="Normal 4" xfId="141" xr:uid="{00000000-0005-0000-0000-00008D000000}"/>
    <cellStyle name="Normal 4 2" xfId="142" xr:uid="{00000000-0005-0000-0000-00008E000000}"/>
    <cellStyle name="Normal 4 3" xfId="143" xr:uid="{00000000-0005-0000-0000-00008F000000}"/>
    <cellStyle name="Normal 4_13mc-323 - Thousand Oaks Office, Salem, Nov-13" xfId="144" xr:uid="{00000000-0005-0000-0000-000090000000}"/>
    <cellStyle name="Normal 5" xfId="145" xr:uid="{00000000-0005-0000-0000-000091000000}"/>
    <cellStyle name="Normal 5 2" xfId="146" xr:uid="{00000000-0005-0000-0000-000092000000}"/>
    <cellStyle name="Normal 5 2 2" xfId="147" xr:uid="{00000000-0005-0000-0000-000093000000}"/>
    <cellStyle name="Normal 5 3" xfId="148" xr:uid="{00000000-0005-0000-0000-000094000000}"/>
    <cellStyle name="Normal 6" xfId="149" xr:uid="{00000000-0005-0000-0000-000095000000}"/>
    <cellStyle name="Normal 6 2" xfId="150" xr:uid="{00000000-0005-0000-0000-000096000000}"/>
    <cellStyle name="Normal 6 2 2" xfId="151" xr:uid="{00000000-0005-0000-0000-000097000000}"/>
    <cellStyle name="Normal 7" xfId="152" xr:uid="{00000000-0005-0000-0000-000098000000}"/>
    <cellStyle name="Normal 7 2" xfId="153" xr:uid="{00000000-0005-0000-0000-000099000000}"/>
    <cellStyle name="Normal 8" xfId="154" xr:uid="{00000000-0005-0000-0000-00009A000000}"/>
    <cellStyle name="Normal 9" xfId="155" xr:uid="{00000000-0005-0000-0000-00009B000000}"/>
    <cellStyle name="Normal_08mc-105 - E.J. Bartells Indust, Gresham, Jan-08" xfId="192" xr:uid="{EE9F43D4-F3D2-4ADA-AC53-1036F092A084}"/>
    <cellStyle name="Normal_08mc-148 - Goose Hollow Townhomes, DT Portland, Mar-08" xfId="189" xr:uid="{D854B81C-9063-4916-8357-3D0EAFF03C78}"/>
    <cellStyle name="Normal_96-043 Teufel Apartments 2" xfId="187" xr:uid="{9BF53A10-961F-423A-8361-6243A769E1E1}"/>
    <cellStyle name="Normal_excell tables" xfId="156" xr:uid="{00000000-0005-0000-0000-0000A6000000}"/>
    <cellStyle name="Normal_Income Approach_1" xfId="157" xr:uid="{00000000-0005-0000-0000-0000A8000000}"/>
    <cellStyle name="Note" xfId="158" builtinId="10" customBuiltin="1"/>
    <cellStyle name="Note 2" xfId="159" xr:uid="{00000000-0005-0000-0000-0000B1000000}"/>
    <cellStyle name="Output" xfId="160" builtinId="21" customBuiltin="1"/>
    <cellStyle name="Output 2" xfId="161" xr:uid="{00000000-0005-0000-0000-0000B3000000}"/>
    <cellStyle name="Percent [2]" xfId="162" xr:uid="{00000000-0005-0000-0000-0000B5000000}"/>
    <cellStyle name="Percent 2" xfId="163" xr:uid="{00000000-0005-0000-0000-0000B6000000}"/>
    <cellStyle name="Percent 2 2" xfId="164" xr:uid="{00000000-0005-0000-0000-0000B7000000}"/>
    <cellStyle name="Percent 2 2 2" xfId="165" xr:uid="{00000000-0005-0000-0000-0000B8000000}"/>
    <cellStyle name="Percent 2 3" xfId="166" xr:uid="{00000000-0005-0000-0000-0000B9000000}"/>
    <cellStyle name="Percent 2 4" xfId="167" xr:uid="{00000000-0005-0000-0000-0000BA000000}"/>
    <cellStyle name="Percent 3" xfId="168" xr:uid="{00000000-0005-0000-0000-0000BB000000}"/>
    <cellStyle name="Percent 3 2" xfId="169" xr:uid="{00000000-0005-0000-0000-0000BC000000}"/>
    <cellStyle name="Percent 3 3" xfId="170" xr:uid="{00000000-0005-0000-0000-0000BD000000}"/>
    <cellStyle name="Percent 4" xfId="171" xr:uid="{00000000-0005-0000-0000-0000BE000000}"/>
    <cellStyle name="Percent 4 2" xfId="172" xr:uid="{00000000-0005-0000-0000-0000BF000000}"/>
    <cellStyle name="Percent 5" xfId="173" xr:uid="{00000000-0005-0000-0000-0000C0000000}"/>
    <cellStyle name="Percent 5 2" xfId="174" xr:uid="{00000000-0005-0000-0000-0000C1000000}"/>
    <cellStyle name="Percent 6" xfId="175" xr:uid="{00000000-0005-0000-0000-0000C2000000}"/>
    <cellStyle name="Percent 7" xfId="176" xr:uid="{00000000-0005-0000-0000-0000C3000000}"/>
    <cellStyle name="s" xfId="177" xr:uid="{00000000-0005-0000-0000-0000C4000000}"/>
    <cellStyle name="s 2" xfId="178" xr:uid="{00000000-0005-0000-0000-0000C5000000}"/>
    <cellStyle name="Spreadsheet" xfId="179" xr:uid="{00000000-0005-0000-0000-0000C6000000}"/>
    <cellStyle name="Title" xfId="180" builtinId="15" customBuiltin="1"/>
    <cellStyle name="Title 2" xfId="181" xr:uid="{00000000-0005-0000-0000-0000C8000000}"/>
    <cellStyle name="Total" xfId="182" builtinId="25" customBuiltin="1"/>
    <cellStyle name="Total 2" xfId="183" xr:uid="{00000000-0005-0000-0000-0000CA000000}"/>
    <cellStyle name="Total Bold" xfId="184" xr:uid="{00000000-0005-0000-0000-0000CB000000}"/>
    <cellStyle name="Warning Text" xfId="185" builtinId="11" customBuiltin="1"/>
    <cellStyle name="Warning Text 2" xfId="186" xr:uid="{00000000-0005-0000-0000-0000C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ian\C\My%20Documents%20II%20(Steve)\Fountain%20Village%20Rent%20Ro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muel\Box\CARDS%20Vitals\15WE)%20Templates%20-%20Income%20Approach\Expense%20Analysis%20-%20Self-Storage%20-%20REA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1-0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f-Storage Expense Comps"/>
      <sheetName val="Expense Analysis - Self-Storage"/>
    </sheetNames>
    <definedNames>
      <definedName name="LOCAL_DATE_SEPARATOR" refersTo="#REF!"/>
      <definedName name="LOCAL_DAY_FORMAT" refersTo="#REF!"/>
      <definedName name="LOCAL_HOUR_FORMAT" refersTo="#REF!"/>
      <definedName name="LOCAL_MINUTE_FORMAT" refersTo="#REF!"/>
      <definedName name="LOCAL_MONTH_FORMAT" refersTo="#REF!"/>
      <definedName name="LOCAL_SECOND_FORMAT" refersTo="#REF!"/>
      <definedName name="LOCAL_TIME_SEPARATOR" refersTo="#REF!"/>
      <definedName name="LOCAL_YEAR_FORMAT" refersTo="#REF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A4DB-4935-4BFD-802B-88D746776F9E}">
  <sheetPr>
    <pageSetUpPr fitToPage="1"/>
  </sheetPr>
  <dimension ref="B1:I39"/>
  <sheetViews>
    <sheetView showGridLines="0" zoomScale="90" workbookViewId="0">
      <selection activeCell="B2" sqref="B2:E2"/>
    </sheetView>
  </sheetViews>
  <sheetFormatPr defaultColWidth="9.140625" defaultRowHeight="15.75"/>
  <cols>
    <col min="1" max="1" width="1.5703125" style="18" customWidth="1"/>
    <col min="2" max="2" width="24" style="18" customWidth="1"/>
    <col min="3" max="3" width="11.28515625" style="18" customWidth="1"/>
    <col min="4" max="4" width="12" style="18" customWidth="1"/>
    <col min="5" max="5" width="15.7109375" style="18" customWidth="1"/>
    <col min="6" max="7" width="9.140625" style="18"/>
    <col min="8" max="8" width="5.140625" style="18" customWidth="1"/>
    <col min="9" max="16384" width="9.140625" style="18"/>
  </cols>
  <sheetData>
    <row r="1" spans="2:9">
      <c r="B1" s="153"/>
      <c r="C1" s="153"/>
      <c r="D1" s="153"/>
      <c r="E1" s="153"/>
    </row>
    <row r="2" spans="2:9" ht="18.75">
      <c r="B2" s="188" t="s">
        <v>36</v>
      </c>
      <c r="C2" s="189"/>
      <c r="D2" s="189"/>
      <c r="E2" s="189"/>
    </row>
    <row r="3" spans="2:9" ht="18.75">
      <c r="B3" s="190" t="s">
        <v>78</v>
      </c>
      <c r="C3" s="191"/>
      <c r="D3" s="191"/>
      <c r="E3" s="191"/>
    </row>
    <row r="4" spans="2:9">
      <c r="B4" s="153"/>
      <c r="C4" s="153"/>
      <c r="D4" s="153"/>
      <c r="E4" s="153"/>
    </row>
    <row r="5" spans="2:9" ht="10.5" customHeight="1">
      <c r="B5" s="3"/>
      <c r="C5" s="3"/>
      <c r="D5" s="3"/>
      <c r="E5" s="3"/>
      <c r="G5" s="3"/>
      <c r="H5" s="3"/>
      <c r="I5" s="3"/>
    </row>
    <row r="6" spans="2:9">
      <c r="B6" s="4" t="s">
        <v>37</v>
      </c>
      <c r="C6" s="4" t="s">
        <v>38</v>
      </c>
      <c r="D6" s="4" t="s">
        <v>37</v>
      </c>
      <c r="E6" s="4"/>
      <c r="G6" s="4"/>
      <c r="H6" s="156" t="s">
        <v>67</v>
      </c>
      <c r="I6" s="4"/>
    </row>
    <row r="7" spans="2:9">
      <c r="B7" s="4" t="s">
        <v>39</v>
      </c>
      <c r="C7" s="4" t="s">
        <v>0</v>
      </c>
      <c r="D7" s="4" t="s">
        <v>40</v>
      </c>
      <c r="E7" s="4" t="s">
        <v>41</v>
      </c>
      <c r="G7" s="4" t="s">
        <v>64</v>
      </c>
      <c r="H7" s="4"/>
      <c r="I7" s="4" t="s">
        <v>65</v>
      </c>
    </row>
    <row r="8" spans="2:9" ht="6" customHeight="1">
      <c r="B8" s="154"/>
      <c r="C8" s="154"/>
      <c r="D8" s="154"/>
      <c r="E8" s="154"/>
    </row>
    <row r="9" spans="2:9">
      <c r="B9" s="6" t="str">
        <f>G9&amp;" x "&amp;I9</f>
        <v>8 x 10</v>
      </c>
      <c r="C9" s="6">
        <v>0</v>
      </c>
      <c r="D9" s="7">
        <f>G9*I9</f>
        <v>80</v>
      </c>
      <c r="E9" s="7">
        <f t="shared" ref="E9:E19" si="0">C9*D9</f>
        <v>0</v>
      </c>
      <c r="G9" s="155">
        <v>8</v>
      </c>
      <c r="H9" s="155" t="s">
        <v>66</v>
      </c>
      <c r="I9" s="155">
        <v>10</v>
      </c>
    </row>
    <row r="10" spans="2:9">
      <c r="B10" s="6" t="str">
        <f t="shared" ref="B10:B19" si="1">G10&amp;" x "&amp;I10</f>
        <v>8 x 14</v>
      </c>
      <c r="C10" s="6">
        <v>0</v>
      </c>
      <c r="D10" s="7">
        <f t="shared" ref="D10:D19" si="2">G10*I10</f>
        <v>112</v>
      </c>
      <c r="E10" s="7">
        <f t="shared" si="0"/>
        <v>0</v>
      </c>
      <c r="G10" s="155">
        <v>8</v>
      </c>
      <c r="H10" s="155" t="s">
        <v>66</v>
      </c>
      <c r="I10" s="155">
        <v>14</v>
      </c>
    </row>
    <row r="11" spans="2:9">
      <c r="B11" s="6" t="str">
        <f t="shared" si="1"/>
        <v>8 x 15</v>
      </c>
      <c r="C11" s="6">
        <v>0</v>
      </c>
      <c r="D11" s="7">
        <f t="shared" si="2"/>
        <v>120</v>
      </c>
      <c r="E11" s="7">
        <f t="shared" si="0"/>
        <v>0</v>
      </c>
      <c r="G11" s="155">
        <v>8</v>
      </c>
      <c r="H11" s="155" t="s">
        <v>66</v>
      </c>
      <c r="I11" s="155">
        <v>15</v>
      </c>
    </row>
    <row r="12" spans="2:9">
      <c r="B12" s="6" t="str">
        <f t="shared" si="1"/>
        <v>10 x 11</v>
      </c>
      <c r="C12" s="6">
        <v>0</v>
      </c>
      <c r="D12" s="7">
        <f t="shared" si="2"/>
        <v>110</v>
      </c>
      <c r="E12" s="7">
        <f t="shared" si="0"/>
        <v>0</v>
      </c>
      <c r="G12" s="155">
        <v>10</v>
      </c>
      <c r="H12" s="155" t="s">
        <v>66</v>
      </c>
      <c r="I12" s="155">
        <v>11</v>
      </c>
    </row>
    <row r="13" spans="2:9">
      <c r="B13" s="6" t="str">
        <f t="shared" si="1"/>
        <v>10 x 12</v>
      </c>
      <c r="C13" s="6">
        <v>0</v>
      </c>
      <c r="D13" s="7">
        <f t="shared" si="2"/>
        <v>120</v>
      </c>
      <c r="E13" s="7">
        <f t="shared" si="0"/>
        <v>0</v>
      </c>
      <c r="G13" s="155">
        <v>10</v>
      </c>
      <c r="H13" s="155" t="s">
        <v>66</v>
      </c>
      <c r="I13" s="155">
        <v>12</v>
      </c>
    </row>
    <row r="14" spans="2:9">
      <c r="B14" s="6" t="str">
        <f t="shared" si="1"/>
        <v>10 x 13</v>
      </c>
      <c r="C14" s="6">
        <v>0</v>
      </c>
      <c r="D14" s="7">
        <f t="shared" si="2"/>
        <v>130</v>
      </c>
      <c r="E14" s="7">
        <f t="shared" si="0"/>
        <v>0</v>
      </c>
      <c r="G14" s="155">
        <v>10</v>
      </c>
      <c r="H14" s="155" t="s">
        <v>66</v>
      </c>
      <c r="I14" s="155">
        <v>13</v>
      </c>
    </row>
    <row r="15" spans="2:9">
      <c r="B15" s="6" t="str">
        <f t="shared" si="1"/>
        <v>10 x 15</v>
      </c>
      <c r="C15" s="6">
        <v>0</v>
      </c>
      <c r="D15" s="7">
        <f t="shared" si="2"/>
        <v>150</v>
      </c>
      <c r="E15" s="7">
        <f t="shared" si="0"/>
        <v>0</v>
      </c>
      <c r="G15" s="155">
        <v>10</v>
      </c>
      <c r="H15" s="155" t="s">
        <v>66</v>
      </c>
      <c r="I15" s="155">
        <v>15</v>
      </c>
    </row>
    <row r="16" spans="2:9">
      <c r="B16" s="6" t="str">
        <f t="shared" si="1"/>
        <v>10 x 20</v>
      </c>
      <c r="C16" s="6">
        <v>0</v>
      </c>
      <c r="D16" s="7">
        <f t="shared" si="2"/>
        <v>200</v>
      </c>
      <c r="E16" s="7">
        <f t="shared" si="0"/>
        <v>0</v>
      </c>
      <c r="G16" s="155">
        <v>10</v>
      </c>
      <c r="H16" s="155" t="s">
        <v>66</v>
      </c>
      <c r="I16" s="155">
        <v>20</v>
      </c>
    </row>
    <row r="17" spans="2:9">
      <c r="B17" s="6" t="str">
        <f t="shared" si="1"/>
        <v>10 x 30</v>
      </c>
      <c r="C17" s="6">
        <v>0</v>
      </c>
      <c r="D17" s="7">
        <f t="shared" si="2"/>
        <v>300</v>
      </c>
      <c r="E17" s="7">
        <f t="shared" si="0"/>
        <v>0</v>
      </c>
      <c r="G17" s="155">
        <v>10</v>
      </c>
      <c r="H17" s="155" t="s">
        <v>66</v>
      </c>
      <c r="I17" s="155">
        <v>30</v>
      </c>
    </row>
    <row r="18" spans="2:9">
      <c r="B18" s="6" t="str">
        <f t="shared" si="1"/>
        <v>11 x 12</v>
      </c>
      <c r="C18" s="6">
        <v>0</v>
      </c>
      <c r="D18" s="7">
        <f t="shared" si="2"/>
        <v>132</v>
      </c>
      <c r="E18" s="7">
        <f t="shared" si="0"/>
        <v>0</v>
      </c>
      <c r="G18" s="155">
        <v>11</v>
      </c>
      <c r="H18" s="155" t="s">
        <v>66</v>
      </c>
      <c r="I18" s="155">
        <v>12</v>
      </c>
    </row>
    <row r="19" spans="2:9">
      <c r="B19" s="6" t="str">
        <f t="shared" si="1"/>
        <v>20 x 20</v>
      </c>
      <c r="C19" s="6">
        <v>0</v>
      </c>
      <c r="D19" s="7">
        <f t="shared" si="2"/>
        <v>400</v>
      </c>
      <c r="E19" s="7">
        <f t="shared" si="0"/>
        <v>0</v>
      </c>
      <c r="G19" s="155">
        <v>20</v>
      </c>
      <c r="H19" s="155" t="s">
        <v>66</v>
      </c>
      <c r="I19" s="155">
        <v>20</v>
      </c>
    </row>
    <row r="20" spans="2:9" ht="16.5" thickBot="1">
      <c r="B20" s="8"/>
      <c r="C20" s="9"/>
      <c r="D20" s="9"/>
      <c r="E20" s="9"/>
    </row>
    <row r="21" spans="2:9" ht="18" customHeight="1">
      <c r="B21" s="10" t="s">
        <v>42</v>
      </c>
      <c r="C21" s="10">
        <f>SUM(C9:C20)</f>
        <v>0</v>
      </c>
      <c r="D21" s="11" t="e">
        <f>E21/C21</f>
        <v>#DIV/0!</v>
      </c>
      <c r="E21" s="11">
        <f>SUM(E9:E20)</f>
        <v>0</v>
      </c>
    </row>
    <row r="22" spans="2:9" ht="9" customHeight="1" thickBot="1">
      <c r="B22" s="12"/>
      <c r="C22" s="12"/>
      <c r="D22" s="12"/>
      <c r="E22" s="12"/>
    </row>
    <row r="23" spans="2:9" ht="21" customHeight="1" thickTop="1">
      <c r="B23" s="13"/>
      <c r="C23" s="13" t="s">
        <v>43</v>
      </c>
      <c r="D23" s="14"/>
      <c r="E23" s="14">
        <f>E21</f>
        <v>0</v>
      </c>
    </row>
    <row r="24" spans="2:9" ht="21" customHeight="1">
      <c r="B24" s="12"/>
      <c r="C24" s="15" t="s">
        <v>44</v>
      </c>
      <c r="D24" s="12"/>
      <c r="E24" s="16" t="e">
        <f>E23/C21</f>
        <v>#DIV/0!</v>
      </c>
    </row>
    <row r="25" spans="2:9" ht="21" customHeight="1">
      <c r="B25" s="12"/>
      <c r="C25" s="15" t="s">
        <v>45</v>
      </c>
      <c r="D25" s="12"/>
      <c r="E25" s="16">
        <v>0</v>
      </c>
    </row>
    <row r="26" spans="2:9" ht="21" customHeight="1">
      <c r="B26" s="12"/>
      <c r="C26" s="15" t="s">
        <v>46</v>
      </c>
      <c r="D26" s="12"/>
      <c r="E26" s="16">
        <v>0</v>
      </c>
    </row>
    <row r="27" spans="2:9" ht="21" customHeight="1">
      <c r="B27" s="12"/>
      <c r="C27" s="15" t="s">
        <v>54</v>
      </c>
      <c r="D27" s="12"/>
      <c r="E27" s="16">
        <f>E26+E25+E23</f>
        <v>0</v>
      </c>
    </row>
    <row r="28" spans="2:9" ht="5.25" customHeight="1" thickBot="1">
      <c r="B28" s="17"/>
      <c r="C28" s="17"/>
      <c r="D28" s="17"/>
      <c r="E28" s="17"/>
    </row>
    <row r="29" spans="2:9" ht="15.75" customHeight="1" thickTop="1"/>
    <row r="39" spans="5:5">
      <c r="E39" s="18" t="s">
        <v>1</v>
      </c>
    </row>
  </sheetData>
  <mergeCells count="2">
    <mergeCell ref="B2:E2"/>
    <mergeCell ref="B3:E3"/>
  </mergeCells>
  <printOptions horizontalCentered="1" verticalCentered="1"/>
  <pageMargins left="0.5" right="0.5" top="0" bottom="0" header="0" footer="0"/>
  <pageSetup orientation="portrait" r:id="rId1"/>
  <headerFooter alignWithMargins="0"/>
  <ignoredErrors>
    <ignoredError sqref="D2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130C-30A7-44F6-9A63-0E20E557DE5E}">
  <sheetPr>
    <pageSetUpPr fitToPage="1"/>
  </sheetPr>
  <dimension ref="B1:H39"/>
  <sheetViews>
    <sheetView showGridLines="0" zoomScale="90" workbookViewId="0">
      <selection activeCell="D18" sqref="D18"/>
    </sheetView>
  </sheetViews>
  <sheetFormatPr defaultColWidth="9.140625" defaultRowHeight="15"/>
  <cols>
    <col min="1" max="1" width="9.28515625" style="2" customWidth="1"/>
    <col min="2" max="2" width="15.7109375" style="2" customWidth="1"/>
    <col min="3" max="3" width="11.28515625" style="2" customWidth="1"/>
    <col min="4" max="5" width="12" style="2" customWidth="1"/>
    <col min="6" max="6" width="15.7109375" style="2" customWidth="1"/>
    <col min="7" max="16384" width="9.140625" style="2"/>
  </cols>
  <sheetData>
    <row r="1" spans="2:8" ht="16.5">
      <c r="B1" s="1"/>
      <c r="C1" s="1"/>
      <c r="D1" s="1"/>
      <c r="E1" s="1"/>
      <c r="F1" s="1"/>
    </row>
    <row r="2" spans="2:8" ht="18.75">
      <c r="B2" s="188" t="s">
        <v>50</v>
      </c>
      <c r="C2" s="188"/>
      <c r="D2" s="188"/>
      <c r="E2" s="188"/>
      <c r="F2" s="188"/>
      <c r="H2" s="25"/>
    </row>
    <row r="3" spans="2:8" ht="6.6" customHeight="1">
      <c r="B3" s="1"/>
      <c r="C3" s="1"/>
      <c r="D3" s="1"/>
      <c r="E3" s="1"/>
      <c r="F3" s="1"/>
    </row>
    <row r="4" spans="2:8" ht="10.5" customHeight="1">
      <c r="B4" s="3"/>
      <c r="C4" s="3"/>
      <c r="D4" s="3"/>
      <c r="E4" s="3"/>
      <c r="F4" s="3"/>
    </row>
    <row r="5" spans="2:8" ht="15.75">
      <c r="B5" s="4" t="s">
        <v>37</v>
      </c>
      <c r="C5" s="4" t="s">
        <v>38</v>
      </c>
      <c r="D5" s="4" t="s">
        <v>37</v>
      </c>
      <c r="E5" s="4" t="s">
        <v>49</v>
      </c>
      <c r="F5" s="4" t="s">
        <v>3</v>
      </c>
    </row>
    <row r="6" spans="2:8" ht="15.75">
      <c r="B6" s="4" t="s">
        <v>39</v>
      </c>
      <c r="C6" s="4" t="s">
        <v>0</v>
      </c>
      <c r="D6" s="4" t="s">
        <v>40</v>
      </c>
      <c r="E6" s="4" t="s">
        <v>48</v>
      </c>
      <c r="F6" s="4" t="s">
        <v>2</v>
      </c>
    </row>
    <row r="7" spans="2:8" ht="6" customHeight="1">
      <c r="B7" s="5"/>
      <c r="C7" s="5"/>
      <c r="D7" s="5"/>
      <c r="E7" s="5"/>
      <c r="F7" s="5"/>
    </row>
    <row r="8" spans="2:8" ht="18" customHeight="1">
      <c r="B8" s="6" t="str">
        <f>'Unit Mix Summary'!B9</f>
        <v>8 x 10</v>
      </c>
      <c r="C8" s="6">
        <f>'Unit Mix Summary'!C9</f>
        <v>0</v>
      </c>
      <c r="D8" s="7">
        <f>'Unit Mix Summary'!D9</f>
        <v>80</v>
      </c>
      <c r="E8" s="22">
        <v>0</v>
      </c>
      <c r="F8" s="22">
        <v>0</v>
      </c>
    </row>
    <row r="9" spans="2:8" ht="18" customHeight="1">
      <c r="B9" s="6" t="str">
        <f>'Unit Mix Summary'!B10</f>
        <v>8 x 14</v>
      </c>
      <c r="C9" s="6">
        <f>'Unit Mix Summary'!C10</f>
        <v>0</v>
      </c>
      <c r="D9" s="7">
        <f>'Unit Mix Summary'!D10</f>
        <v>112</v>
      </c>
      <c r="E9" s="22">
        <v>0</v>
      </c>
      <c r="F9" s="22">
        <v>0</v>
      </c>
    </row>
    <row r="10" spans="2:8" ht="18" customHeight="1">
      <c r="B10" s="6" t="str">
        <f>'Unit Mix Summary'!B11</f>
        <v>8 x 15</v>
      </c>
      <c r="C10" s="6">
        <f>'Unit Mix Summary'!C11</f>
        <v>0</v>
      </c>
      <c r="D10" s="7">
        <f>'Unit Mix Summary'!D11</f>
        <v>120</v>
      </c>
      <c r="E10" s="22">
        <v>0</v>
      </c>
      <c r="F10" s="22">
        <v>0</v>
      </c>
    </row>
    <row r="11" spans="2:8" ht="18" customHeight="1">
      <c r="B11" s="6" t="str">
        <f>'Unit Mix Summary'!B12</f>
        <v>10 x 11</v>
      </c>
      <c r="C11" s="6">
        <f>'Unit Mix Summary'!C12</f>
        <v>0</v>
      </c>
      <c r="D11" s="7">
        <f>'Unit Mix Summary'!D12</f>
        <v>110</v>
      </c>
      <c r="E11" s="22">
        <v>0</v>
      </c>
      <c r="F11" s="22">
        <v>0</v>
      </c>
    </row>
    <row r="12" spans="2:8" ht="18" customHeight="1">
      <c r="B12" s="6" t="str">
        <f>'Unit Mix Summary'!B13</f>
        <v>10 x 12</v>
      </c>
      <c r="C12" s="6">
        <f>'Unit Mix Summary'!C13</f>
        <v>0</v>
      </c>
      <c r="D12" s="7">
        <f>'Unit Mix Summary'!D13</f>
        <v>120</v>
      </c>
      <c r="E12" s="22">
        <v>0</v>
      </c>
      <c r="F12" s="22">
        <v>0</v>
      </c>
    </row>
    <row r="13" spans="2:8" ht="18" customHeight="1">
      <c r="B13" s="6" t="str">
        <f>'Unit Mix Summary'!B14</f>
        <v>10 x 13</v>
      </c>
      <c r="C13" s="6">
        <f>'Unit Mix Summary'!C14</f>
        <v>0</v>
      </c>
      <c r="D13" s="7">
        <f>'Unit Mix Summary'!D14</f>
        <v>130</v>
      </c>
      <c r="E13" s="22">
        <v>0</v>
      </c>
      <c r="F13" s="22">
        <v>0</v>
      </c>
    </row>
    <row r="14" spans="2:8" ht="18" customHeight="1">
      <c r="B14" s="6" t="str">
        <f>'Unit Mix Summary'!B15</f>
        <v>10 x 15</v>
      </c>
      <c r="C14" s="6">
        <f>'Unit Mix Summary'!C15</f>
        <v>0</v>
      </c>
      <c r="D14" s="7">
        <f>'Unit Mix Summary'!D15</f>
        <v>150</v>
      </c>
      <c r="E14" s="22">
        <v>0</v>
      </c>
      <c r="F14" s="22">
        <v>0</v>
      </c>
    </row>
    <row r="15" spans="2:8" ht="18" customHeight="1">
      <c r="B15" s="6" t="str">
        <f>'Unit Mix Summary'!B16</f>
        <v>10 x 20</v>
      </c>
      <c r="C15" s="6">
        <f>'Unit Mix Summary'!C16</f>
        <v>0</v>
      </c>
      <c r="D15" s="7">
        <f>'Unit Mix Summary'!D16</f>
        <v>200</v>
      </c>
      <c r="E15" s="22">
        <v>0</v>
      </c>
      <c r="F15" s="22">
        <v>0</v>
      </c>
    </row>
    <row r="16" spans="2:8" ht="18" customHeight="1">
      <c r="B16" s="6" t="str">
        <f>'Unit Mix Summary'!B17</f>
        <v>10 x 30</v>
      </c>
      <c r="C16" s="6">
        <f>'Unit Mix Summary'!C17</f>
        <v>0</v>
      </c>
      <c r="D16" s="7">
        <f>'Unit Mix Summary'!D17</f>
        <v>300</v>
      </c>
      <c r="E16" s="22">
        <v>0</v>
      </c>
      <c r="F16" s="22">
        <v>0</v>
      </c>
    </row>
    <row r="17" spans="2:6" ht="18" customHeight="1">
      <c r="B17" s="6" t="str">
        <f>'Unit Mix Summary'!B18</f>
        <v>11 x 12</v>
      </c>
      <c r="C17" s="6">
        <f>'Unit Mix Summary'!C18</f>
        <v>0</v>
      </c>
      <c r="D17" s="7">
        <f>'Unit Mix Summary'!D18</f>
        <v>132</v>
      </c>
      <c r="E17" s="22">
        <v>0</v>
      </c>
      <c r="F17" s="22">
        <v>0</v>
      </c>
    </row>
    <row r="18" spans="2:6" ht="18" customHeight="1">
      <c r="B18" s="6" t="str">
        <f>'Unit Mix Summary'!B19</f>
        <v>20 x 20</v>
      </c>
      <c r="C18" s="6">
        <f>'Unit Mix Summary'!C19</f>
        <v>0</v>
      </c>
      <c r="D18" s="7">
        <f>'Unit Mix Summary'!D19</f>
        <v>400</v>
      </c>
      <c r="E18" s="22">
        <v>0</v>
      </c>
      <c r="F18" s="22">
        <v>0</v>
      </c>
    </row>
    <row r="19" spans="2:6" ht="7.5" customHeight="1" thickBot="1">
      <c r="B19" s="8"/>
      <c r="C19" s="9"/>
      <c r="D19" s="9"/>
      <c r="E19" s="23"/>
      <c r="F19" s="23"/>
    </row>
    <row r="20" spans="2:6" ht="18" customHeight="1">
      <c r="B20" s="10" t="s">
        <v>42</v>
      </c>
      <c r="C20" s="10">
        <f>SUM(C8:C19)</f>
        <v>0</v>
      </c>
      <c r="D20" s="11">
        <f>F23</f>
        <v>0</v>
      </c>
      <c r="E20" s="24">
        <v>0</v>
      </c>
      <c r="F20" s="157" t="e">
        <f>(SUM(F8:F19)/C20)</f>
        <v>#DIV/0!</v>
      </c>
    </row>
    <row r="21" spans="2:6" ht="18" customHeight="1" thickBot="1">
      <c r="B21" s="12"/>
      <c r="C21" s="12"/>
      <c r="D21" s="12"/>
      <c r="E21" s="12"/>
      <c r="F21" s="21"/>
    </row>
    <row r="22" spans="2:6" ht="24" customHeight="1" thickTop="1">
      <c r="B22" s="13"/>
      <c r="C22" s="13" t="s">
        <v>43</v>
      </c>
      <c r="D22" s="14"/>
      <c r="E22" s="14"/>
      <c r="F22" s="14">
        <f>'Unit Mix Summary'!E23</f>
        <v>0</v>
      </c>
    </row>
    <row r="23" spans="2:6" ht="18" customHeight="1">
      <c r="B23" s="12"/>
      <c r="C23" s="15" t="s">
        <v>44</v>
      </c>
      <c r="D23" s="12"/>
      <c r="E23" s="12"/>
      <c r="F23" s="16">
        <f>'Unit Mix Summary'!E23</f>
        <v>0</v>
      </c>
    </row>
    <row r="24" spans="2:6" ht="18" customHeight="1">
      <c r="B24" s="12"/>
      <c r="C24" s="15" t="s">
        <v>45</v>
      </c>
      <c r="D24" s="12"/>
      <c r="E24" s="12"/>
      <c r="F24" s="16">
        <f>'Unit Mix Summary'!E28</f>
        <v>0</v>
      </c>
    </row>
    <row r="25" spans="2:6" ht="18" customHeight="1">
      <c r="B25" s="12"/>
      <c r="C25" s="15" t="s">
        <v>46</v>
      </c>
      <c r="D25" s="12"/>
      <c r="E25" s="12"/>
      <c r="F25" s="16">
        <f>'Unit Mix Summary'!E29</f>
        <v>0</v>
      </c>
    </row>
    <row r="26" spans="2:6" ht="18" customHeight="1">
      <c r="B26" s="12"/>
      <c r="C26" s="15" t="s">
        <v>54</v>
      </c>
      <c r="D26" s="12"/>
      <c r="E26" s="12"/>
      <c r="F26" s="16">
        <f>'Unit Mix Summary'!E30</f>
        <v>0</v>
      </c>
    </row>
    <row r="27" spans="2:6" ht="5.25" customHeight="1" thickBot="1">
      <c r="B27" s="17"/>
      <c r="C27" s="17"/>
      <c r="D27" s="17"/>
      <c r="E27" s="17"/>
      <c r="F27" s="17"/>
    </row>
    <row r="28" spans="2:6" ht="15.75" customHeight="1" thickTop="1">
      <c r="B28" s="18"/>
      <c r="C28" s="18"/>
      <c r="D28" s="18"/>
      <c r="E28" s="18"/>
      <c r="F28" s="18"/>
    </row>
    <row r="39" spans="6:6">
      <c r="F39" s="2" t="s">
        <v>1</v>
      </c>
    </row>
  </sheetData>
  <mergeCells count="1">
    <mergeCell ref="B2:F2"/>
  </mergeCells>
  <printOptions horizontalCentered="1" verticalCentered="1"/>
  <pageMargins left="0.5" right="0.5" top="0" bottom="0" header="0" footer="0"/>
  <pageSetup orientation="portrait" r:id="rId1"/>
  <headerFooter alignWithMargins="0"/>
  <ignoredErrors>
    <ignoredError sqref="B12:D1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CC15-CE16-443D-B9D2-081F86FD0157}">
  <sheetPr>
    <pageSetUpPr fitToPage="1"/>
  </sheetPr>
  <dimension ref="B1:H41"/>
  <sheetViews>
    <sheetView showGridLines="0" zoomScale="90" workbookViewId="0">
      <selection activeCell="B2" sqref="B2:H2"/>
    </sheetView>
  </sheetViews>
  <sheetFormatPr defaultColWidth="9.140625" defaultRowHeight="15"/>
  <cols>
    <col min="1" max="1" width="9.28515625" style="2" customWidth="1"/>
    <col min="2" max="2" width="15.7109375" style="2" customWidth="1"/>
    <col min="3" max="3" width="11.28515625" style="2" customWidth="1"/>
    <col min="4" max="5" width="12" style="2" customWidth="1"/>
    <col min="6" max="8" width="15.7109375" style="2" customWidth="1"/>
    <col min="9" max="16384" width="9.140625" style="2"/>
  </cols>
  <sheetData>
    <row r="1" spans="2:8" ht="16.5">
      <c r="B1" s="1"/>
      <c r="C1" s="1"/>
      <c r="D1" s="1"/>
      <c r="E1" s="1"/>
      <c r="F1" s="1"/>
      <c r="G1" s="1"/>
      <c r="H1" s="1"/>
    </row>
    <row r="2" spans="2:8" ht="18.75">
      <c r="B2" s="188" t="s">
        <v>60</v>
      </c>
      <c r="C2" s="188"/>
      <c r="D2" s="188"/>
      <c r="E2" s="188"/>
      <c r="F2" s="188"/>
      <c r="G2" s="188"/>
      <c r="H2" s="188"/>
    </row>
    <row r="3" spans="2:8" ht="6.6" customHeight="1">
      <c r="B3" s="1"/>
      <c r="C3" s="1"/>
      <c r="D3" s="1"/>
      <c r="E3" s="1"/>
      <c r="F3" s="1"/>
      <c r="G3" s="1"/>
      <c r="H3" s="1"/>
    </row>
    <row r="4" spans="2:8" ht="16.899999999999999" customHeight="1">
      <c r="B4" s="137"/>
      <c r="C4" s="137"/>
      <c r="D4" s="137"/>
      <c r="E4" s="137"/>
      <c r="F4" s="137"/>
      <c r="G4" s="137"/>
      <c r="H4" s="138" t="s">
        <v>57</v>
      </c>
    </row>
    <row r="5" spans="2:8" ht="15.75">
      <c r="B5" s="4" t="s">
        <v>37</v>
      </c>
      <c r="C5" s="4" t="s">
        <v>38</v>
      </c>
      <c r="D5" s="4" t="s">
        <v>37</v>
      </c>
      <c r="E5" s="4" t="s">
        <v>49</v>
      </c>
      <c r="F5" s="4" t="s">
        <v>3</v>
      </c>
      <c r="G5" s="4" t="s">
        <v>51</v>
      </c>
      <c r="H5" s="4" t="s">
        <v>59</v>
      </c>
    </row>
    <row r="6" spans="2:8" ht="15.75">
      <c r="B6" s="4" t="s">
        <v>39</v>
      </c>
      <c r="C6" s="4" t="s">
        <v>0</v>
      </c>
      <c r="D6" s="4" t="s">
        <v>40</v>
      </c>
      <c r="E6" s="4" t="s">
        <v>48</v>
      </c>
      <c r="F6" s="4" t="s">
        <v>2</v>
      </c>
      <c r="G6" s="4" t="s">
        <v>2</v>
      </c>
      <c r="H6" s="4" t="s">
        <v>2</v>
      </c>
    </row>
    <row r="7" spans="2:8" ht="6" customHeight="1">
      <c r="B7" s="5"/>
      <c r="C7" s="5"/>
      <c r="D7" s="5"/>
      <c r="E7" s="5"/>
      <c r="F7" s="5"/>
      <c r="G7" s="5"/>
      <c r="H7" s="5"/>
    </row>
    <row r="8" spans="2:8" ht="18" customHeight="1">
      <c r="B8" s="6" t="str">
        <f>'Unit Mix Summary'!B9</f>
        <v>8 x 10</v>
      </c>
      <c r="C8" s="6">
        <f>'Unit Mix Summary'!C9</f>
        <v>0</v>
      </c>
      <c r="D8" s="7">
        <f>'Unit Mix Summary'!D9</f>
        <v>80</v>
      </c>
      <c r="E8" s="22">
        <f>'Rent Roll Range'!E8</f>
        <v>0</v>
      </c>
      <c r="F8" s="22">
        <f>'Rent Roll Range'!F8</f>
        <v>0</v>
      </c>
      <c r="G8" s="22">
        <v>0</v>
      </c>
      <c r="H8" s="22">
        <f>G8*C8</f>
        <v>0</v>
      </c>
    </row>
    <row r="9" spans="2:8" ht="18" customHeight="1">
      <c r="B9" s="6" t="str">
        <f>'Unit Mix Summary'!B10</f>
        <v>8 x 14</v>
      </c>
      <c r="C9" s="6">
        <f>'Unit Mix Summary'!C10</f>
        <v>0</v>
      </c>
      <c r="D9" s="7">
        <f>'Unit Mix Summary'!D10</f>
        <v>112</v>
      </c>
      <c r="E9" s="22">
        <f>'Rent Roll Range'!E9</f>
        <v>0</v>
      </c>
      <c r="F9" s="22">
        <f>'Rent Roll Range'!F9</f>
        <v>0</v>
      </c>
      <c r="G9" s="22">
        <v>0</v>
      </c>
      <c r="H9" s="22">
        <f t="shared" ref="H9:H18" si="0">G9*C9</f>
        <v>0</v>
      </c>
    </row>
    <row r="10" spans="2:8" ht="18" customHeight="1">
      <c r="B10" s="6" t="str">
        <f>'Unit Mix Summary'!B11</f>
        <v>8 x 15</v>
      </c>
      <c r="C10" s="6">
        <f>'Unit Mix Summary'!C11</f>
        <v>0</v>
      </c>
      <c r="D10" s="7">
        <f>'Unit Mix Summary'!D11</f>
        <v>120</v>
      </c>
      <c r="E10" s="22">
        <f>'Rent Roll Range'!E10</f>
        <v>0</v>
      </c>
      <c r="F10" s="22">
        <f>'Rent Roll Range'!F10</f>
        <v>0</v>
      </c>
      <c r="G10" s="22">
        <v>0</v>
      </c>
      <c r="H10" s="22">
        <f t="shared" si="0"/>
        <v>0</v>
      </c>
    </row>
    <row r="11" spans="2:8" ht="18" customHeight="1">
      <c r="B11" s="6" t="str">
        <f>'Unit Mix Summary'!B12</f>
        <v>10 x 11</v>
      </c>
      <c r="C11" s="6">
        <f>'Unit Mix Summary'!C12</f>
        <v>0</v>
      </c>
      <c r="D11" s="7">
        <f>'Unit Mix Summary'!D12</f>
        <v>110</v>
      </c>
      <c r="E11" s="22">
        <f>'Rent Roll Range'!E11</f>
        <v>0</v>
      </c>
      <c r="F11" s="22">
        <f>'Rent Roll Range'!F11</f>
        <v>0</v>
      </c>
      <c r="G11" s="22">
        <v>0</v>
      </c>
      <c r="H11" s="22">
        <f t="shared" si="0"/>
        <v>0</v>
      </c>
    </row>
    <row r="12" spans="2:8" ht="18" customHeight="1">
      <c r="B12" s="6" t="str">
        <f>'Unit Mix Summary'!B13</f>
        <v>10 x 12</v>
      </c>
      <c r="C12" s="6">
        <f>'Unit Mix Summary'!C13</f>
        <v>0</v>
      </c>
      <c r="D12" s="7">
        <f>'Unit Mix Summary'!D13</f>
        <v>120</v>
      </c>
      <c r="E12" s="22">
        <f>'Rent Roll Range'!E12</f>
        <v>0</v>
      </c>
      <c r="F12" s="22">
        <f>'Rent Roll Range'!F12</f>
        <v>0</v>
      </c>
      <c r="G12" s="22">
        <v>0</v>
      </c>
      <c r="H12" s="22">
        <f t="shared" si="0"/>
        <v>0</v>
      </c>
    </row>
    <row r="13" spans="2:8" ht="18" customHeight="1">
      <c r="B13" s="6" t="str">
        <f>'Unit Mix Summary'!B14</f>
        <v>10 x 13</v>
      </c>
      <c r="C13" s="6">
        <f>'Unit Mix Summary'!C14</f>
        <v>0</v>
      </c>
      <c r="D13" s="7">
        <f>'Unit Mix Summary'!D14</f>
        <v>130</v>
      </c>
      <c r="E13" s="22">
        <f>'Rent Roll Range'!E13</f>
        <v>0</v>
      </c>
      <c r="F13" s="22">
        <f>'Rent Roll Range'!F13</f>
        <v>0</v>
      </c>
      <c r="G13" s="22">
        <v>0</v>
      </c>
      <c r="H13" s="22">
        <f t="shared" si="0"/>
        <v>0</v>
      </c>
    </row>
    <row r="14" spans="2:8" ht="18" customHeight="1">
      <c r="B14" s="6" t="str">
        <f>'Unit Mix Summary'!B15</f>
        <v>10 x 15</v>
      </c>
      <c r="C14" s="6">
        <f>'Unit Mix Summary'!C15</f>
        <v>0</v>
      </c>
      <c r="D14" s="7">
        <f>'Unit Mix Summary'!D15</f>
        <v>150</v>
      </c>
      <c r="E14" s="22">
        <f>'Rent Roll Range'!E14</f>
        <v>0</v>
      </c>
      <c r="F14" s="22">
        <f>'Rent Roll Range'!F14</f>
        <v>0</v>
      </c>
      <c r="G14" s="22">
        <v>0</v>
      </c>
      <c r="H14" s="22">
        <f t="shared" si="0"/>
        <v>0</v>
      </c>
    </row>
    <row r="15" spans="2:8" ht="18" customHeight="1">
      <c r="B15" s="6" t="str">
        <f>'Unit Mix Summary'!B16</f>
        <v>10 x 20</v>
      </c>
      <c r="C15" s="6">
        <f>'Unit Mix Summary'!C16</f>
        <v>0</v>
      </c>
      <c r="D15" s="7">
        <f>'Unit Mix Summary'!D16</f>
        <v>200</v>
      </c>
      <c r="E15" s="22">
        <f>'Rent Roll Range'!E15</f>
        <v>0</v>
      </c>
      <c r="F15" s="22">
        <f>'Rent Roll Range'!F15</f>
        <v>0</v>
      </c>
      <c r="G15" s="22">
        <v>0</v>
      </c>
      <c r="H15" s="22">
        <f t="shared" si="0"/>
        <v>0</v>
      </c>
    </row>
    <row r="16" spans="2:8" ht="18" customHeight="1">
      <c r="B16" s="6" t="str">
        <f>'Unit Mix Summary'!B17</f>
        <v>10 x 30</v>
      </c>
      <c r="C16" s="6">
        <f>'Unit Mix Summary'!C17</f>
        <v>0</v>
      </c>
      <c r="D16" s="7">
        <f>'Unit Mix Summary'!D17</f>
        <v>300</v>
      </c>
      <c r="E16" s="22">
        <f>'Rent Roll Range'!E16</f>
        <v>0</v>
      </c>
      <c r="F16" s="22">
        <f>'Rent Roll Range'!F16</f>
        <v>0</v>
      </c>
      <c r="G16" s="22">
        <v>0</v>
      </c>
      <c r="H16" s="22">
        <f t="shared" si="0"/>
        <v>0</v>
      </c>
    </row>
    <row r="17" spans="2:8" ht="18" customHeight="1">
      <c r="B17" s="6" t="str">
        <f>'Unit Mix Summary'!B18</f>
        <v>11 x 12</v>
      </c>
      <c r="C17" s="6">
        <f>'Unit Mix Summary'!C18</f>
        <v>0</v>
      </c>
      <c r="D17" s="7">
        <f>'Unit Mix Summary'!D18</f>
        <v>132</v>
      </c>
      <c r="E17" s="22">
        <f>'Rent Roll Range'!E17</f>
        <v>0</v>
      </c>
      <c r="F17" s="22">
        <f>'Rent Roll Range'!F17</f>
        <v>0</v>
      </c>
      <c r="G17" s="22">
        <v>0</v>
      </c>
      <c r="H17" s="22">
        <f t="shared" si="0"/>
        <v>0</v>
      </c>
    </row>
    <row r="18" spans="2:8" ht="18" customHeight="1">
      <c r="B18" s="6" t="str">
        <f>'Unit Mix Summary'!B19</f>
        <v>20 x 20</v>
      </c>
      <c r="C18" s="6">
        <f>'Unit Mix Summary'!C19</f>
        <v>0</v>
      </c>
      <c r="D18" s="7">
        <f>'Unit Mix Summary'!D19</f>
        <v>400</v>
      </c>
      <c r="E18" s="22">
        <f>'Rent Roll Range'!E18</f>
        <v>0</v>
      </c>
      <c r="F18" s="22">
        <f>'Rent Roll Range'!F18</f>
        <v>0</v>
      </c>
      <c r="G18" s="22">
        <v>0</v>
      </c>
      <c r="H18" s="22">
        <f t="shared" si="0"/>
        <v>0</v>
      </c>
    </row>
    <row r="19" spans="2:8" ht="7.5" customHeight="1" thickBot="1">
      <c r="B19" s="8"/>
      <c r="C19" s="9"/>
      <c r="D19" s="9"/>
      <c r="E19" s="23"/>
      <c r="F19" s="23"/>
      <c r="G19" s="23"/>
      <c r="H19" s="23"/>
    </row>
    <row r="20" spans="2:8" ht="18" customHeight="1">
      <c r="B20" s="10" t="s">
        <v>42</v>
      </c>
      <c r="C20" s="10">
        <f>SUM(C8:C19)</f>
        <v>0</v>
      </c>
      <c r="D20" s="11" t="e">
        <f>H23</f>
        <v>#DIV/0!</v>
      </c>
      <c r="E20" s="24">
        <f>'Rent Roll Range'!E20</f>
        <v>0</v>
      </c>
      <c r="F20" s="24" t="e">
        <f>'Rent Roll Range'!F20</f>
        <v>#DIV/0!</v>
      </c>
      <c r="G20" s="24" t="e">
        <f>(SUM(H8:H19)/C20)</f>
        <v>#DIV/0!</v>
      </c>
      <c r="H20" s="24">
        <f>SUM(H8:H19)</f>
        <v>0</v>
      </c>
    </row>
    <row r="21" spans="2:8" ht="18" customHeight="1" thickBot="1">
      <c r="B21" s="12"/>
      <c r="C21" s="12"/>
      <c r="D21" s="12"/>
      <c r="E21" s="12"/>
      <c r="F21" s="21"/>
      <c r="G21" s="180" t="s">
        <v>53</v>
      </c>
      <c r="H21" s="24">
        <f>H20*12</f>
        <v>0</v>
      </c>
    </row>
    <row r="22" spans="2:8" ht="15.6" customHeight="1" thickTop="1">
      <c r="B22" s="13"/>
      <c r="C22" s="13" t="s">
        <v>43</v>
      </c>
      <c r="D22" s="14"/>
      <c r="E22" s="14"/>
      <c r="F22" s="14"/>
      <c r="G22" s="14"/>
      <c r="H22" s="14">
        <f>'Unit Mix Summary'!E23</f>
        <v>0</v>
      </c>
    </row>
    <row r="23" spans="2:8" ht="15.6" customHeight="1">
      <c r="B23" s="12"/>
      <c r="C23" s="15" t="s">
        <v>44</v>
      </c>
      <c r="D23" s="12"/>
      <c r="E23" s="12"/>
      <c r="F23" s="16"/>
      <c r="G23" s="16"/>
      <c r="H23" s="16" t="e">
        <f>'Unit Mix Summary'!E24</f>
        <v>#DIV/0!</v>
      </c>
    </row>
    <row r="24" spans="2:8" ht="15.6" customHeight="1">
      <c r="B24" s="12"/>
      <c r="C24" s="15" t="s">
        <v>45</v>
      </c>
      <c r="D24" s="12"/>
      <c r="E24" s="12"/>
      <c r="F24" s="16"/>
      <c r="G24" s="16"/>
      <c r="H24" s="16">
        <f>'Unit Mix Summary'!E25</f>
        <v>0</v>
      </c>
    </row>
    <row r="25" spans="2:8" ht="15.6" customHeight="1">
      <c r="B25" s="12"/>
      <c r="C25" s="15" t="s">
        <v>46</v>
      </c>
      <c r="D25" s="12"/>
      <c r="E25" s="12"/>
      <c r="F25" s="16"/>
      <c r="G25" s="16"/>
      <c r="H25" s="16">
        <f>'Unit Mix Summary'!E26</f>
        <v>0</v>
      </c>
    </row>
    <row r="26" spans="2:8" ht="15.6" customHeight="1">
      <c r="B26" s="12"/>
      <c r="C26" s="15" t="s">
        <v>54</v>
      </c>
      <c r="D26" s="12"/>
      <c r="E26" s="12"/>
      <c r="F26" s="16"/>
      <c r="G26" s="16"/>
      <c r="H26" s="16">
        <f>'Unit Mix Summary'!E27</f>
        <v>0</v>
      </c>
    </row>
    <row r="27" spans="2:8" ht="5.25" customHeight="1" thickBot="1">
      <c r="B27" s="17"/>
      <c r="C27" s="17"/>
      <c r="D27" s="17"/>
      <c r="E27" s="17"/>
      <c r="F27" s="17"/>
      <c r="G27" s="17"/>
      <c r="H27" s="17"/>
    </row>
    <row r="28" spans="2:8" ht="15.75" customHeight="1" thickTop="1">
      <c r="B28" s="18"/>
      <c r="C28" s="18"/>
      <c r="D28" s="18"/>
      <c r="E28" s="18"/>
      <c r="F28" s="18"/>
      <c r="G28" s="18"/>
      <c r="H28" s="18"/>
    </row>
    <row r="29" spans="2:8" ht="15.75">
      <c r="B29" s="19"/>
      <c r="C29" s="18"/>
      <c r="D29" s="18"/>
      <c r="E29" s="18"/>
      <c r="F29" s="18"/>
      <c r="G29" s="18"/>
      <c r="H29" s="18"/>
    </row>
    <row r="30" spans="2:8" ht="15.75">
      <c r="B30" s="18"/>
      <c r="C30" s="18"/>
      <c r="D30" s="20">
        <f>H26</f>
        <v>0</v>
      </c>
      <c r="E30" s="20">
        <f>I26</f>
        <v>0</v>
      </c>
      <c r="F30" s="18" t="s">
        <v>47</v>
      </c>
      <c r="G30" s="18" t="s">
        <v>47</v>
      </c>
      <c r="H30" s="18" t="s">
        <v>47</v>
      </c>
    </row>
    <row r="41" spans="6:8">
      <c r="F41" s="2" t="s">
        <v>1</v>
      </c>
      <c r="G41" s="2" t="s">
        <v>1</v>
      </c>
      <c r="H41" s="2" t="s">
        <v>1</v>
      </c>
    </row>
  </sheetData>
  <mergeCells count="1">
    <mergeCell ref="B2:H2"/>
  </mergeCells>
  <printOptions horizontalCentered="1" verticalCentered="1"/>
  <pageMargins left="0.5" right="0.5" top="0" bottom="0" header="0" footer="0"/>
  <pageSetup scale="89" orientation="portrait" r:id="rId1"/>
  <headerFooter alignWithMargins="0"/>
  <ignoredErrors>
    <ignoredError sqref="C12:D1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pageSetUpPr fitToPage="1"/>
  </sheetPr>
  <dimension ref="A1:S74"/>
  <sheetViews>
    <sheetView showGridLines="0" tabSelected="1" zoomScale="120" zoomScaleNormal="120" workbookViewId="0">
      <selection activeCell="O25" sqref="O25"/>
    </sheetView>
  </sheetViews>
  <sheetFormatPr defaultColWidth="6.85546875" defaultRowHeight="11.25"/>
  <cols>
    <col min="1" max="1" width="1.42578125" style="28" customWidth="1"/>
    <col min="2" max="2" width="12.28515625" style="28" customWidth="1"/>
    <col min="3" max="3" width="13.42578125" style="28" customWidth="1"/>
    <col min="4" max="4" width="10.7109375" style="28" customWidth="1"/>
    <col min="5" max="5" width="10.28515625" style="28" customWidth="1"/>
    <col min="6" max="6" width="6.85546875" style="28" customWidth="1"/>
    <col min="7" max="7" width="8.5703125" style="28" customWidth="1"/>
    <col min="8" max="8" width="0.85546875" style="28" customWidth="1"/>
    <col min="9" max="9" width="11" style="28" customWidth="1"/>
    <col min="10" max="10" width="0.85546875" style="28" customWidth="1"/>
    <col min="11" max="11" width="9.28515625" style="28" hidden="1" customWidth="1"/>
    <col min="12" max="12" width="0.85546875" style="28" customWidth="1"/>
    <col min="13" max="13" width="7.85546875" style="28" customWidth="1"/>
    <col min="14" max="14" width="0.7109375" style="28" customWidth="1"/>
    <col min="15" max="15" width="8" style="28" customWidth="1"/>
    <col min="16" max="16" width="5" style="28" customWidth="1"/>
    <col min="17" max="17" width="8.85546875" style="28" customWidth="1"/>
    <col min="18" max="18" width="11.140625" style="28" customWidth="1"/>
    <col min="19" max="16384" width="6.85546875" style="28"/>
  </cols>
  <sheetData>
    <row r="1" spans="1:19" ht="15.75">
      <c r="A1" s="192" t="s">
        <v>79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</row>
    <row r="2" spans="1:19" ht="15.75">
      <c r="A2" s="192" t="s">
        <v>9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</row>
    <row r="3" spans="1:19" ht="12.75">
      <c r="A3" s="29"/>
      <c r="B3" s="29"/>
      <c r="C3" s="29"/>
      <c r="D3" s="29"/>
      <c r="E3" s="29"/>
      <c r="F3" s="29"/>
      <c r="G3" s="29"/>
      <c r="H3" s="30"/>
      <c r="I3" s="27"/>
      <c r="J3" s="29"/>
      <c r="K3" s="29"/>
      <c r="L3" s="29"/>
      <c r="M3" s="29"/>
      <c r="N3" s="29"/>
      <c r="O3" s="26"/>
    </row>
    <row r="4" spans="1:19" ht="17.25" customHeight="1" thickBot="1">
      <c r="A4" s="31"/>
      <c r="B4" s="32" t="s">
        <v>4</v>
      </c>
      <c r="C4" s="33"/>
      <c r="D4" s="33"/>
      <c r="E4" s="33"/>
      <c r="F4" s="33"/>
      <c r="G4" s="34"/>
      <c r="H4" s="35"/>
      <c r="I4" s="35"/>
      <c r="J4" s="35"/>
      <c r="K4" s="35"/>
      <c r="L4" s="35" t="s">
        <v>10</v>
      </c>
      <c r="M4" s="35"/>
      <c r="N4" s="33"/>
      <c r="O4" s="36"/>
      <c r="Q4" s="164" t="s">
        <v>68</v>
      </c>
      <c r="R4" s="165" t="s">
        <v>37</v>
      </c>
    </row>
    <row r="5" spans="1:19" ht="8.1" customHeight="1">
      <c r="A5" s="37"/>
      <c r="G5" s="38"/>
      <c r="H5" s="39"/>
      <c r="I5" s="40"/>
      <c r="J5" s="41"/>
      <c r="K5" s="41"/>
      <c r="L5" s="41"/>
      <c r="M5" s="42"/>
      <c r="N5" s="41"/>
      <c r="O5" s="43"/>
      <c r="Q5" s="166"/>
      <c r="R5" s="167"/>
    </row>
    <row r="6" spans="1:19" ht="12.75">
      <c r="A6" s="44"/>
      <c r="B6" s="45" t="s">
        <v>11</v>
      </c>
      <c r="G6" s="46">
        <v>0</v>
      </c>
      <c r="H6" s="47"/>
      <c r="I6" s="48" t="s">
        <v>7</v>
      </c>
      <c r="J6" s="47"/>
      <c r="K6" s="48" t="s">
        <v>12</v>
      </c>
      <c r="L6" s="47"/>
      <c r="M6" s="48" t="s">
        <v>8</v>
      </c>
      <c r="N6" s="47"/>
      <c r="O6" s="49" t="s">
        <v>5</v>
      </c>
      <c r="Q6" s="168"/>
      <c r="R6" s="169"/>
    </row>
    <row r="7" spans="1:19" ht="4.5" customHeight="1">
      <c r="A7" s="50"/>
      <c r="B7" s="51"/>
      <c r="C7" s="52"/>
      <c r="D7" s="52"/>
      <c r="E7" s="52"/>
      <c r="F7" s="52"/>
      <c r="G7" s="53"/>
      <c r="I7" s="54"/>
      <c r="K7" s="38"/>
      <c r="M7" s="54"/>
      <c r="O7" s="54"/>
      <c r="Q7" s="168"/>
      <c r="R7" s="169"/>
    </row>
    <row r="8" spans="1:19" ht="12.75">
      <c r="A8" s="55"/>
      <c r="B8" s="56" t="s">
        <v>6</v>
      </c>
      <c r="C8" s="57"/>
      <c r="D8" s="58"/>
      <c r="E8" s="58"/>
      <c r="F8" s="58"/>
      <c r="G8" s="59"/>
      <c r="I8" s="54"/>
      <c r="K8" s="38"/>
      <c r="M8" s="54"/>
      <c r="O8" s="54"/>
      <c r="Q8" s="168"/>
      <c r="R8" s="169"/>
    </row>
    <row r="9" spans="1:19" ht="3" customHeight="1">
      <c r="A9" s="37"/>
      <c r="G9" s="54"/>
      <c r="I9" s="54"/>
      <c r="K9" s="38"/>
      <c r="M9" s="54"/>
      <c r="O9" s="54"/>
      <c r="Q9" s="168"/>
      <c r="R9" s="169"/>
    </row>
    <row r="10" spans="1:19" ht="13.9" customHeight="1">
      <c r="A10" s="37"/>
      <c r="B10" s="60" t="s">
        <v>13</v>
      </c>
      <c r="G10" s="54" t="s">
        <v>1</v>
      </c>
      <c r="I10" s="54"/>
      <c r="K10" s="38"/>
      <c r="M10" s="54"/>
      <c r="O10" s="54"/>
      <c r="Q10" s="168"/>
      <c r="R10" s="169"/>
    </row>
    <row r="11" spans="1:19">
      <c r="A11" s="37"/>
      <c r="B11" s="60"/>
      <c r="C11" s="133" t="s">
        <v>1</v>
      </c>
      <c r="D11" s="133"/>
      <c r="E11" s="133"/>
      <c r="G11" s="144" t="s">
        <v>63</v>
      </c>
      <c r="I11" s="63"/>
      <c r="K11" s="38"/>
      <c r="M11" s="54"/>
      <c r="O11" s="54"/>
      <c r="Q11" s="168"/>
      <c r="R11" s="169"/>
    </row>
    <row r="12" spans="1:19" ht="12" thickBot="1">
      <c r="A12" s="143"/>
      <c r="B12" s="145" t="s">
        <v>35</v>
      </c>
      <c r="C12" s="146" t="s">
        <v>44</v>
      </c>
      <c r="D12" s="147" t="s">
        <v>14</v>
      </c>
      <c r="E12" s="147" t="s">
        <v>62</v>
      </c>
      <c r="F12" s="148"/>
      <c r="G12" s="149" t="s">
        <v>58</v>
      </c>
      <c r="H12" s="64"/>
      <c r="I12" s="63"/>
      <c r="J12" s="29"/>
      <c r="K12" s="38"/>
      <c r="L12" s="29"/>
      <c r="M12" s="65"/>
      <c r="N12" s="29"/>
      <c r="O12" s="54"/>
      <c r="Q12" s="170"/>
      <c r="R12" s="169"/>
    </row>
    <row r="13" spans="1:19" ht="15" customHeight="1">
      <c r="A13" s="37"/>
      <c r="B13" s="29" t="s">
        <v>61</v>
      </c>
      <c r="C13" s="150" t="e">
        <f>'Unit Mix Summary'!D21</f>
        <v>#DIV/0!</v>
      </c>
      <c r="D13" s="69">
        <f>'Unit Mix Summary'!E23</f>
        <v>0</v>
      </c>
      <c r="E13" s="151">
        <f>'Unit Mix Summary'!C21</f>
        <v>0</v>
      </c>
      <c r="F13" s="70"/>
      <c r="G13" s="152" t="e">
        <f>I14/D13/12</f>
        <v>#DIV/0!</v>
      </c>
      <c r="H13" s="139"/>
      <c r="I13" s="140"/>
      <c r="J13" s="141"/>
      <c r="K13" s="142"/>
      <c r="L13" s="141"/>
      <c r="M13" s="75"/>
      <c r="N13" s="29"/>
      <c r="O13" s="54"/>
      <c r="Q13" s="171"/>
      <c r="R13" s="169"/>
    </row>
    <row r="14" spans="1:19" ht="15.75" customHeight="1">
      <c r="A14" s="37"/>
      <c r="B14" s="61" t="s">
        <v>15</v>
      </c>
      <c r="C14" s="62"/>
      <c r="D14" s="62"/>
      <c r="E14" s="62" t="s">
        <v>1</v>
      </c>
      <c r="F14" s="62"/>
      <c r="G14" s="71"/>
      <c r="H14" s="72"/>
      <c r="I14" s="160">
        <f>'Rent Conclusion'!H21</f>
        <v>0</v>
      </c>
      <c r="J14" s="73"/>
      <c r="K14" s="74"/>
      <c r="L14" s="73"/>
      <c r="M14" s="75" t="e">
        <f>I14/D13</f>
        <v>#DIV/0!</v>
      </c>
      <c r="O14" s="54"/>
      <c r="Q14" s="171"/>
      <c r="R14" s="169"/>
    </row>
    <row r="15" spans="1:19" ht="14.25" customHeight="1">
      <c r="A15" s="37"/>
      <c r="B15" s="60" t="s">
        <v>16</v>
      </c>
      <c r="C15" s="28" t="s">
        <v>17</v>
      </c>
      <c r="E15" s="76">
        <f>Q15</f>
        <v>0.05</v>
      </c>
      <c r="G15" s="77"/>
      <c r="H15" s="73"/>
      <c r="I15" s="84">
        <f>-ROUND((SUM(I14))*E15,4)</f>
        <v>0</v>
      </c>
      <c r="J15" s="79"/>
      <c r="K15" s="80" t="e">
        <f>I15/$E$13</f>
        <v>#DIV/0!</v>
      </c>
      <c r="L15" s="79"/>
      <c r="M15" s="68" t="e">
        <f>I15/D13</f>
        <v>#DIV/0!</v>
      </c>
      <c r="N15" s="67"/>
      <c r="O15" s="81"/>
      <c r="Q15" s="186">
        <v>0.05</v>
      </c>
      <c r="R15" s="158" t="s">
        <v>69</v>
      </c>
      <c r="S15" s="159" t="s">
        <v>70</v>
      </c>
    </row>
    <row r="16" spans="1:19" ht="5.25" customHeight="1">
      <c r="A16" s="37"/>
      <c r="G16" s="54"/>
      <c r="H16" s="82"/>
      <c r="I16" s="83"/>
      <c r="J16" s="73"/>
      <c r="K16" s="84"/>
      <c r="L16" s="73"/>
      <c r="M16" s="74"/>
      <c r="O16" s="63"/>
      <c r="Q16" s="172"/>
      <c r="R16" s="173"/>
    </row>
    <row r="17" spans="1:19" ht="14.25" customHeight="1">
      <c r="A17" s="37"/>
      <c r="B17" s="60" t="s">
        <v>18</v>
      </c>
      <c r="C17" s="85"/>
      <c r="D17" s="85"/>
      <c r="E17" s="85"/>
      <c r="F17" s="85"/>
      <c r="G17" s="54"/>
      <c r="H17" s="73"/>
      <c r="I17" s="86">
        <f>SUM(I14:I15)</f>
        <v>0</v>
      </c>
      <c r="J17" s="73"/>
      <c r="K17" s="84" t="e">
        <f>I17/$E$13</f>
        <v>#DIV/0!</v>
      </c>
      <c r="L17" s="73"/>
      <c r="M17" s="66" t="e">
        <f>I17/D13</f>
        <v>#DIV/0!</v>
      </c>
      <c r="O17" s="87" t="e">
        <f>I17/$I$17</f>
        <v>#DIV/0!</v>
      </c>
      <c r="Q17" s="174"/>
      <c r="R17" s="175"/>
    </row>
    <row r="18" spans="1:19" ht="6.75" customHeight="1">
      <c r="A18" s="37"/>
      <c r="B18" s="60"/>
      <c r="C18" s="85"/>
      <c r="D18" s="85"/>
      <c r="E18" s="85"/>
      <c r="F18" s="85"/>
      <c r="G18" s="54"/>
      <c r="H18" s="73"/>
      <c r="I18" s="78"/>
      <c r="J18" s="73"/>
      <c r="K18" s="84"/>
      <c r="L18" s="73"/>
      <c r="M18" s="86"/>
      <c r="O18" s="87"/>
      <c r="Q18" s="176"/>
      <c r="R18" s="175"/>
    </row>
    <row r="19" spans="1:19" ht="14.25" customHeight="1">
      <c r="A19" s="55"/>
      <c r="B19" s="56" t="s">
        <v>19</v>
      </c>
      <c r="C19" s="88"/>
      <c r="D19" s="88"/>
      <c r="E19" s="89"/>
      <c r="F19" s="89"/>
      <c r="G19" s="59"/>
      <c r="H19" s="73"/>
      <c r="I19" s="78"/>
      <c r="J19" s="73"/>
      <c r="K19" s="84"/>
      <c r="L19" s="73"/>
      <c r="M19" s="74"/>
      <c r="O19" s="87"/>
      <c r="Q19" s="172"/>
      <c r="R19" s="175"/>
    </row>
    <row r="20" spans="1:19" ht="5.45" customHeight="1">
      <c r="A20" s="37"/>
      <c r="G20" s="54"/>
      <c r="H20" s="90"/>
      <c r="I20" s="74"/>
      <c r="K20" s="84"/>
      <c r="M20" s="74"/>
      <c r="O20" s="87"/>
      <c r="Q20" s="172"/>
      <c r="R20" s="175"/>
    </row>
    <row r="21" spans="1:19" ht="12">
      <c r="A21" s="37"/>
      <c r="B21" s="28" t="s">
        <v>20</v>
      </c>
      <c r="F21" s="91"/>
      <c r="G21" s="94">
        <f>-Q21</f>
        <v>0</v>
      </c>
      <c r="H21" s="92"/>
      <c r="I21" s="93"/>
      <c r="J21" s="91"/>
      <c r="K21" s="94" t="e">
        <f t="shared" ref="K21:K29" si="0">G21/$E$13</f>
        <v>#DIV/0!</v>
      </c>
      <c r="L21" s="95"/>
      <c r="M21" s="96" t="e">
        <f>G21/D13</f>
        <v>#DIV/0!</v>
      </c>
      <c r="N21" s="91"/>
      <c r="O21" s="97" t="e">
        <f t="shared" ref="O21:O29" si="1">G21/$I$17</f>
        <v>#DIV/0!</v>
      </c>
      <c r="P21" s="91"/>
      <c r="Q21" s="161">
        <v>0</v>
      </c>
      <c r="R21" s="161" t="s">
        <v>71</v>
      </c>
      <c r="S21" s="159" t="s">
        <v>20</v>
      </c>
    </row>
    <row r="22" spans="1:19" ht="12">
      <c r="A22" s="37"/>
      <c r="B22" s="28" t="s">
        <v>21</v>
      </c>
      <c r="E22" s="95">
        <f>Q22</f>
        <v>0</v>
      </c>
      <c r="F22" s="98" t="s">
        <v>33</v>
      </c>
      <c r="G22" s="94">
        <f>-ROUND(D13*Q22,0)</f>
        <v>0</v>
      </c>
      <c r="H22" s="92"/>
      <c r="I22" s="93"/>
      <c r="J22" s="91"/>
      <c r="K22" s="94" t="e">
        <f t="shared" si="0"/>
        <v>#DIV/0!</v>
      </c>
      <c r="L22" s="95"/>
      <c r="M22" s="96" t="e">
        <f>G22/D13</f>
        <v>#DIV/0!</v>
      </c>
      <c r="N22" s="91"/>
      <c r="O22" s="97" t="e">
        <f t="shared" si="1"/>
        <v>#DIV/0!</v>
      </c>
      <c r="P22" s="91"/>
      <c r="Q22" s="163">
        <v>0</v>
      </c>
      <c r="R22" s="162" t="s">
        <v>75</v>
      </c>
      <c r="S22" s="159" t="s">
        <v>21</v>
      </c>
    </row>
    <row r="23" spans="1:19" ht="12">
      <c r="A23" s="37"/>
      <c r="B23" s="28" t="s">
        <v>22</v>
      </c>
      <c r="D23" s="28" t="s">
        <v>23</v>
      </c>
      <c r="E23" s="181" t="e">
        <f>G23/-I17</f>
        <v>#DIV/0!</v>
      </c>
      <c r="F23" s="91" t="s">
        <v>34</v>
      </c>
      <c r="G23" s="94">
        <f>M23*-D13</f>
        <v>0</v>
      </c>
      <c r="H23" s="92"/>
      <c r="I23" s="93"/>
      <c r="J23" s="91"/>
      <c r="K23" s="94" t="e">
        <f t="shared" si="0"/>
        <v>#DIV/0!</v>
      </c>
      <c r="L23" s="95"/>
      <c r="M23" s="96">
        <f>Q23</f>
        <v>0</v>
      </c>
      <c r="N23" s="91"/>
      <c r="O23" s="97" t="e">
        <f t="shared" si="1"/>
        <v>#DIV/0!</v>
      </c>
      <c r="P23" s="91"/>
      <c r="Q23" s="163">
        <v>0</v>
      </c>
      <c r="R23" s="162" t="s">
        <v>75</v>
      </c>
      <c r="S23" s="159" t="s">
        <v>73</v>
      </c>
    </row>
    <row r="24" spans="1:19" ht="12">
      <c r="A24" s="37"/>
      <c r="D24" s="28" t="s">
        <v>24</v>
      </c>
      <c r="E24" s="181">
        <f>Q24</f>
        <v>0.05</v>
      </c>
      <c r="F24" s="91" t="s">
        <v>34</v>
      </c>
      <c r="G24" s="94">
        <f>-ROUND($I$17*E24,0)</f>
        <v>0</v>
      </c>
      <c r="H24" s="92"/>
      <c r="I24" s="93"/>
      <c r="J24" s="91"/>
      <c r="K24" s="94" t="e">
        <f t="shared" si="0"/>
        <v>#DIV/0!</v>
      </c>
      <c r="L24" s="95"/>
      <c r="M24" s="96" t="e">
        <f>G24/D13</f>
        <v>#DIV/0!</v>
      </c>
      <c r="N24" s="91"/>
      <c r="O24" s="97" t="e">
        <f t="shared" si="1"/>
        <v>#DIV/0!</v>
      </c>
      <c r="P24" s="91"/>
      <c r="Q24" s="187">
        <v>0.05</v>
      </c>
      <c r="R24" s="162" t="s">
        <v>74</v>
      </c>
      <c r="S24" s="159" t="s">
        <v>72</v>
      </c>
    </row>
    <row r="25" spans="1:19" ht="12">
      <c r="A25" s="37"/>
      <c r="B25" s="28" t="s">
        <v>25</v>
      </c>
      <c r="E25" s="182">
        <f>Q25</f>
        <v>0</v>
      </c>
      <c r="F25" s="98" t="s">
        <v>33</v>
      </c>
      <c r="G25" s="94">
        <f>-ROUND(D13*E25,0)</f>
        <v>0</v>
      </c>
      <c r="H25" s="92"/>
      <c r="I25" s="93"/>
      <c r="J25" s="91"/>
      <c r="K25" s="94" t="e">
        <f t="shared" si="0"/>
        <v>#DIV/0!</v>
      </c>
      <c r="L25" s="95"/>
      <c r="M25" s="96" t="e">
        <f>G25/D13</f>
        <v>#DIV/0!</v>
      </c>
      <c r="N25" s="91"/>
      <c r="O25" s="97" t="e">
        <f t="shared" si="1"/>
        <v>#DIV/0!</v>
      </c>
      <c r="P25" s="91"/>
      <c r="Q25" s="163">
        <v>0</v>
      </c>
      <c r="R25" s="162" t="s">
        <v>75</v>
      </c>
      <c r="S25" s="28" t="s">
        <v>25</v>
      </c>
    </row>
    <row r="26" spans="1:19" ht="12">
      <c r="A26" s="37"/>
      <c r="B26" s="28" t="s">
        <v>26</v>
      </c>
      <c r="E26" s="182">
        <f t="shared" ref="E26:E28" si="2">Q26</f>
        <v>0</v>
      </c>
      <c r="F26" s="98" t="s">
        <v>33</v>
      </c>
      <c r="G26" s="94">
        <f>-ROUND(D13*E26,0)</f>
        <v>0</v>
      </c>
      <c r="H26" s="92"/>
      <c r="I26" s="93"/>
      <c r="J26" s="91"/>
      <c r="K26" s="94" t="e">
        <f t="shared" si="0"/>
        <v>#DIV/0!</v>
      </c>
      <c r="L26" s="95"/>
      <c r="M26" s="96" t="e">
        <f>G26/D13</f>
        <v>#DIV/0!</v>
      </c>
      <c r="N26" s="91"/>
      <c r="O26" s="97" t="e">
        <f t="shared" si="1"/>
        <v>#DIV/0!</v>
      </c>
      <c r="P26" s="91"/>
      <c r="Q26" s="163">
        <v>0</v>
      </c>
      <c r="R26" s="162" t="s">
        <v>75</v>
      </c>
      <c r="S26" s="28" t="s">
        <v>26</v>
      </c>
    </row>
    <row r="27" spans="1:19" ht="12">
      <c r="A27" s="37"/>
      <c r="B27" s="28" t="s">
        <v>52</v>
      </c>
      <c r="E27" s="182">
        <f t="shared" si="2"/>
        <v>0</v>
      </c>
      <c r="F27" s="98" t="s">
        <v>33</v>
      </c>
      <c r="G27" s="94">
        <f>-ROUND(D13*E27,0)</f>
        <v>0</v>
      </c>
      <c r="H27" s="92"/>
      <c r="I27" s="93"/>
      <c r="J27" s="91"/>
      <c r="K27" s="94" t="e">
        <f>G27/$E$13</f>
        <v>#DIV/0!</v>
      </c>
      <c r="L27" s="95"/>
      <c r="M27" s="96" t="e">
        <f>G27/D13</f>
        <v>#DIV/0!</v>
      </c>
      <c r="N27" s="91"/>
      <c r="O27" s="97" t="e">
        <f>G27/$I$17</f>
        <v>#DIV/0!</v>
      </c>
      <c r="P27" s="91"/>
      <c r="Q27" s="163">
        <v>0</v>
      </c>
      <c r="R27" s="162" t="s">
        <v>75</v>
      </c>
      <c r="S27" s="28" t="s">
        <v>52</v>
      </c>
    </row>
    <row r="28" spans="1:19" ht="12">
      <c r="A28" s="37"/>
      <c r="B28" s="28" t="s">
        <v>27</v>
      </c>
      <c r="E28" s="182">
        <f t="shared" si="2"/>
        <v>0</v>
      </c>
      <c r="F28" s="98" t="s">
        <v>33</v>
      </c>
      <c r="G28" s="94">
        <f>-ROUND(D13*E28,0)</f>
        <v>0</v>
      </c>
      <c r="H28" s="92"/>
      <c r="I28" s="93"/>
      <c r="J28" s="91"/>
      <c r="K28" s="94" t="e">
        <f t="shared" si="0"/>
        <v>#DIV/0!</v>
      </c>
      <c r="L28" s="95"/>
      <c r="M28" s="96" t="e">
        <f>G28/D13</f>
        <v>#DIV/0!</v>
      </c>
      <c r="N28" s="91"/>
      <c r="O28" s="97" t="e">
        <f t="shared" si="1"/>
        <v>#DIV/0!</v>
      </c>
      <c r="P28" s="91"/>
      <c r="Q28" s="163">
        <v>0</v>
      </c>
      <c r="R28" s="162" t="s">
        <v>75</v>
      </c>
      <c r="S28" s="28" t="s">
        <v>27</v>
      </c>
    </row>
    <row r="29" spans="1:19" ht="12">
      <c r="A29" s="44"/>
      <c r="B29" s="67" t="s">
        <v>28</v>
      </c>
      <c r="C29" s="67"/>
      <c r="D29" s="67"/>
      <c r="E29" s="183">
        <f>Q29</f>
        <v>0.05</v>
      </c>
      <c r="F29" s="67" t="s">
        <v>34</v>
      </c>
      <c r="G29" s="184">
        <f>-ROUND($I$17*E29,0)</f>
        <v>0</v>
      </c>
      <c r="H29" s="90"/>
      <c r="I29" s="78"/>
      <c r="J29" s="99"/>
      <c r="K29" s="80" t="e">
        <f t="shared" si="0"/>
        <v>#DIV/0!</v>
      </c>
      <c r="L29" s="100"/>
      <c r="M29" s="101" t="e">
        <f>G29/D13</f>
        <v>#DIV/0!</v>
      </c>
      <c r="N29" s="67"/>
      <c r="O29" s="102" t="e">
        <f t="shared" si="1"/>
        <v>#DIV/0!</v>
      </c>
      <c r="Q29" s="187">
        <v>0.05</v>
      </c>
      <c r="R29" s="162" t="s">
        <v>74</v>
      </c>
      <c r="S29" s="28" t="s">
        <v>28</v>
      </c>
    </row>
    <row r="30" spans="1:19" ht="21" customHeight="1">
      <c r="A30" s="37"/>
      <c r="B30" s="60" t="s">
        <v>29</v>
      </c>
      <c r="D30" s="103"/>
      <c r="E30" s="104"/>
      <c r="F30" s="105"/>
      <c r="G30" s="78"/>
      <c r="I30" s="185">
        <f>SUM(G21:G29)</f>
        <v>0</v>
      </c>
      <c r="K30" s="84" t="e">
        <f>I30/$E$13</f>
        <v>#DIV/0!</v>
      </c>
      <c r="L30" s="106"/>
      <c r="M30" s="66" t="e">
        <f>I30/D13</f>
        <v>#DIV/0!</v>
      </c>
      <c r="O30" s="107" t="e">
        <f>I30/$I$17</f>
        <v>#DIV/0!</v>
      </c>
      <c r="Q30" s="174"/>
      <c r="R30" s="177"/>
    </row>
    <row r="31" spans="1:19" ht="6" customHeight="1">
      <c r="A31" s="37"/>
      <c r="G31" s="54"/>
      <c r="H31" s="90"/>
      <c r="I31" s="78"/>
      <c r="J31" s="90"/>
      <c r="K31" s="84"/>
      <c r="L31" s="90"/>
      <c r="M31" s="78"/>
      <c r="N31" s="29"/>
      <c r="O31" s="87"/>
      <c r="Q31" s="178"/>
      <c r="R31" s="175"/>
    </row>
    <row r="32" spans="1:19" ht="4.5" customHeight="1">
      <c r="A32" s="50"/>
      <c r="B32" s="51"/>
      <c r="C32" s="52"/>
      <c r="D32" s="52"/>
      <c r="E32" s="52"/>
      <c r="F32" s="52"/>
      <c r="G32" s="53"/>
      <c r="H32" s="82"/>
      <c r="I32" s="83"/>
      <c r="J32" s="82"/>
      <c r="K32" s="108"/>
      <c r="L32" s="82"/>
      <c r="M32" s="83"/>
      <c r="N32" s="109"/>
      <c r="O32" s="110"/>
      <c r="Q32" s="178"/>
      <c r="R32" s="175"/>
    </row>
    <row r="33" spans="1:19" ht="12.75">
      <c r="A33" s="55"/>
      <c r="B33" s="56" t="s">
        <v>30</v>
      </c>
      <c r="C33" s="88"/>
      <c r="D33" s="89"/>
      <c r="E33" s="89"/>
      <c r="F33" s="89"/>
      <c r="G33" s="59"/>
      <c r="H33" s="73"/>
      <c r="I33" s="111">
        <f>I17+I30</f>
        <v>0</v>
      </c>
      <c r="J33" s="73"/>
      <c r="K33" s="84" t="e">
        <f>I33/$E$13</f>
        <v>#DIV/0!</v>
      </c>
      <c r="L33" s="73"/>
      <c r="M33" s="66" t="e">
        <f>I33/D13</f>
        <v>#DIV/0!</v>
      </c>
      <c r="O33" s="87" t="e">
        <f>I33/$I$17</f>
        <v>#DIV/0!</v>
      </c>
      <c r="Q33" s="174"/>
      <c r="R33" s="175"/>
    </row>
    <row r="34" spans="1:19" ht="2.25" customHeight="1">
      <c r="A34" s="37"/>
      <c r="B34" s="112"/>
      <c r="C34" s="85"/>
      <c r="D34" s="85"/>
      <c r="E34" s="85"/>
      <c r="F34" s="85"/>
      <c r="G34" s="54"/>
      <c r="H34" s="73"/>
      <c r="I34" s="86"/>
      <c r="J34" s="73"/>
      <c r="K34" s="74"/>
      <c r="L34" s="73"/>
      <c r="M34" s="86"/>
      <c r="O34" s="87"/>
      <c r="Q34" s="176"/>
      <c r="R34" s="175"/>
    </row>
    <row r="35" spans="1:19" ht="17.25" customHeight="1">
      <c r="A35" s="37"/>
      <c r="B35" s="61" t="s">
        <v>31</v>
      </c>
      <c r="G35" s="54"/>
      <c r="H35" s="90"/>
      <c r="I35" s="113">
        <v>6.5000000000000002E-2</v>
      </c>
      <c r="J35" s="90"/>
      <c r="K35" s="74"/>
      <c r="L35" s="90"/>
      <c r="M35" s="114"/>
      <c r="O35" s="87"/>
      <c r="Q35" s="179">
        <v>6.5000000000000002E-2</v>
      </c>
      <c r="R35" s="158" t="s">
        <v>77</v>
      </c>
      <c r="S35" s="28" t="s">
        <v>76</v>
      </c>
    </row>
    <row r="36" spans="1:19" ht="4.1500000000000004" customHeight="1">
      <c r="A36" s="50"/>
      <c r="B36" s="115"/>
      <c r="C36" s="116"/>
      <c r="D36" s="116"/>
      <c r="E36" s="116"/>
      <c r="F36" s="116"/>
      <c r="G36" s="53"/>
      <c r="H36" s="82"/>
      <c r="I36" s="117"/>
      <c r="J36" s="82"/>
      <c r="K36" s="118"/>
      <c r="L36" s="82"/>
      <c r="M36" s="117"/>
      <c r="N36" s="109"/>
      <c r="O36" s="110"/>
    </row>
    <row r="37" spans="1:19" ht="12.75">
      <c r="A37" s="119"/>
      <c r="B37" s="120" t="s">
        <v>56</v>
      </c>
      <c r="C37" s="121"/>
      <c r="D37" s="121"/>
      <c r="E37" s="121"/>
      <c r="F37" s="121"/>
      <c r="G37" s="122"/>
      <c r="H37" s="90"/>
      <c r="I37" s="123"/>
      <c r="J37" s="90"/>
      <c r="K37" s="84"/>
      <c r="L37" s="90"/>
      <c r="M37" s="66"/>
      <c r="N37" s="29"/>
      <c r="O37" s="87"/>
    </row>
    <row r="38" spans="1:19" ht="12.75">
      <c r="A38" s="119"/>
      <c r="B38" s="120" t="s">
        <v>32</v>
      </c>
      <c r="C38" s="121"/>
      <c r="D38" s="121"/>
      <c r="E38" s="121"/>
      <c r="F38" s="121"/>
      <c r="G38" s="136" t="s">
        <v>55</v>
      </c>
      <c r="H38" s="90"/>
      <c r="I38" s="123">
        <f>ROUND((I33/I35),-4)</f>
        <v>0</v>
      </c>
      <c r="J38" s="90"/>
      <c r="K38" s="84" t="e">
        <f>I38/$E$13</f>
        <v>#DIV/0!</v>
      </c>
      <c r="L38" s="90"/>
      <c r="M38" s="66" t="e">
        <f>I38/D13</f>
        <v>#DIV/0!</v>
      </c>
      <c r="N38" s="29"/>
      <c r="O38" s="87"/>
    </row>
    <row r="39" spans="1:19" ht="3" customHeight="1">
      <c r="A39" s="55"/>
      <c r="B39" s="58"/>
      <c r="C39" s="58"/>
      <c r="D39" s="58"/>
      <c r="E39" s="58"/>
      <c r="F39" s="58"/>
      <c r="G39" s="59"/>
      <c r="H39" s="124"/>
      <c r="I39" s="125"/>
      <c r="J39" s="124"/>
      <c r="K39" s="126"/>
      <c r="L39" s="124"/>
      <c r="M39" s="125"/>
      <c r="N39" s="127"/>
      <c r="O39" s="81"/>
    </row>
    <row r="40" spans="1:19" ht="6.75" customHeight="1">
      <c r="B40" s="61"/>
      <c r="C40" s="85"/>
      <c r="D40" s="85"/>
      <c r="E40" s="128"/>
      <c r="F40" s="85"/>
      <c r="G40" s="85"/>
      <c r="M40" s="129"/>
      <c r="O40" s="130"/>
    </row>
    <row r="41" spans="1:19" ht="12.75">
      <c r="A41" s="131"/>
      <c r="B41" s="131"/>
      <c r="O41" s="132"/>
    </row>
    <row r="45" spans="1:19">
      <c r="C45" s="133"/>
      <c r="D45" s="133"/>
      <c r="E45" s="133"/>
      <c r="F45" s="133"/>
      <c r="G45" s="133"/>
    </row>
    <row r="46" spans="1:19">
      <c r="C46" s="133"/>
      <c r="D46" s="133"/>
      <c r="E46" s="133"/>
      <c r="F46" s="133"/>
      <c r="G46" s="133"/>
    </row>
    <row r="47" spans="1:19">
      <c r="C47" s="133"/>
      <c r="D47" s="133"/>
      <c r="E47" s="133"/>
      <c r="F47" s="133"/>
      <c r="G47" s="133"/>
    </row>
    <row r="48" spans="1:19">
      <c r="C48" s="133"/>
      <c r="D48" s="133"/>
      <c r="E48" s="133"/>
      <c r="F48" s="133"/>
      <c r="G48" s="133"/>
    </row>
    <row r="49" spans="3:7">
      <c r="C49" s="133"/>
      <c r="D49" s="133"/>
      <c r="E49" s="133"/>
      <c r="F49" s="134"/>
      <c r="G49" s="135"/>
    </row>
    <row r="50" spans="3:7">
      <c r="C50" s="133"/>
      <c r="D50" s="133"/>
      <c r="E50" s="133"/>
      <c r="F50" s="134"/>
      <c r="G50" s="135"/>
    </row>
    <row r="51" spans="3:7">
      <c r="C51" s="133"/>
      <c r="D51" s="133"/>
      <c r="E51" s="133"/>
      <c r="F51" s="134"/>
      <c r="G51" s="135"/>
    </row>
    <row r="53" spans="3:7" ht="3" customHeight="1"/>
    <row r="54" spans="3:7" ht="3" customHeight="1"/>
    <row r="57" spans="3:7" ht="3" customHeight="1"/>
    <row r="58" spans="3:7" ht="3" customHeight="1"/>
    <row r="59" spans="3:7" ht="3" customHeight="1"/>
    <row r="60" spans="3:7" ht="3" customHeight="1"/>
    <row r="61" spans="3:7" ht="3" customHeight="1"/>
    <row r="62" spans="3:7" ht="3" customHeight="1"/>
    <row r="63" spans="3:7" ht="3" customHeight="1"/>
    <row r="64" spans="3:7" ht="3" customHeight="1"/>
    <row r="65" ht="3" customHeight="1"/>
    <row r="66" ht="3" customHeight="1"/>
    <row r="67" ht="3" customHeight="1"/>
    <row r="68" ht="3" customHeight="1"/>
    <row r="69" ht="3" customHeight="1"/>
    <row r="70" ht="3" customHeight="1"/>
    <row r="71" ht="3" customHeight="1"/>
    <row r="72" ht="3" customHeight="1"/>
    <row r="73" ht="3" customHeight="1"/>
    <row r="74" ht="3" customHeight="1"/>
  </sheetData>
  <mergeCells count="2">
    <mergeCell ref="A1:O1"/>
    <mergeCell ref="A2:O2"/>
  </mergeCells>
  <printOptions horizontalCentered="1" verticalCentered="1"/>
  <pageMargins left="0.25" right="0.25" top="0.5" bottom="0.25" header="0" footer="0"/>
  <pageSetup scale="32" orientation="portrait" r:id="rId1"/>
  <headerFooter alignWithMargins="0"/>
  <ignoredErrors>
    <ignoredError sqref="C13:G13" evalErro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F8BD6FB4F524198FB3326D5055444" ma:contentTypeVersion="13" ma:contentTypeDescription="Create a new document." ma:contentTypeScope="" ma:versionID="4a59b46db29c389ea0a3b888fc3fa5e6">
  <xsd:schema xmlns:xsd="http://www.w3.org/2001/XMLSchema" xmlns:xs="http://www.w3.org/2001/XMLSchema" xmlns:p="http://schemas.microsoft.com/office/2006/metadata/properties" xmlns:ns3="3f1db3af-89d3-4183-968b-7d7543af6df2" xmlns:ns4="e40c21ff-414b-46c6-bac0-ce14c80aaa8b" targetNamespace="http://schemas.microsoft.com/office/2006/metadata/properties" ma:root="true" ma:fieldsID="ef95155e36365e94945b31ce460285d3" ns3:_="" ns4:_="">
    <xsd:import namespace="3f1db3af-89d3-4183-968b-7d7543af6df2"/>
    <xsd:import namespace="e40c21ff-414b-46c6-bac0-ce14c80aaa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db3af-89d3-4183-968b-7d7543af6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c21ff-414b-46c6-bac0-ce14c80aaa8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C1B81-9570-4B64-B360-986CE63596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FE3E9F-8E88-4825-9475-FECE456884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780BCD-01F9-4388-A12A-702F95939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db3af-89d3-4183-968b-7d7543af6df2"/>
    <ds:schemaRef ds:uri="e40c21ff-414b-46c6-bac0-ce14c80aa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Mix Summary</vt:lpstr>
      <vt:lpstr>Rent Roll Range</vt:lpstr>
      <vt:lpstr>Rent Conclusion</vt:lpstr>
      <vt:lpstr>Income Summary </vt:lpstr>
    </vt:vector>
  </TitlesOfParts>
  <Company>Mueller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Gaab</dc:creator>
  <cp:lastModifiedBy>Michael Martino</cp:lastModifiedBy>
  <cp:lastPrinted>2019-02-11T17:52:12Z</cp:lastPrinted>
  <dcterms:created xsi:type="dcterms:W3CDTF">1998-08-20T23:36:38Z</dcterms:created>
  <dcterms:modified xsi:type="dcterms:W3CDTF">2020-09-07T14:58:24Z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0x010100CF5F8BD6FB4F524198FB3326D5055444</vt:lpwstr>
  </property>
</Properties>
</file>