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8C7589BA-ADDF-4FFD-9051-D37E1C8E4E4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nant Rent Roll" sheetId="1" r:id="rId1"/>
  </sheets>
  <definedNames>
    <definedName name="_xlnm.Print_Area" localSheetId="0">'Tenant Rent Roll'!$A$1:$O$36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7" i="1" l="1"/>
  <c r="T28" i="1"/>
  <c r="T26" i="1"/>
  <c r="T25" i="1"/>
  <c r="T22" i="1"/>
  <c r="T21" i="1"/>
  <c r="T15" i="1"/>
  <c r="T16" i="1"/>
  <c r="T17" i="1"/>
  <c r="T18" i="1"/>
  <c r="T14" i="1"/>
  <c r="A1" i="1" l="1"/>
  <c r="C41" i="1" l="1"/>
  <c r="K27" i="1" l="1"/>
  <c r="K28" i="1"/>
  <c r="K25" i="1"/>
  <c r="N25" i="1" s="1"/>
  <c r="K21" i="1"/>
  <c r="K22" i="1" s="1"/>
  <c r="N22" i="1" s="1"/>
  <c r="K17" i="1"/>
  <c r="K18" i="1" s="1"/>
  <c r="N18" i="1" s="1"/>
  <c r="K15" i="1"/>
  <c r="K16" i="1" s="1"/>
  <c r="K10" i="1"/>
  <c r="N10" i="1" l="1"/>
  <c r="T10" i="1"/>
  <c r="K11" i="1"/>
  <c r="K26" i="1"/>
  <c r="N26" i="1" s="1"/>
  <c r="N17" i="1"/>
  <c r="D31" i="1"/>
  <c r="D32" i="1" s="1"/>
  <c r="C31" i="1"/>
  <c r="E32" i="1" s="1"/>
  <c r="M28" i="1"/>
  <c r="L28" i="1" s="1"/>
  <c r="I28" i="1"/>
  <c r="M27" i="1"/>
  <c r="L27" i="1" s="1"/>
  <c r="I27" i="1"/>
  <c r="Q26" i="1"/>
  <c r="M26" i="1"/>
  <c r="L26" i="1"/>
  <c r="I26" i="1"/>
  <c r="M25" i="1"/>
  <c r="L25" i="1" s="1"/>
  <c r="I25" i="1"/>
  <c r="D25" i="1"/>
  <c r="M24" i="1"/>
  <c r="L24" i="1"/>
  <c r="I24" i="1"/>
  <c r="Q22" i="1"/>
  <c r="M22" i="1"/>
  <c r="L22" i="1" s="1"/>
  <c r="I22" i="1"/>
  <c r="M21" i="1"/>
  <c r="L21" i="1" s="1"/>
  <c r="I21" i="1"/>
  <c r="D21" i="1"/>
  <c r="M20" i="1"/>
  <c r="L20" i="1"/>
  <c r="M18" i="1"/>
  <c r="L18" i="1" s="1"/>
  <c r="I18" i="1"/>
  <c r="Q17" i="1"/>
  <c r="M17" i="1"/>
  <c r="L17" i="1" s="1"/>
  <c r="I17" i="1"/>
  <c r="M16" i="1"/>
  <c r="L16" i="1" s="1"/>
  <c r="I16" i="1"/>
  <c r="M15" i="1"/>
  <c r="L15" i="1" s="1"/>
  <c r="I15" i="1"/>
  <c r="M14" i="1"/>
  <c r="L14" i="1" s="1"/>
  <c r="I14" i="1"/>
  <c r="D14" i="1"/>
  <c r="M13" i="1"/>
  <c r="L13" i="1" s="1"/>
  <c r="Q11" i="1"/>
  <c r="M11" i="1"/>
  <c r="L11" i="1" s="1"/>
  <c r="I11" i="1"/>
  <c r="M10" i="1"/>
  <c r="L10" i="1" s="1"/>
  <c r="I10" i="1"/>
  <c r="D10" i="1"/>
  <c r="M9" i="1"/>
  <c r="L9" i="1" s="1"/>
  <c r="N11" i="1" l="1"/>
  <c r="N32" i="1" s="1"/>
  <c r="T11" i="1"/>
  <c r="E40" i="1"/>
  <c r="E41" i="1" s="1"/>
  <c r="M32" i="1" l="1"/>
  <c r="Q32" i="1" s="1"/>
  <c r="L32" i="1" l="1"/>
</calcChain>
</file>

<file path=xl/sharedStrings.xml><?xml version="1.0" encoding="utf-8"?>
<sst xmlns="http://schemas.openxmlformats.org/spreadsheetml/2006/main" count="116" uniqueCount="64">
  <si>
    <t>Gross</t>
  </si>
  <si>
    <t>Office</t>
  </si>
  <si>
    <t>[1]</t>
  </si>
  <si>
    <t>Period</t>
  </si>
  <si>
    <t>Tenant Rent</t>
  </si>
  <si>
    <t>Address</t>
  </si>
  <si>
    <t>Leasable</t>
  </si>
  <si>
    <t>Build-Out</t>
  </si>
  <si>
    <t>Length</t>
  </si>
  <si>
    <t>Option to</t>
  </si>
  <si>
    <t>Lease</t>
  </si>
  <si>
    <t>Begin</t>
  </si>
  <si>
    <t>End</t>
  </si>
  <si>
    <t>Monthly</t>
  </si>
  <si>
    <t>Annual</t>
  </si>
  <si>
    <t>No.</t>
  </si>
  <si>
    <t>Tenant</t>
  </si>
  <si>
    <t>Area (SF)</t>
  </si>
  <si>
    <t>SF / %</t>
  </si>
  <si>
    <t>of Lease</t>
  </si>
  <si>
    <t>Extend</t>
  </si>
  <si>
    <t>Structure</t>
  </si>
  <si>
    <t>Date</t>
  </si>
  <si>
    <t>Amount</t>
  </si>
  <si>
    <t xml:space="preserve"> / SF</t>
  </si>
  <si>
    <t xml:space="preserve"> </t>
  </si>
  <si>
    <t>Bldg. 1</t>
  </si>
  <si>
    <t>Tenant Name</t>
  </si>
  <si>
    <t>__ Years</t>
  </si>
  <si>
    <t>(1) __-Year</t>
  </si>
  <si>
    <t>NNN</t>
  </si>
  <si>
    <t>Year 1</t>
  </si>
  <si>
    <t>Shell</t>
  </si>
  <si>
    <t>Year 2</t>
  </si>
  <si>
    <t>Year 3</t>
  </si>
  <si>
    <t>Blended</t>
  </si>
  <si>
    <t>__ Years /</t>
  </si>
  <si>
    <t>(2) __-Year</t>
  </si>
  <si>
    <t>Month 1</t>
  </si>
  <si>
    <t>__ Months</t>
  </si>
  <si>
    <t>at Market</t>
  </si>
  <si>
    <t>Year 4</t>
  </si>
  <si>
    <t>Year 5</t>
  </si>
  <si>
    <t>Fixed __%</t>
  </si>
  <si>
    <t>Escalations</t>
  </si>
  <si>
    <t>Bldg. 2</t>
  </si>
  <si>
    <t>M-to-M</t>
  </si>
  <si>
    <t>None</t>
  </si>
  <si>
    <t xml:space="preserve">  </t>
  </si>
  <si>
    <t>Gross Leasable Area</t>
  </si>
  <si>
    <t>Avg. Rent / Mo.</t>
  </si>
  <si>
    <t>Vacancy</t>
  </si>
  <si>
    <t>Potential Gross Contract Rent / Year:</t>
  </si>
  <si>
    <t xml:space="preserve">[1]  NNN: Tenants are responsible for their utilities, maintenance of their leased space, and pro rata share of CAM, real estate taxes, </t>
  </si>
  <si>
    <t>Average</t>
  </si>
  <si>
    <t>Space Size (SF)</t>
  </si>
  <si>
    <t>Owner-Occupied</t>
  </si>
  <si>
    <t>Tenant Leased</t>
  </si>
  <si>
    <t>[1]  Modified Gross: Tenant is responsible for their utilities and interior maintenance of their leased space, plus reimburses landlord</t>
  </si>
  <si>
    <t xml:space="preserve">       landlord for insurance and property taxes. Landlord pays common area maintenance, management and structural repairs of the property.  </t>
  </si>
  <si>
    <t>Subject Project Name</t>
  </si>
  <si>
    <t>Bumps</t>
  </si>
  <si>
    <t xml:space="preserve">% Rent </t>
  </si>
  <si>
    <t xml:space="preserve">       and building insurance. Landlord is responsible for management fees and structural maintenance of the property.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</si>
</sst>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164" formatCode="_(* #,##0_);_(* \(#,##0\);_(* &quot;-&quot;??_);_(@_)"/>
    <numFmt numFmtId="165" formatCode="0.0%"/>
    <numFmt numFmtId="166" formatCode="&quot;$&quot;#,##0.00"/>
    <numFmt numFmtId="167" formatCode="&quot;$&quot;#,##0"/>
    <numFmt numFmtId="168" formatCode="&quot;$&quot;#,##0.000_);\(&quot;$&quot;#,##0.000\)"/>
    <numFmt numFmtId="169" formatCode="&quot;$&quot;#,##0.000"/>
  </numFmts>
  <fonts count="12" x14ac:knownFonts="1">
    <font>
      <sz val="8"/>
      <color rgb="FF000000"/>
      <name val="Tms Rmn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Tms Rmn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1E4959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45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7" fontId="1" fillId="2" borderId="0" xfId="0" applyNumberFormat="1" applyFont="1" applyFill="1"/>
    <xf numFmtId="164" fontId="2" fillId="2" borderId="0" xfId="0" applyNumberFormat="1" applyFont="1" applyFill="1"/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right"/>
    </xf>
    <xf numFmtId="9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0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165" fontId="3" fillId="2" borderId="1" xfId="0" applyNumberFormat="1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/>
    <xf numFmtId="37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7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5" fontId="4" fillId="2" borderId="3" xfId="0" applyNumberFormat="1" applyFont="1" applyFill="1" applyBorder="1"/>
    <xf numFmtId="37" fontId="3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167" fontId="3" fillId="2" borderId="0" xfId="0" applyNumberFormat="1" applyFont="1" applyFill="1"/>
    <xf numFmtId="167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166" fontId="2" fillId="2" borderId="0" xfId="0" applyNumberFormat="1" applyFon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7" fontId="1" fillId="2" borderId="0" xfId="0" applyNumberFormat="1" applyFont="1" applyFill="1"/>
    <xf numFmtId="166" fontId="3" fillId="2" borderId="5" xfId="0" applyNumberFormat="1" applyFont="1" applyFill="1" applyBorder="1"/>
    <xf numFmtId="167" fontId="3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3" fillId="2" borderId="5" xfId="0" applyFont="1" applyFill="1" applyBorder="1"/>
    <xf numFmtId="0" fontId="2" fillId="2" borderId="5" xfId="0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center"/>
    </xf>
    <xf numFmtId="37" fontId="3" fillId="2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1" fillId="2" borderId="8" xfId="0" applyFont="1" applyFill="1" applyBorder="1"/>
    <xf numFmtId="167" fontId="2" fillId="2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center"/>
    </xf>
    <xf numFmtId="0" fontId="6" fillId="4" borderId="9" xfId="0" applyFont="1" applyFill="1" applyBorder="1" applyAlignment="1">
      <alignment horizontal="center"/>
    </xf>
    <xf numFmtId="37" fontId="6" fillId="4" borderId="9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9" xfId="0" applyFont="1" applyFill="1" applyBorder="1"/>
    <xf numFmtId="37" fontId="6" fillId="4" borderId="0" xfId="0" applyNumberFormat="1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/>
    <xf numFmtId="37" fontId="6" fillId="4" borderId="5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5" xfId="0" applyFont="1" applyFill="1" applyBorder="1"/>
    <xf numFmtId="165" fontId="3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165" fontId="3" fillId="2" borderId="15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37" fontId="3" fillId="2" borderId="17" xfId="0" applyNumberFormat="1" applyFont="1" applyFill="1" applyBorder="1" applyAlignment="1">
      <alignment horizontal="center"/>
    </xf>
    <xf numFmtId="0" fontId="3" fillId="2" borderId="18" xfId="0" applyFont="1" applyFill="1" applyBorder="1"/>
    <xf numFmtId="37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37" fontId="3" fillId="2" borderId="0" xfId="0" applyNumberFormat="1" applyFont="1" applyFill="1" applyAlignment="1">
      <alignment horizontal="center"/>
    </xf>
    <xf numFmtId="0" fontId="1" fillId="2" borderId="0" xfId="0" applyFont="1" applyFill="1"/>
    <xf numFmtId="166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right"/>
    </xf>
    <xf numFmtId="10" fontId="1" fillId="2" borderId="0" xfId="0" applyNumberFormat="1" applyFont="1" applyFill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0" xfId="0" applyFont="1" applyFill="1" applyBorder="1"/>
    <xf numFmtId="37" fontId="7" fillId="2" borderId="20" xfId="0" applyNumberFormat="1" applyFont="1" applyFill="1" applyBorder="1" applyAlignment="1">
      <alignment horizontal="center"/>
    </xf>
    <xf numFmtId="37" fontId="7" fillId="2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15" fontId="7" fillId="2" borderId="20" xfId="0" applyNumberFormat="1" applyFont="1" applyFill="1" applyBorder="1" applyAlignment="1">
      <alignment horizontal="center"/>
    </xf>
    <xf numFmtId="166" fontId="7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center"/>
    </xf>
    <xf numFmtId="37" fontId="7" fillId="2" borderId="22" xfId="0" applyNumberFormat="1" applyFont="1" applyFill="1" applyBorder="1" applyAlignment="1">
      <alignment horizontal="center"/>
    </xf>
    <xf numFmtId="15" fontId="7" fillId="3" borderId="0" xfId="0" applyNumberFormat="1" applyFont="1" applyFill="1" applyAlignment="1">
      <alignment horizontal="center"/>
    </xf>
    <xf numFmtId="15" fontId="7" fillId="3" borderId="0" xfId="0" applyNumberFormat="1" applyFont="1" applyFill="1" applyAlignment="1">
      <alignment horizontal="center"/>
    </xf>
    <xf numFmtId="15" fontId="7" fillId="3" borderId="20" xfId="0" applyNumberFormat="1" applyFont="1" applyFill="1" applyBorder="1" applyAlignment="1">
      <alignment horizontal="center"/>
    </xf>
    <xf numFmtId="169" fontId="7" fillId="2" borderId="0" xfId="0" applyNumberFormat="1" applyFont="1" applyFill="1" applyAlignment="1">
      <alignment horizontal="center"/>
    </xf>
    <xf numFmtId="167" fontId="7" fillId="2" borderId="0" xfId="0" applyNumberFormat="1" applyFont="1" applyFill="1"/>
    <xf numFmtId="165" fontId="7" fillId="2" borderId="1" xfId="0" applyNumberFormat="1" applyFont="1" applyFill="1" applyBorder="1" applyAlignment="1">
      <alignment horizontal="center"/>
    </xf>
    <xf numFmtId="166" fontId="7" fillId="2" borderId="0" xfId="0" applyNumberFormat="1" applyFont="1" applyFill="1" applyAlignment="1">
      <alignment horizontal="right"/>
    </xf>
    <xf numFmtId="0" fontId="7" fillId="3" borderId="2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0" applyNumberFormat="1" applyFont="1" applyFill="1" applyAlignment="1">
      <alignment horizontal="center"/>
    </xf>
    <xf numFmtId="166" fontId="7" fillId="3" borderId="0" xfId="0" applyNumberFormat="1" applyFont="1" applyFill="1" applyAlignment="1">
      <alignment horizontal="center"/>
    </xf>
    <xf numFmtId="167" fontId="7" fillId="3" borderId="0" xfId="0" applyNumberFormat="1" applyFont="1" applyFill="1"/>
    <xf numFmtId="37" fontId="7" fillId="3" borderId="20" xfId="0" applyNumberFormat="1" applyFont="1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7" fillId="3" borderId="20" xfId="0" applyFont="1" applyFill="1" applyBorder="1"/>
    <xf numFmtId="37" fontId="7" fillId="3" borderId="1" xfId="0" applyNumberFormat="1" applyFont="1" applyFill="1" applyBorder="1" applyAlignment="1">
      <alignment horizontal="center"/>
    </xf>
    <xf numFmtId="0" fontId="7" fillId="2" borderId="0" xfId="0" applyFont="1" applyFill="1"/>
    <xf numFmtId="166" fontId="7" fillId="2" borderId="8" xfId="0" applyNumberFormat="1" applyFont="1" applyFill="1" applyBorder="1" applyAlignment="1">
      <alignment horizontal="center"/>
    </xf>
    <xf numFmtId="166" fontId="8" fillId="2" borderId="8" xfId="0" applyNumberFormat="1" applyFont="1" applyFill="1" applyBorder="1"/>
    <xf numFmtId="0" fontId="8" fillId="2" borderId="20" xfId="0" applyFont="1" applyFill="1" applyBorder="1"/>
    <xf numFmtId="37" fontId="3" fillId="2" borderId="6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7" fontId="3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165" fontId="3" fillId="2" borderId="0" xfId="0" applyNumberFormat="1" applyFont="1" applyFill="1"/>
    <xf numFmtId="0" fontId="1" fillId="2" borderId="0" xfId="0" applyFont="1" applyFill="1" applyAlignment="1">
      <alignment horizontal="center"/>
    </xf>
    <xf numFmtId="169" fontId="10" fillId="2" borderId="0" xfId="0" applyNumberFormat="1" applyFont="1" applyFill="1" applyAlignment="1">
      <alignment horizontal="center"/>
    </xf>
    <xf numFmtId="169" fontId="3" fillId="2" borderId="19" xfId="0" applyNumberFormat="1" applyFont="1" applyFill="1" applyBorder="1" applyAlignment="1">
      <alignment horizontal="center"/>
    </xf>
    <xf numFmtId="168" fontId="2" fillId="5" borderId="0" xfId="0" applyNumberFormat="1" applyFont="1" applyFill="1" applyAlignment="1">
      <alignment horizontal="center"/>
    </xf>
    <xf numFmtId="7" fontId="2" fillId="5" borderId="0" xfId="0" applyNumberFormat="1" applyFont="1" applyFill="1" applyAlignment="1">
      <alignment horizontal="left"/>
    </xf>
    <xf numFmtId="168" fontId="2" fillId="5" borderId="8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1" fillId="2" borderId="24" xfId="0" applyFont="1" applyFill="1" applyBorder="1"/>
    <xf numFmtId="10" fontId="7" fillId="2" borderId="24" xfId="1" applyNumberFormat="1" applyFont="1" applyFill="1" applyBorder="1"/>
    <xf numFmtId="0" fontId="7" fillId="2" borderId="24" xfId="0" applyFont="1" applyFill="1" applyBorder="1"/>
    <xf numFmtId="10" fontId="7" fillId="2" borderId="24" xfId="1" applyNumberFormat="1" applyFont="1" applyFill="1" applyBorder="1" applyAlignment="1">
      <alignment horizontal="center"/>
    </xf>
    <xf numFmtId="165" fontId="7" fillId="2" borderId="24" xfId="0" applyNumberFormat="1" applyFont="1" applyFill="1" applyBorder="1"/>
    <xf numFmtId="0" fontId="7" fillId="2" borderId="19" xfId="0" applyFont="1" applyFill="1" applyBorder="1"/>
    <xf numFmtId="0" fontId="1" fillId="6" borderId="0" xfId="0" applyFont="1" applyFill="1"/>
    <xf numFmtId="7" fontId="2" fillId="7" borderId="0" xfId="0" applyNumberFormat="1" applyFont="1" applyFill="1" applyAlignment="1">
      <alignment horizontal="left"/>
    </xf>
    <xf numFmtId="0" fontId="2" fillId="7" borderId="0" xfId="0" applyFont="1" applyFill="1" applyBorder="1" applyAlignment="1">
      <alignment horizontal="left"/>
    </xf>
    <xf numFmtId="0" fontId="9" fillId="3" borderId="0" xfId="0" applyFont="1" applyFill="1" applyAlignment="1">
      <alignment horizontal="center"/>
    </xf>
    <xf numFmtId="0" fontId="1" fillId="3" borderId="0" xfId="0" applyFont="1" applyFill="1"/>
    <xf numFmtId="0" fontId="9" fillId="0" borderId="0" xfId="0" applyFont="1" applyFill="1" applyAlignment="1">
      <alignment horizontal="center"/>
    </xf>
    <xf numFmtId="0" fontId="1" fillId="0" borderId="0" xfId="0" applyFont="1" applyFill="1"/>
    <xf numFmtId="0" fontId="6" fillId="4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showGridLines="0" tabSelected="1" workbookViewId="0">
      <selection activeCell="B3" sqref="B3"/>
    </sheetView>
  </sheetViews>
  <sheetFormatPr defaultColWidth="9.59765625" defaultRowHeight="12.75" x14ac:dyDescent="0.2"/>
  <cols>
    <col min="1" max="1" width="12" style="1" customWidth="1"/>
    <col min="2" max="2" width="31.19921875" style="1" customWidth="1"/>
    <col min="3" max="3" width="14.3984375" style="1" customWidth="1"/>
    <col min="4" max="4" width="14.19921875" style="1" customWidth="1"/>
    <col min="5" max="5" width="17.3984375" style="2" customWidth="1"/>
    <col min="6" max="6" width="13.59765625" style="2" customWidth="1"/>
    <col min="7" max="7" width="19" style="2" customWidth="1"/>
    <col min="8" max="8" width="16" style="2" customWidth="1"/>
    <col min="9" max="10" width="12.59765625" style="2" customWidth="1"/>
    <col min="11" max="11" width="15.796875" style="1" customWidth="1"/>
    <col min="12" max="12" width="14.3984375" style="1" customWidth="1"/>
    <col min="13" max="13" width="12" style="1" customWidth="1"/>
    <col min="14" max="14" width="13.796875" style="1" customWidth="1"/>
    <col min="15" max="15" width="1.59765625" style="1" customWidth="1"/>
    <col min="16" max="16" width="6" style="1" customWidth="1"/>
    <col min="17" max="17" width="21.3984375" style="1" customWidth="1"/>
    <col min="18" max="18" width="10.3984375" style="1" customWidth="1"/>
    <col min="19" max="19" width="2.796875" style="136" customWidth="1"/>
    <col min="20" max="20" width="14.796875" style="1" customWidth="1"/>
    <col min="21" max="24" width="9.59765625" style="1"/>
    <col min="25" max="25" width="10.3984375" style="1" customWidth="1"/>
    <col min="26" max="26" width="12.3984375" style="1" customWidth="1"/>
    <col min="27" max="27" width="9.59765625" style="1"/>
  </cols>
  <sheetData>
    <row r="1" spans="1:26" ht="18" customHeight="1" x14ac:dyDescent="0.3">
      <c r="A1" s="139" t="str">
        <f>CONCATENATE("TENANT RENT ROLL (",TEXT(L51,"mmmm yyyy"),")")</f>
        <v>TENANT RENT ROLL (January 1900)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26" ht="18" customHeight="1" x14ac:dyDescent="0.3">
      <c r="A2" s="141" t="s">
        <v>60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26" x14ac:dyDescent="0.2">
      <c r="A3" s="2"/>
    </row>
    <row r="4" spans="1:26" x14ac:dyDescent="0.2">
      <c r="A4" s="61"/>
      <c r="B4" s="63"/>
      <c r="C4" s="62" t="s">
        <v>0</v>
      </c>
      <c r="D4" s="62" t="s">
        <v>1</v>
      </c>
      <c r="E4" s="61"/>
      <c r="F4" s="61"/>
      <c r="G4" s="61" t="s">
        <v>2</v>
      </c>
      <c r="H4" s="61"/>
      <c r="I4" s="61" t="s">
        <v>3</v>
      </c>
      <c r="J4" s="61" t="s">
        <v>3</v>
      </c>
      <c r="K4" s="60"/>
      <c r="L4" s="143" t="s">
        <v>4</v>
      </c>
      <c r="M4" s="144"/>
      <c r="N4" s="59"/>
      <c r="O4" s="58"/>
      <c r="P4" s="72"/>
      <c r="T4" s="127"/>
    </row>
    <row r="5" spans="1:26" x14ac:dyDescent="0.2">
      <c r="A5" s="50" t="s">
        <v>5</v>
      </c>
      <c r="B5" s="57"/>
      <c r="C5" s="56" t="s">
        <v>6</v>
      </c>
      <c r="D5" s="56" t="s">
        <v>7</v>
      </c>
      <c r="E5" s="50" t="s">
        <v>8</v>
      </c>
      <c r="F5" s="50" t="s">
        <v>9</v>
      </c>
      <c r="G5" s="50" t="s">
        <v>10</v>
      </c>
      <c r="H5" s="50" t="s">
        <v>10</v>
      </c>
      <c r="I5" s="50" t="s">
        <v>11</v>
      </c>
      <c r="J5" s="50" t="s">
        <v>12</v>
      </c>
      <c r="K5" s="50" t="s">
        <v>13</v>
      </c>
      <c r="L5" s="55" t="s">
        <v>13</v>
      </c>
      <c r="M5" s="55" t="s">
        <v>14</v>
      </c>
      <c r="N5" s="55" t="s">
        <v>14</v>
      </c>
      <c r="O5" s="55"/>
      <c r="P5" s="72"/>
      <c r="T5" s="128" t="s">
        <v>62</v>
      </c>
    </row>
    <row r="6" spans="1:26" ht="14.45" customHeight="1" thickBot="1" x14ac:dyDescent="0.25">
      <c r="A6" s="51" t="s">
        <v>15</v>
      </c>
      <c r="B6" s="54" t="s">
        <v>16</v>
      </c>
      <c r="C6" s="53" t="s">
        <v>17</v>
      </c>
      <c r="D6" s="53" t="s">
        <v>18</v>
      </c>
      <c r="E6" s="51" t="s">
        <v>19</v>
      </c>
      <c r="F6" s="51" t="s">
        <v>20</v>
      </c>
      <c r="G6" s="51" t="s">
        <v>21</v>
      </c>
      <c r="H6" s="51" t="s">
        <v>3</v>
      </c>
      <c r="I6" s="51" t="s">
        <v>22</v>
      </c>
      <c r="J6" s="51" t="s">
        <v>22</v>
      </c>
      <c r="K6" s="51" t="s">
        <v>23</v>
      </c>
      <c r="L6" s="52" t="s">
        <v>24</v>
      </c>
      <c r="M6" s="52" t="s">
        <v>24</v>
      </c>
      <c r="N6" s="52" t="s">
        <v>23</v>
      </c>
      <c r="O6" s="51"/>
      <c r="P6" s="73"/>
      <c r="T6" s="129" t="s">
        <v>61</v>
      </c>
    </row>
    <row r="7" spans="1:26" ht="6" customHeight="1" x14ac:dyDescent="0.2">
      <c r="A7" s="83" t="s">
        <v>25</v>
      </c>
      <c r="B7" s="84"/>
      <c r="C7" s="85"/>
      <c r="D7" s="86"/>
      <c r="E7" s="87"/>
      <c r="F7" s="88"/>
      <c r="G7" s="83"/>
      <c r="H7" s="87"/>
      <c r="I7" s="88"/>
      <c r="J7" s="89"/>
      <c r="K7" s="90"/>
      <c r="L7" s="90"/>
      <c r="M7" s="90"/>
      <c r="N7" s="90"/>
      <c r="O7" s="10"/>
      <c r="P7" s="10"/>
      <c r="T7" s="130"/>
    </row>
    <row r="8" spans="1:26" x14ac:dyDescent="0.2">
      <c r="A8" s="91" t="s">
        <v>26</v>
      </c>
      <c r="B8" s="84"/>
      <c r="C8" s="85"/>
      <c r="D8" s="86"/>
      <c r="E8" s="87"/>
      <c r="F8" s="88"/>
      <c r="G8" s="83"/>
      <c r="H8" s="87"/>
      <c r="I8" s="88"/>
      <c r="J8" s="89"/>
      <c r="K8" s="90"/>
      <c r="L8" s="90"/>
      <c r="M8" s="90"/>
      <c r="N8" s="90"/>
      <c r="O8" s="10"/>
      <c r="P8" s="10"/>
      <c r="T8" s="131"/>
    </row>
    <row r="9" spans="1:26" ht="16.899999999999999" customHeight="1" x14ac:dyDescent="0.2">
      <c r="A9" s="83">
        <v>0</v>
      </c>
      <c r="B9" s="112" t="s">
        <v>27</v>
      </c>
      <c r="C9" s="85">
        <v>0</v>
      </c>
      <c r="D9" s="92">
        <v>0</v>
      </c>
      <c r="E9" s="87" t="s">
        <v>28</v>
      </c>
      <c r="F9" s="93" t="s">
        <v>29</v>
      </c>
      <c r="G9" s="83" t="s">
        <v>30</v>
      </c>
      <c r="H9" s="87" t="s">
        <v>31</v>
      </c>
      <c r="I9" s="94">
        <v>0</v>
      </c>
      <c r="J9" s="95">
        <v>37256</v>
      </c>
      <c r="K9" s="90">
        <v>0</v>
      </c>
      <c r="L9" s="96" t="e">
        <f>M9/12</f>
        <v>#DIV/0!</v>
      </c>
      <c r="M9" s="103" t="e">
        <f>K9/$C$9*12</f>
        <v>#DIV/0!</v>
      </c>
      <c r="N9" s="97"/>
      <c r="O9" s="49"/>
      <c r="P9" s="49"/>
      <c r="Q9" s="123">
        <v>0</v>
      </c>
      <c r="R9" s="124" t="s">
        <v>32</v>
      </c>
      <c r="S9" s="137"/>
      <c r="T9" s="132"/>
      <c r="Z9" s="9"/>
    </row>
    <row r="10" spans="1:26" x14ac:dyDescent="0.2">
      <c r="A10" s="83"/>
      <c r="B10" s="84"/>
      <c r="C10" s="85"/>
      <c r="D10" s="98" t="e">
        <f>D9/C9</f>
        <v>#DIV/0!</v>
      </c>
      <c r="E10" s="87"/>
      <c r="F10" s="93"/>
      <c r="G10" s="83"/>
      <c r="H10" s="87" t="s">
        <v>33</v>
      </c>
      <c r="I10" s="94">
        <f>J9+1</f>
        <v>37257</v>
      </c>
      <c r="J10" s="95">
        <v>37256</v>
      </c>
      <c r="K10" s="90">
        <f>K9*1.03</f>
        <v>0</v>
      </c>
      <c r="L10" s="96" t="e">
        <f>M10/12</f>
        <v>#DIV/0!</v>
      </c>
      <c r="M10" s="90" t="e">
        <f>K10/$C$9*12</f>
        <v>#DIV/0!</v>
      </c>
      <c r="N10" s="97">
        <f>K10*6</f>
        <v>0</v>
      </c>
      <c r="O10" s="49"/>
      <c r="P10" s="49"/>
      <c r="Q10" s="125">
        <v>0</v>
      </c>
      <c r="R10" s="126" t="s">
        <v>1</v>
      </c>
      <c r="S10" s="138"/>
      <c r="T10" s="133" t="e">
        <f>(K10-K9)/K9</f>
        <v>#DIV/0!</v>
      </c>
      <c r="Z10" s="9"/>
    </row>
    <row r="11" spans="1:26" x14ac:dyDescent="0.2">
      <c r="A11" s="83"/>
      <c r="B11" s="84"/>
      <c r="C11" s="85"/>
      <c r="D11" s="86"/>
      <c r="E11" s="87"/>
      <c r="F11" s="88"/>
      <c r="G11" s="83"/>
      <c r="H11" s="87" t="s">
        <v>34</v>
      </c>
      <c r="I11" s="94">
        <f>J10+1</f>
        <v>37257</v>
      </c>
      <c r="J11" s="95">
        <v>37256</v>
      </c>
      <c r="K11" s="90">
        <f>K10*1.03</f>
        <v>0</v>
      </c>
      <c r="L11" s="96" t="e">
        <f>M11/12</f>
        <v>#DIV/0!</v>
      </c>
      <c r="M11" s="90" t="e">
        <f>K11/$C$9*12</f>
        <v>#DIV/0!</v>
      </c>
      <c r="N11" s="97">
        <f>K11*6</f>
        <v>0</v>
      </c>
      <c r="O11" s="32"/>
      <c r="P11" s="32"/>
      <c r="Q11" s="125" t="e">
        <f>((C9*Q9)+(D9*Q10))/C9</f>
        <v>#DIV/0!</v>
      </c>
      <c r="R11" s="126" t="s">
        <v>35</v>
      </c>
      <c r="S11" s="138"/>
      <c r="T11" s="133" t="e">
        <f>(K11-K10)/K10</f>
        <v>#DIV/0!</v>
      </c>
      <c r="Z11" s="9"/>
    </row>
    <row r="12" spans="1:26" x14ac:dyDescent="0.2">
      <c r="A12" s="83"/>
      <c r="B12" s="84"/>
      <c r="C12" s="85"/>
      <c r="D12" s="86"/>
      <c r="E12" s="87"/>
      <c r="F12" s="88"/>
      <c r="G12" s="83"/>
      <c r="H12" s="87"/>
      <c r="I12" s="88"/>
      <c r="J12" s="89"/>
      <c r="K12" s="90"/>
      <c r="L12" s="96"/>
      <c r="M12" s="90"/>
      <c r="N12" s="99"/>
      <c r="O12" s="32"/>
      <c r="P12" s="32"/>
      <c r="T12" s="131"/>
      <c r="Z12" s="9"/>
    </row>
    <row r="13" spans="1:26" x14ac:dyDescent="0.2">
      <c r="A13" s="83">
        <v>0</v>
      </c>
      <c r="B13" s="112" t="s">
        <v>27</v>
      </c>
      <c r="C13" s="85">
        <v>0</v>
      </c>
      <c r="D13" s="92">
        <v>0</v>
      </c>
      <c r="E13" s="87" t="s">
        <v>36</v>
      </c>
      <c r="F13" s="93" t="s">
        <v>37</v>
      </c>
      <c r="G13" s="83" t="s">
        <v>30</v>
      </c>
      <c r="H13" s="87" t="s">
        <v>38</v>
      </c>
      <c r="I13" s="94">
        <v>0</v>
      </c>
      <c r="J13" s="95">
        <v>37256</v>
      </c>
      <c r="K13" s="90">
        <v>0</v>
      </c>
      <c r="L13" s="96" t="e">
        <f t="shared" ref="L13:L18" si="0">M13/12</f>
        <v>#DIV/0!</v>
      </c>
      <c r="M13" s="90" t="e">
        <f t="shared" ref="M13:M18" si="1">K13/$C$13*12</f>
        <v>#DIV/0!</v>
      </c>
      <c r="N13" s="97"/>
      <c r="T13" s="132"/>
    </row>
    <row r="14" spans="1:26" x14ac:dyDescent="0.2">
      <c r="A14" s="83"/>
      <c r="B14" s="84"/>
      <c r="C14" s="85"/>
      <c r="D14" s="98" t="e">
        <f>D13/C13</f>
        <v>#DIV/0!</v>
      </c>
      <c r="E14" s="87" t="s">
        <v>39</v>
      </c>
      <c r="F14" s="93" t="s">
        <v>40</v>
      </c>
      <c r="G14" s="83"/>
      <c r="H14" s="87" t="s">
        <v>31</v>
      </c>
      <c r="I14" s="94">
        <f>J13+1</f>
        <v>37257</v>
      </c>
      <c r="J14" s="95">
        <v>37256</v>
      </c>
      <c r="K14" s="90">
        <v>0</v>
      </c>
      <c r="L14" s="96" t="e">
        <f t="shared" si="0"/>
        <v>#DIV/0!</v>
      </c>
      <c r="M14" s="90" t="e">
        <f t="shared" si="1"/>
        <v>#DIV/0!</v>
      </c>
      <c r="N14" s="97"/>
      <c r="O14" s="49"/>
      <c r="P14" s="49"/>
      <c r="T14" s="133" t="e">
        <f>(K14-K13)/K13</f>
        <v>#DIV/0!</v>
      </c>
      <c r="Z14" s="9"/>
    </row>
    <row r="15" spans="1:26" x14ac:dyDescent="0.2">
      <c r="A15" s="83"/>
      <c r="B15" s="84"/>
      <c r="C15" s="85"/>
      <c r="D15" s="86"/>
      <c r="E15" s="87"/>
      <c r="F15" s="88"/>
      <c r="G15" s="83"/>
      <c r="H15" s="87" t="s">
        <v>33</v>
      </c>
      <c r="I15" s="94">
        <f>J14+1</f>
        <v>37257</v>
      </c>
      <c r="J15" s="95">
        <v>37256</v>
      </c>
      <c r="K15" s="90">
        <f>K14*1.03</f>
        <v>0</v>
      </c>
      <c r="L15" s="96" t="e">
        <f t="shared" si="0"/>
        <v>#DIV/0!</v>
      </c>
      <c r="M15" s="90" t="e">
        <f t="shared" si="1"/>
        <v>#DIV/0!</v>
      </c>
      <c r="N15" s="97"/>
      <c r="O15" s="49"/>
      <c r="P15" s="49"/>
      <c r="Q15" s="123">
        <v>0</v>
      </c>
      <c r="R15" s="124" t="s">
        <v>32</v>
      </c>
      <c r="S15" s="137"/>
      <c r="T15" s="133" t="e">
        <f t="shared" ref="T15:T18" si="2">(K15-K14)/K14</f>
        <v>#DIV/0!</v>
      </c>
      <c r="Z15" s="9"/>
    </row>
    <row r="16" spans="1:26" x14ac:dyDescent="0.2">
      <c r="A16" s="83"/>
      <c r="B16" s="84"/>
      <c r="C16" s="85"/>
      <c r="D16" s="86"/>
      <c r="E16" s="87"/>
      <c r="F16" s="88"/>
      <c r="G16" s="83"/>
      <c r="H16" s="87" t="s">
        <v>34</v>
      </c>
      <c r="I16" s="94">
        <f>J15+1</f>
        <v>37257</v>
      </c>
      <c r="J16" s="95">
        <v>37256</v>
      </c>
      <c r="K16" s="90">
        <f>K15*1.03</f>
        <v>0</v>
      </c>
      <c r="L16" s="96" t="e">
        <f t="shared" si="0"/>
        <v>#DIV/0!</v>
      </c>
      <c r="M16" s="90" t="e">
        <f t="shared" si="1"/>
        <v>#DIV/0!</v>
      </c>
      <c r="N16" s="97"/>
      <c r="O16" s="32"/>
      <c r="P16" s="32"/>
      <c r="Q16" s="125">
        <v>0</v>
      </c>
      <c r="R16" s="126" t="s">
        <v>1</v>
      </c>
      <c r="S16" s="138"/>
      <c r="T16" s="133" t="e">
        <f t="shared" si="2"/>
        <v>#DIV/0!</v>
      </c>
      <c r="Z16" s="9"/>
    </row>
    <row r="17" spans="1:26" x14ac:dyDescent="0.2">
      <c r="A17" s="83"/>
      <c r="B17" s="84"/>
      <c r="C17" s="85"/>
      <c r="D17" s="86"/>
      <c r="E17" s="87"/>
      <c r="F17" s="88"/>
      <c r="G17" s="83"/>
      <c r="H17" s="87" t="s">
        <v>41</v>
      </c>
      <c r="I17" s="94">
        <f>J16+1</f>
        <v>37257</v>
      </c>
      <c r="J17" s="95">
        <v>37256</v>
      </c>
      <c r="K17" s="90">
        <f>K16*1.03</f>
        <v>0</v>
      </c>
      <c r="L17" s="96" t="e">
        <f t="shared" si="0"/>
        <v>#DIV/0!</v>
      </c>
      <c r="M17" s="90" t="e">
        <f t="shared" si="1"/>
        <v>#DIV/0!</v>
      </c>
      <c r="N17" s="97">
        <f>K17*6</f>
        <v>0</v>
      </c>
      <c r="O17" s="32"/>
      <c r="P17" s="32"/>
      <c r="Q17" s="125" t="e">
        <f>((C13*Q15)+(D13*Q16))/C13</f>
        <v>#DIV/0!</v>
      </c>
      <c r="R17" s="126" t="s">
        <v>35</v>
      </c>
      <c r="S17" s="138"/>
      <c r="T17" s="133" t="e">
        <f t="shared" si="2"/>
        <v>#DIV/0!</v>
      </c>
      <c r="Z17" s="9"/>
    </row>
    <row r="18" spans="1:26" x14ac:dyDescent="0.2">
      <c r="A18" s="83"/>
      <c r="B18" s="84"/>
      <c r="C18" s="85"/>
      <c r="D18" s="86"/>
      <c r="E18" s="87"/>
      <c r="F18" s="88"/>
      <c r="G18" s="83"/>
      <c r="H18" s="87" t="s">
        <v>42</v>
      </c>
      <c r="I18" s="94">
        <f>J17+1</f>
        <v>37257</v>
      </c>
      <c r="J18" s="95">
        <v>37256</v>
      </c>
      <c r="K18" s="90">
        <f>K17*1.03</f>
        <v>0</v>
      </c>
      <c r="L18" s="96" t="e">
        <f t="shared" si="0"/>
        <v>#DIV/0!</v>
      </c>
      <c r="M18" s="90" t="e">
        <f t="shared" si="1"/>
        <v>#DIV/0!</v>
      </c>
      <c r="N18" s="97">
        <f>K18*6</f>
        <v>0</v>
      </c>
      <c r="O18" s="32"/>
      <c r="P18" s="32"/>
      <c r="T18" s="133" t="e">
        <f t="shared" si="2"/>
        <v>#DIV/0!</v>
      </c>
      <c r="Z18" s="9"/>
    </row>
    <row r="19" spans="1:26" x14ac:dyDescent="0.2">
      <c r="A19" s="83"/>
      <c r="B19" s="84"/>
      <c r="C19" s="85"/>
      <c r="D19" s="86"/>
      <c r="E19" s="87"/>
      <c r="F19" s="88"/>
      <c r="G19" s="83"/>
      <c r="H19" s="87"/>
      <c r="I19" s="88"/>
      <c r="J19" s="89"/>
      <c r="K19" s="90"/>
      <c r="L19" s="96"/>
      <c r="M19" s="90"/>
      <c r="N19" s="99"/>
      <c r="O19" s="32"/>
      <c r="P19" s="32"/>
      <c r="T19" s="134"/>
      <c r="Z19" s="9"/>
    </row>
    <row r="20" spans="1:26" x14ac:dyDescent="0.2">
      <c r="A20" s="83">
        <v>0</v>
      </c>
      <c r="B20" s="112" t="s">
        <v>27</v>
      </c>
      <c r="C20" s="85">
        <v>0</v>
      </c>
      <c r="D20" s="92">
        <v>0</v>
      </c>
      <c r="E20" s="87" t="s">
        <v>28</v>
      </c>
      <c r="F20" s="93" t="s">
        <v>29</v>
      </c>
      <c r="G20" s="100" t="s">
        <v>30</v>
      </c>
      <c r="H20" s="101" t="s">
        <v>31</v>
      </c>
      <c r="I20" s="94">
        <v>0</v>
      </c>
      <c r="J20" s="95">
        <v>37256</v>
      </c>
      <c r="K20" s="90">
        <v>0</v>
      </c>
      <c r="L20" s="102" t="e">
        <f>M20/12</f>
        <v>#DIV/0!</v>
      </c>
      <c r="M20" s="103" t="e">
        <f>K20/$C$20*12</f>
        <v>#DIV/0!</v>
      </c>
      <c r="N20" s="104"/>
      <c r="O20" s="49"/>
      <c r="P20" s="49"/>
      <c r="Q20" s="123">
        <v>0</v>
      </c>
      <c r="R20" s="124" t="s">
        <v>32</v>
      </c>
      <c r="S20" s="137"/>
      <c r="T20" s="132"/>
    </row>
    <row r="21" spans="1:26" x14ac:dyDescent="0.2">
      <c r="A21" s="83"/>
      <c r="B21" s="84"/>
      <c r="C21" s="105"/>
      <c r="D21" s="106" t="e">
        <f>D20/C20</f>
        <v>#DIV/0!</v>
      </c>
      <c r="E21" s="87"/>
      <c r="F21" s="93" t="s">
        <v>43</v>
      </c>
      <c r="G21" s="100"/>
      <c r="H21" s="101" t="s">
        <v>33</v>
      </c>
      <c r="I21" s="94">
        <f>J20+1</f>
        <v>37257</v>
      </c>
      <c r="J21" s="95">
        <v>37256</v>
      </c>
      <c r="K21" s="90">
        <f>K20*1.03</f>
        <v>0</v>
      </c>
      <c r="L21" s="102" t="e">
        <f>M21/12</f>
        <v>#DIV/0!</v>
      </c>
      <c r="M21" s="103" t="e">
        <f>K21/$C$20*12</f>
        <v>#DIV/0!</v>
      </c>
      <c r="N21" s="104"/>
      <c r="O21" s="49"/>
      <c r="P21" s="49"/>
      <c r="Q21" s="125">
        <v>0</v>
      </c>
      <c r="R21" s="126" t="s">
        <v>1</v>
      </c>
      <c r="S21" s="138"/>
      <c r="T21" s="133" t="e">
        <f>(K21-K20)/K20</f>
        <v>#DIV/0!</v>
      </c>
      <c r="Z21" s="9"/>
    </row>
    <row r="22" spans="1:26" x14ac:dyDescent="0.2">
      <c r="A22" s="83"/>
      <c r="B22" s="107"/>
      <c r="C22" s="105"/>
      <c r="D22" s="108"/>
      <c r="E22" s="87"/>
      <c r="F22" s="88" t="s">
        <v>44</v>
      </c>
      <c r="G22" s="100"/>
      <c r="H22" s="101" t="s">
        <v>34</v>
      </c>
      <c r="I22" s="94">
        <f>J21+1</f>
        <v>37257</v>
      </c>
      <c r="J22" s="95">
        <v>37256</v>
      </c>
      <c r="K22" s="90">
        <f>K21*1.03</f>
        <v>0</v>
      </c>
      <c r="L22" s="102" t="e">
        <f>M22/12</f>
        <v>#DIV/0!</v>
      </c>
      <c r="M22" s="103" t="e">
        <f>K22/$C$20*12</f>
        <v>#DIV/0!</v>
      </c>
      <c r="N22" s="104">
        <f>K22*12</f>
        <v>0</v>
      </c>
      <c r="O22" s="49"/>
      <c r="P22" s="49"/>
      <c r="Q22" s="125" t="e">
        <f>((C20*Q20)+(D20*Q21))/C20</f>
        <v>#DIV/0!</v>
      </c>
      <c r="R22" s="126" t="s">
        <v>35</v>
      </c>
      <c r="S22" s="138"/>
      <c r="T22" s="133" t="e">
        <f>(K22-K21)/K21</f>
        <v>#DIV/0!</v>
      </c>
      <c r="Z22" s="9"/>
    </row>
    <row r="23" spans="1:26" x14ac:dyDescent="0.2">
      <c r="A23" s="91" t="s">
        <v>45</v>
      </c>
      <c r="B23" s="84"/>
      <c r="C23" s="85"/>
      <c r="D23" s="86"/>
      <c r="E23" s="87"/>
      <c r="F23" s="88"/>
      <c r="G23" s="100"/>
      <c r="H23" s="87"/>
      <c r="I23" s="88"/>
      <c r="J23" s="89"/>
      <c r="K23" s="90"/>
      <c r="L23" s="96"/>
      <c r="M23" s="90"/>
      <c r="N23" s="109"/>
      <c r="O23" s="32"/>
      <c r="P23" s="32"/>
      <c r="T23" s="132"/>
      <c r="Z23" s="9"/>
    </row>
    <row r="24" spans="1:26" ht="17.45" customHeight="1" x14ac:dyDescent="0.2">
      <c r="A24" s="83">
        <v>0</v>
      </c>
      <c r="B24" s="112" t="s">
        <v>27</v>
      </c>
      <c r="C24" s="85">
        <v>0</v>
      </c>
      <c r="D24" s="92">
        <v>0</v>
      </c>
      <c r="E24" s="87" t="s">
        <v>46</v>
      </c>
      <c r="F24" s="93" t="s">
        <v>47</v>
      </c>
      <c r="G24" s="83" t="s">
        <v>30</v>
      </c>
      <c r="H24" s="87" t="s">
        <v>31</v>
      </c>
      <c r="I24" s="94">
        <f>J23+1</f>
        <v>1</v>
      </c>
      <c r="J24" s="95">
        <v>37256</v>
      </c>
      <c r="K24" s="90">
        <v>0</v>
      </c>
      <c r="L24" s="96" t="e">
        <f>M24/12</f>
        <v>#DIV/0!</v>
      </c>
      <c r="M24" s="103" t="e">
        <f>K24/$C$24*12</f>
        <v>#DIV/0!</v>
      </c>
      <c r="N24" s="97"/>
      <c r="O24" s="49"/>
      <c r="P24" s="49"/>
      <c r="Q24" s="123">
        <v>0</v>
      </c>
      <c r="R24" s="124" t="s">
        <v>32</v>
      </c>
      <c r="S24" s="137"/>
      <c r="T24" s="132"/>
      <c r="Z24" s="9"/>
    </row>
    <row r="25" spans="1:26" x14ac:dyDescent="0.2">
      <c r="A25" s="83"/>
      <c r="B25" s="84"/>
      <c r="C25" s="85"/>
      <c r="D25" s="98" t="e">
        <f>D24/C24</f>
        <v>#DIV/0!</v>
      </c>
      <c r="E25" s="87"/>
      <c r="F25" s="88"/>
      <c r="G25" s="83"/>
      <c r="H25" s="87" t="s">
        <v>33</v>
      </c>
      <c r="I25" s="94">
        <f>J24+1</f>
        <v>37257</v>
      </c>
      <c r="J25" s="95">
        <v>37256</v>
      </c>
      <c r="K25" s="90">
        <f>K24*1.03</f>
        <v>0</v>
      </c>
      <c r="L25" s="96" t="e">
        <f>M25/12</f>
        <v>#DIV/0!</v>
      </c>
      <c r="M25" s="90" t="e">
        <f>K25/$C$24*12</f>
        <v>#DIV/0!</v>
      </c>
      <c r="N25" s="97">
        <f>K25*6</f>
        <v>0</v>
      </c>
      <c r="O25" s="49"/>
      <c r="P25" s="49"/>
      <c r="Q25" s="125">
        <v>0</v>
      </c>
      <c r="R25" s="126" t="s">
        <v>1</v>
      </c>
      <c r="S25" s="138"/>
      <c r="T25" s="133" t="e">
        <f>(K25-K24)/K24</f>
        <v>#DIV/0!</v>
      </c>
      <c r="Z25" s="9"/>
    </row>
    <row r="26" spans="1:26" x14ac:dyDescent="0.2">
      <c r="A26" s="83"/>
      <c r="B26" s="84"/>
      <c r="C26" s="85"/>
      <c r="D26" s="98"/>
      <c r="E26" s="87"/>
      <c r="F26" s="88"/>
      <c r="G26" s="83"/>
      <c r="H26" s="87" t="s">
        <v>34</v>
      </c>
      <c r="I26" s="94">
        <f>J25+1</f>
        <v>37257</v>
      </c>
      <c r="J26" s="95">
        <v>37256</v>
      </c>
      <c r="K26" s="90">
        <f>K25*1.03</f>
        <v>0</v>
      </c>
      <c r="L26" s="96" t="e">
        <f>M26/12</f>
        <v>#DIV/0!</v>
      </c>
      <c r="M26" s="90" t="e">
        <f>K26/$C$24*12</f>
        <v>#DIV/0!</v>
      </c>
      <c r="N26" s="97">
        <f>K26*6</f>
        <v>0</v>
      </c>
      <c r="O26" s="32"/>
      <c r="P26" s="32"/>
      <c r="Q26" s="125" t="e">
        <f>((C24*Q24)+(D24*Q25))/C24</f>
        <v>#DIV/0!</v>
      </c>
      <c r="R26" s="126" t="s">
        <v>35</v>
      </c>
      <c r="S26" s="138"/>
      <c r="T26" s="133" t="e">
        <f>(K26-K25)/K25</f>
        <v>#DIV/0!</v>
      </c>
      <c r="Z26" s="9"/>
    </row>
    <row r="27" spans="1:26" x14ac:dyDescent="0.2">
      <c r="A27" s="83"/>
      <c r="B27" s="84"/>
      <c r="C27" s="85"/>
      <c r="D27" s="98"/>
      <c r="E27" s="87"/>
      <c r="F27" s="93"/>
      <c r="G27" s="83"/>
      <c r="H27" s="87" t="s">
        <v>41</v>
      </c>
      <c r="I27" s="94">
        <f>J26+1</f>
        <v>37257</v>
      </c>
      <c r="J27" s="95">
        <v>37256</v>
      </c>
      <c r="K27" s="90">
        <f>K26*1.03</f>
        <v>0</v>
      </c>
      <c r="L27" s="96" t="e">
        <f>M27/12</f>
        <v>#DIV/0!</v>
      </c>
      <c r="M27" s="90" t="e">
        <f>K27/$C$24*12</f>
        <v>#DIV/0!</v>
      </c>
      <c r="N27" s="97"/>
      <c r="O27" s="32"/>
      <c r="P27" s="32"/>
      <c r="T27" s="133" t="e">
        <f>(K27-K26)/K26</f>
        <v>#DIV/0!</v>
      </c>
      <c r="Z27" s="9"/>
    </row>
    <row r="28" spans="1:26" x14ac:dyDescent="0.2">
      <c r="A28" s="83"/>
      <c r="B28" s="84"/>
      <c r="C28" s="85"/>
      <c r="D28" s="98"/>
      <c r="E28" s="87"/>
      <c r="F28" s="88"/>
      <c r="G28" s="83"/>
      <c r="H28" s="87" t="s">
        <v>42</v>
      </c>
      <c r="I28" s="94">
        <f>J27+1</f>
        <v>37257</v>
      </c>
      <c r="J28" s="95">
        <v>37256</v>
      </c>
      <c r="K28" s="90">
        <f>K27*1.03</f>
        <v>0</v>
      </c>
      <c r="L28" s="96" t="e">
        <f>M28/12</f>
        <v>#DIV/0!</v>
      </c>
      <c r="M28" s="90" t="e">
        <f>K28/$C$24*12</f>
        <v>#DIV/0!</v>
      </c>
      <c r="N28" s="97"/>
      <c r="O28" s="32"/>
      <c r="P28" s="32"/>
      <c r="T28" s="133" t="e">
        <f>(K28-K27)/K27</f>
        <v>#DIV/0!</v>
      </c>
      <c r="Z28" s="9"/>
    </row>
    <row r="29" spans="1:26" ht="13.5" thickBot="1" x14ac:dyDescent="0.25">
      <c r="A29" s="83"/>
      <c r="B29" s="84" t="s">
        <v>25</v>
      </c>
      <c r="C29" s="85" t="s">
        <v>25</v>
      </c>
      <c r="D29" s="98" t="s">
        <v>25</v>
      </c>
      <c r="E29" s="87" t="s">
        <v>25</v>
      </c>
      <c r="F29" s="88" t="s">
        <v>25</v>
      </c>
      <c r="G29" s="83" t="s">
        <v>25</v>
      </c>
      <c r="H29" s="87" t="s">
        <v>25</v>
      </c>
      <c r="I29" s="88" t="s">
        <v>25</v>
      </c>
      <c r="J29" s="89" t="s">
        <v>25</v>
      </c>
      <c r="K29" s="90" t="s">
        <v>25</v>
      </c>
      <c r="L29" s="110" t="s">
        <v>25</v>
      </c>
      <c r="M29" s="90" t="s">
        <v>25</v>
      </c>
      <c r="N29" s="111"/>
      <c r="O29" s="48"/>
      <c r="T29" s="135"/>
      <c r="Z29" s="9"/>
    </row>
    <row r="30" spans="1:26" ht="3.75" customHeight="1" thickBot="1" x14ac:dyDescent="0.25">
      <c r="A30" s="47"/>
      <c r="B30" s="47"/>
      <c r="C30" s="113"/>
      <c r="D30" s="46"/>
      <c r="E30" s="45"/>
      <c r="F30" s="44"/>
      <c r="G30" s="43"/>
      <c r="H30" s="42"/>
      <c r="I30" s="41"/>
      <c r="J30" s="41"/>
      <c r="K30" s="40"/>
      <c r="L30" s="36" t="s">
        <v>48</v>
      </c>
      <c r="M30" s="39"/>
      <c r="Q30" s="38"/>
      <c r="T30" s="109"/>
      <c r="Z30" s="9"/>
    </row>
    <row r="31" spans="1:26" ht="16.5" customHeight="1" x14ac:dyDescent="0.25">
      <c r="A31" s="22"/>
      <c r="B31" s="22" t="s">
        <v>49</v>
      </c>
      <c r="C31" s="114">
        <f>SUM(C9:C29)</f>
        <v>0</v>
      </c>
      <c r="D31" s="92">
        <f>D9+D13+D20+D24</f>
        <v>0</v>
      </c>
      <c r="E31" s="37"/>
      <c r="F31" s="34"/>
      <c r="G31" s="1"/>
      <c r="H31" s="1"/>
      <c r="I31" s="19"/>
      <c r="J31" s="19"/>
      <c r="L31" s="36" t="s">
        <v>25</v>
      </c>
      <c r="N31" s="35" t="s">
        <v>25</v>
      </c>
      <c r="O31" s="32"/>
      <c r="P31" s="32"/>
      <c r="Q31" s="71" t="s">
        <v>50</v>
      </c>
      <c r="Z31" s="9"/>
    </row>
    <row r="32" spans="1:26" ht="14.25" customHeight="1" x14ac:dyDescent="0.2">
      <c r="A32" s="22"/>
      <c r="B32" s="22" t="s">
        <v>51</v>
      </c>
      <c r="C32" s="114">
        <v>0</v>
      </c>
      <c r="D32" s="98" t="e">
        <f>D31/C31</f>
        <v>#DIV/0!</v>
      </c>
      <c r="E32" s="12" t="e">
        <f>C32/C31</f>
        <v>#DIV/0!</v>
      </c>
      <c r="F32" s="34" t="s">
        <v>52</v>
      </c>
      <c r="G32" s="1"/>
      <c r="H32" s="1"/>
      <c r="I32" s="19"/>
      <c r="J32" s="19"/>
      <c r="L32" s="121" t="e">
        <f>M32/12</f>
        <v>#DIV/0!</v>
      </c>
      <c r="M32" s="17" t="e">
        <f>N32/C31</f>
        <v>#DIV/0!</v>
      </c>
      <c r="N32" s="33">
        <f>SUM(N7:N29)</f>
        <v>0</v>
      </c>
      <c r="O32" s="32"/>
      <c r="P32" s="32"/>
      <c r="Q32" s="122" t="e">
        <f>M32/12</f>
        <v>#DIV/0!</v>
      </c>
      <c r="Z32" s="9"/>
    </row>
    <row r="33" spans="1:26" ht="5.25" customHeight="1" x14ac:dyDescent="0.2">
      <c r="A33" s="31"/>
      <c r="B33" s="31"/>
      <c r="C33" s="115"/>
      <c r="D33" s="30"/>
      <c r="E33" s="29"/>
      <c r="F33" s="28"/>
      <c r="G33" s="26"/>
      <c r="H33" s="26"/>
      <c r="I33" s="27"/>
      <c r="J33" s="26"/>
      <c r="K33" s="25"/>
      <c r="L33" s="25"/>
      <c r="M33" s="24"/>
      <c r="N33" s="24"/>
      <c r="O33" s="24"/>
      <c r="P33" s="16"/>
      <c r="Z33" s="9"/>
    </row>
    <row r="34" spans="1:26" ht="15" customHeight="1" x14ac:dyDescent="0.2">
      <c r="A34" s="22"/>
      <c r="B34" s="22"/>
      <c r="C34" s="21"/>
      <c r="D34" s="21"/>
      <c r="E34" s="20"/>
      <c r="F34" s="19"/>
      <c r="G34" s="1"/>
      <c r="H34" s="1"/>
      <c r="I34" s="18"/>
      <c r="J34" s="1"/>
      <c r="K34" s="17"/>
      <c r="L34" s="17"/>
      <c r="M34" s="16"/>
      <c r="N34" s="16"/>
      <c r="O34" s="16"/>
      <c r="P34" s="16"/>
      <c r="Z34" s="9"/>
    </row>
    <row r="35" spans="1:26" ht="15" customHeight="1" x14ac:dyDescent="0.2">
      <c r="A35" s="23" t="s">
        <v>53</v>
      </c>
      <c r="B35" s="22"/>
      <c r="C35" s="21"/>
      <c r="D35" s="21"/>
      <c r="E35" s="20"/>
      <c r="F35" s="19"/>
      <c r="G35" s="1"/>
      <c r="H35" s="1"/>
      <c r="I35" s="18"/>
      <c r="J35" s="1"/>
      <c r="K35" s="17"/>
      <c r="L35" s="17"/>
      <c r="M35" s="16"/>
      <c r="N35" s="16"/>
      <c r="O35" s="16"/>
      <c r="P35" s="16"/>
      <c r="Z35" s="9"/>
    </row>
    <row r="36" spans="1:26" ht="15" customHeight="1" x14ac:dyDescent="0.2">
      <c r="A36" s="74" t="s">
        <v>63</v>
      </c>
      <c r="B36" s="22"/>
      <c r="C36" s="21"/>
      <c r="D36" s="21"/>
      <c r="E36" s="20"/>
      <c r="F36" s="19"/>
      <c r="G36" s="1"/>
      <c r="H36" s="1"/>
      <c r="I36" s="18"/>
      <c r="J36" s="1"/>
      <c r="K36" s="17"/>
      <c r="L36" s="17"/>
      <c r="M36" s="16"/>
      <c r="N36" s="16"/>
      <c r="O36" s="16"/>
      <c r="P36" s="16"/>
      <c r="Z36" s="9"/>
    </row>
    <row r="37" spans="1:26" ht="15" customHeight="1" x14ac:dyDescent="0.2">
      <c r="A37" s="23" t="s">
        <v>25</v>
      </c>
      <c r="B37" s="22"/>
      <c r="C37" s="21"/>
      <c r="D37" s="21"/>
      <c r="E37" s="20"/>
      <c r="F37" s="19"/>
      <c r="G37" s="1"/>
      <c r="H37" s="1"/>
      <c r="I37" s="18"/>
      <c r="J37" s="1"/>
      <c r="K37" s="17"/>
      <c r="L37" s="17"/>
      <c r="M37" s="16"/>
      <c r="N37" s="16"/>
      <c r="O37" s="16"/>
      <c r="P37" s="16"/>
      <c r="Z37" s="9"/>
    </row>
    <row r="38" spans="1:26" x14ac:dyDescent="0.2">
      <c r="Z38" s="9"/>
    </row>
    <row r="39" spans="1:26" ht="14.45" customHeight="1" x14ac:dyDescent="0.2">
      <c r="C39" s="10" t="s">
        <v>54</v>
      </c>
      <c r="K39" s="11"/>
      <c r="L39" s="11"/>
      <c r="M39" s="11"/>
      <c r="Z39" s="9"/>
    </row>
    <row r="40" spans="1:26" ht="14.45" customHeight="1" x14ac:dyDescent="0.2">
      <c r="C40" s="15" t="s">
        <v>55</v>
      </c>
      <c r="D40" s="15"/>
      <c r="E40" s="64" t="e">
        <f>SUM(C9)/C31</f>
        <v>#DIV/0!</v>
      </c>
      <c r="F40" s="65" t="s">
        <v>56</v>
      </c>
      <c r="G40" s="66"/>
      <c r="K40" s="14"/>
      <c r="L40" s="14"/>
      <c r="M40" s="13"/>
      <c r="Z40" s="9"/>
    </row>
    <row r="41" spans="1:26" ht="14.45" customHeight="1" x14ac:dyDescent="0.2">
      <c r="C41" s="70">
        <f>AVERAGE(C9:C29)</f>
        <v>0</v>
      </c>
      <c r="D41" s="10"/>
      <c r="E41" s="67" t="e">
        <f>1-E40</f>
        <v>#DIV/0!</v>
      </c>
      <c r="F41" s="68" t="s">
        <v>57</v>
      </c>
      <c r="G41" s="69"/>
      <c r="K41" s="11"/>
      <c r="L41" s="11"/>
      <c r="M41" s="11"/>
      <c r="Z41" s="9"/>
    </row>
    <row r="42" spans="1:26" x14ac:dyDescent="0.2">
      <c r="C42" s="10"/>
      <c r="D42" s="10"/>
      <c r="Z42" s="9"/>
    </row>
    <row r="43" spans="1:26" ht="14.45" customHeight="1" x14ac:dyDescent="0.2">
      <c r="A43" s="26"/>
      <c r="B43" s="26"/>
      <c r="C43" s="81"/>
      <c r="D43" s="81"/>
      <c r="E43" s="82"/>
      <c r="F43" s="82"/>
      <c r="G43" s="82"/>
      <c r="H43" s="82"/>
      <c r="I43" s="82"/>
      <c r="J43" s="82"/>
      <c r="K43" s="26"/>
      <c r="L43" s="26"/>
      <c r="M43" s="26"/>
      <c r="N43" s="26"/>
      <c r="Z43" s="9"/>
    </row>
    <row r="44" spans="1:26" ht="14.45" customHeight="1" x14ac:dyDescent="0.2">
      <c r="C44" s="117"/>
      <c r="D44" s="118"/>
      <c r="F44" s="7"/>
      <c r="G44" s="3"/>
      <c r="H44" s="3"/>
      <c r="I44" s="3"/>
    </row>
    <row r="45" spans="1:26" s="77" customFormat="1" ht="15" customHeight="1" x14ac:dyDescent="0.2">
      <c r="A45" s="74" t="s">
        <v>58</v>
      </c>
      <c r="B45" s="75"/>
      <c r="C45" s="76"/>
      <c r="D45" s="76"/>
      <c r="E45" s="119"/>
      <c r="F45" s="120"/>
      <c r="I45" s="75"/>
      <c r="K45" s="78"/>
      <c r="L45" s="78"/>
      <c r="M45" s="79"/>
      <c r="N45" s="79"/>
      <c r="O45" s="79"/>
      <c r="S45" s="136"/>
      <c r="Y45" s="80"/>
    </row>
    <row r="46" spans="1:26" s="77" customFormat="1" ht="15" customHeight="1" x14ac:dyDescent="0.2">
      <c r="A46" s="74" t="s">
        <v>59</v>
      </c>
      <c r="B46" s="75"/>
      <c r="C46" s="76"/>
      <c r="D46" s="76"/>
      <c r="E46" s="119"/>
      <c r="F46" s="120"/>
      <c r="I46" s="75"/>
      <c r="K46" s="78"/>
      <c r="L46" s="78"/>
      <c r="M46" s="79"/>
      <c r="N46" s="79"/>
      <c r="O46" s="79"/>
      <c r="S46" s="136"/>
      <c r="Y46" s="80"/>
    </row>
    <row r="47" spans="1:26" x14ac:dyDescent="0.2">
      <c r="C47" s="117"/>
      <c r="D47" s="118"/>
      <c r="G47" s="1"/>
      <c r="H47" s="3"/>
      <c r="I47" s="3"/>
    </row>
    <row r="48" spans="1:26" x14ac:dyDescent="0.2">
      <c r="C48" s="117"/>
      <c r="D48" s="118"/>
      <c r="F48" s="7"/>
      <c r="G48" s="116"/>
      <c r="H48" s="3"/>
      <c r="I48" s="3"/>
    </row>
    <row r="49" spans="2:9" x14ac:dyDescent="0.2">
      <c r="C49" s="8"/>
      <c r="D49" s="4"/>
      <c r="G49" s="3"/>
      <c r="H49" s="3"/>
      <c r="I49" s="3"/>
    </row>
    <row r="50" spans="2:9" x14ac:dyDescent="0.2">
      <c r="C50" s="8"/>
      <c r="D50" s="4"/>
      <c r="F50" s="7"/>
      <c r="G50" s="3"/>
      <c r="H50" s="3"/>
      <c r="I50" s="3"/>
    </row>
    <row r="51" spans="2:9" hidden="1" x14ac:dyDescent="0.2"/>
    <row r="52" spans="2:9" x14ac:dyDescent="0.2">
      <c r="B52" s="6"/>
      <c r="C52" s="3"/>
      <c r="D52" s="3"/>
      <c r="E52" s="5"/>
      <c r="G52" s="3"/>
      <c r="H52" s="3"/>
      <c r="I52" s="3"/>
    </row>
    <row r="53" spans="2:9" x14ac:dyDescent="0.2">
      <c r="D53" s="4"/>
    </row>
    <row r="54" spans="2:9" x14ac:dyDescent="0.2">
      <c r="D54" s="3"/>
    </row>
  </sheetData>
  <sheetProtection formatCells="0" formatColumns="0" formatRows="0" insertColumns="0" insertRows="0" insertHyperlinks="0" deleteColumns="0" deleteRows="0" sort="0" autoFilter="0" pivotTables="0"/>
  <mergeCells count="3">
    <mergeCell ref="A1:O1"/>
    <mergeCell ref="A2:O2"/>
    <mergeCell ref="L4:M4"/>
  </mergeCells>
  <printOptions horizontalCentered="1" verticalCentered="1"/>
  <pageMargins left="0.25" right="0.25" top="0" bottom="0" header="0" footer="0"/>
  <pageSetup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30932D-296D-4D8E-A800-BD36DD9F5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62A86-68BD-4F6A-AE32-A603615CFC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1B0014-58BF-459B-88E8-CF80E2BAD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Tenant Rent Roll</vt:lpstr>
      <vt:lpstr>'Tenant Rent Roll'!Print_Area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kmuel</dc:creator>
  <cp:keywords/>
  <dc:description/>
  <cp:lastModifiedBy>Michael Martino</cp:lastModifiedBy>
  <dcterms:created xsi:type="dcterms:W3CDTF">2019-07-07T15:34:18Z</dcterms:created>
  <dcterms:modified xsi:type="dcterms:W3CDTF">2020-09-07T15:33:11Z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