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10" documentId="13_ncr:1_{67C8A30B-EC25-4C10-90B6-764EACA1D44B}" xr6:coauthVersionLast="47" xr6:coauthVersionMax="47" xr10:uidLastSave="{96436EA7-A920-44B5-8F51-24A782F583AF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03553D51_8CBD_45CA_91CD_E8B16400722D_.wvu.Cols" localSheetId="0" hidden="1">'Land Sales'!$A:$B</definedName>
    <definedName name="Z_03553D51_8CBD_45CA_91CD_E8B16400722D_.wvu.PrintArea" localSheetId="0" hidden="1">'Land Sales'!$B$1:$Q$119</definedName>
    <definedName name="Z_03553D51_8CBD_45CA_91CD_E8B16400722D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2F5F6C91_D7CF_4D52_ACA7_54E2804ABF80_.wvu.Cols" localSheetId="0" hidden="1">'Land Sales'!$A:$B</definedName>
    <definedName name="Z_2F5F6C91_D7CF_4D52_ACA7_54E2804ABF80_.wvu.PrintArea" localSheetId="0" hidden="1">'Land Sales'!$B$1:$Q$119</definedName>
    <definedName name="Z_2F5F6C91_D7CF_4D52_ACA7_54E2804ABF80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D4280C5C_413A_4744_9127_AD4F58BD8E35_.wvu.Cols" localSheetId="0" hidden="1">'Land Sales'!$A:$B</definedName>
    <definedName name="Z_D4280C5C_413A_4744_9127_AD4F58BD8E35_.wvu.PrintArea" localSheetId="0" hidden="1">'Land Sales'!$B$1:$Q$119</definedName>
    <definedName name="Z_D4280C5C_413A_4744_9127_AD4F58BD8E35_.wvu.Rows" localSheetId="0" hidden="1">'Land Sales'!$6:$8,'Land Sales'!$12:$17,'Land Sales'!$22:$26,'Land Sales'!$29:$36,'Land Sales'!$42:$44,'Land Sales'!$54:$54,'Land Sales'!$57:$59,'Land Sales'!$61:$61,'Land Sales'!$67:$96,'Land Sales'!$100:$107,'Land Sales'!$109:$118,'Land Sales'!$145:$145</definedName>
  </definedNames>
  <calcPr calcId="191029"/>
  <customWorkbookViews>
    <customWorkbookView name="Kurt M. Mueller - Personal View" guid="{D4280C5C-413A-4744-9127-AD4F58BD8E35}" mergeInterval="0" personalView="1" maximized="1" windowWidth="1680" windowHeight="799" activeSheetId="1" showComments="commIndAndComment"/>
    <customWorkbookView name="Kurt M. Mueller, MAI - Personal View" guid="{03553D51-8CBD-45CA-91CD-E8B16400722D}" mergeInterval="0" personalView="1" maximized="1" windowWidth="1276" windowHeight="856" activeSheetId="1"/>
    <customWorkbookView name="Ben Blake - Personal View" guid="{2F5F6C91-D7CF-4D52-ACA7-54E2804ABF80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K135" i="1"/>
  <c r="L135" i="1"/>
  <c r="M135" i="1"/>
  <c r="N135" i="1"/>
  <c r="O135" i="1"/>
  <c r="P135" i="1"/>
  <c r="E64" i="1"/>
  <c r="H135" i="1" l="1"/>
  <c r="G135" i="1"/>
  <c r="H125" i="1" l="1"/>
  <c r="I125" i="1"/>
  <c r="J125" i="1"/>
  <c r="K125" i="1"/>
  <c r="L125" i="1"/>
  <c r="M125" i="1"/>
  <c r="N125" i="1"/>
  <c r="O125" i="1"/>
  <c r="P125" i="1"/>
  <c r="G125" i="1"/>
  <c r="I145" i="1" l="1"/>
  <c r="J145" i="1"/>
  <c r="K145" i="1"/>
  <c r="L145" i="1"/>
  <c r="M145" i="1"/>
  <c r="N145" i="1"/>
  <c r="O145" i="1"/>
  <c r="P145" i="1"/>
  <c r="H145" i="1"/>
  <c r="G145" i="1"/>
  <c r="E145" i="1"/>
  <c r="E10" i="1" l="1"/>
  <c r="E138" i="1" s="1"/>
  <c r="G10" i="1"/>
  <c r="G138" i="1" s="1"/>
  <c r="H10" i="1"/>
  <c r="H138" i="1" s="1"/>
  <c r="I10" i="1"/>
  <c r="I138" i="1" s="1"/>
  <c r="J10" i="1"/>
  <c r="J138" i="1" s="1"/>
  <c r="K10" i="1"/>
  <c r="K138" i="1" s="1"/>
  <c r="L10" i="1"/>
  <c r="L138" i="1" s="1"/>
  <c r="M10" i="1"/>
  <c r="M138" i="1" s="1"/>
  <c r="N10" i="1"/>
  <c r="N138" i="1" s="1"/>
  <c r="O10" i="1"/>
  <c r="O138" i="1" s="1"/>
  <c r="P10" i="1"/>
  <c r="P138" i="1" s="1"/>
  <c r="E21" i="1"/>
  <c r="E99" i="1" s="1"/>
  <c r="E146" i="1" s="1"/>
  <c r="E156" i="1" s="1"/>
  <c r="E170" i="1" s="1"/>
  <c r="G21" i="1"/>
  <c r="G143" i="1" s="1"/>
  <c r="H21" i="1"/>
  <c r="H111" i="1" s="1"/>
  <c r="H99" i="1" s="1"/>
  <c r="H146" i="1" s="1"/>
  <c r="H150" i="1" s="1"/>
  <c r="H152" i="1" s="1"/>
  <c r="H154" i="1" s="1"/>
  <c r="I21" i="1"/>
  <c r="J21" i="1"/>
  <c r="J111" i="1" s="1"/>
  <c r="J99" i="1" s="1"/>
  <c r="J146" i="1" s="1"/>
  <c r="J150" i="1" s="1"/>
  <c r="J152" i="1" s="1"/>
  <c r="J154" i="1" s="1"/>
  <c r="K21" i="1"/>
  <c r="L21" i="1"/>
  <c r="L111" i="1" s="1"/>
  <c r="L99" i="1" s="1"/>
  <c r="L146" i="1" s="1"/>
  <c r="L150" i="1" s="1"/>
  <c r="L152" i="1" s="1"/>
  <c r="L154" i="1" s="1"/>
  <c r="M21" i="1"/>
  <c r="N21" i="1"/>
  <c r="N111" i="1" s="1"/>
  <c r="N99" i="1" s="1"/>
  <c r="N146" i="1" s="1"/>
  <c r="N150" i="1" s="1"/>
  <c r="N152" i="1" s="1"/>
  <c r="N154" i="1" s="1"/>
  <c r="O21" i="1"/>
  <c r="P21" i="1"/>
  <c r="P111" i="1" s="1"/>
  <c r="P99" i="1" s="1"/>
  <c r="P146" i="1" s="1"/>
  <c r="P150" i="1" s="1"/>
  <c r="P152" i="1" s="1"/>
  <c r="P154" i="1" s="1"/>
  <c r="E23" i="1"/>
  <c r="G23" i="1"/>
  <c r="G118" i="1" s="1"/>
  <c r="G84" i="1" s="1"/>
  <c r="H23" i="1"/>
  <c r="H112" i="1" s="1"/>
  <c r="H103" i="1" s="1"/>
  <c r="I23" i="1"/>
  <c r="I112" i="1" s="1"/>
  <c r="I103" i="1" s="1"/>
  <c r="J23" i="1"/>
  <c r="K23" i="1"/>
  <c r="K118" i="1" s="1"/>
  <c r="K84" i="1" s="1"/>
  <c r="L23" i="1"/>
  <c r="L112" i="1" s="1"/>
  <c r="L103" i="1" s="1"/>
  <c r="M23" i="1"/>
  <c r="M112" i="1" s="1"/>
  <c r="M103" i="1" s="1"/>
  <c r="N23" i="1"/>
  <c r="N112" i="1" s="1"/>
  <c r="N100" i="1" s="1"/>
  <c r="O23" i="1"/>
  <c r="O112" i="1" s="1"/>
  <c r="O100" i="1" s="1"/>
  <c r="P23" i="1"/>
  <c r="P112" i="1" s="1"/>
  <c r="P103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17" i="1" s="1"/>
  <c r="G107" i="1" s="1"/>
  <c r="H116" i="1"/>
  <c r="H106" i="1" s="1"/>
  <c r="H117" i="1" s="1"/>
  <c r="H107" i="1" s="1"/>
  <c r="I116" i="1"/>
  <c r="I106" i="1" s="1"/>
  <c r="I117" i="1" s="1"/>
  <c r="I107" i="1" s="1"/>
  <c r="J116" i="1"/>
  <c r="J106" i="1" s="1"/>
  <c r="J117" i="1" s="1"/>
  <c r="J107" i="1" s="1"/>
  <c r="K116" i="1"/>
  <c r="K106" i="1" s="1"/>
  <c r="K117" i="1" s="1"/>
  <c r="K107" i="1" s="1"/>
  <c r="L116" i="1"/>
  <c r="L106" i="1" s="1"/>
  <c r="L117" i="1" s="1"/>
  <c r="L107" i="1" s="1"/>
  <c r="M116" i="1"/>
  <c r="M106" i="1" s="1"/>
  <c r="M117" i="1" s="1"/>
  <c r="M107" i="1" s="1"/>
  <c r="N116" i="1"/>
  <c r="N106" i="1" s="1"/>
  <c r="N117" i="1" s="1"/>
  <c r="N107" i="1" s="1"/>
  <c r="O116" i="1"/>
  <c r="O106" i="1" s="1"/>
  <c r="O117" i="1" s="1"/>
  <c r="O107" i="1" s="1"/>
  <c r="P116" i="1"/>
  <c r="P106" i="1" s="1"/>
  <c r="P117" i="1" s="1"/>
  <c r="P107" i="1" s="1"/>
  <c r="E137" i="1"/>
  <c r="G137" i="1"/>
  <c r="H137" i="1"/>
  <c r="I137" i="1"/>
  <c r="J137" i="1"/>
  <c r="K137" i="1"/>
  <c r="L137" i="1"/>
  <c r="M137" i="1"/>
  <c r="N137" i="1"/>
  <c r="O137" i="1"/>
  <c r="P137" i="1"/>
  <c r="E142" i="1"/>
  <c r="E155" i="1" s="1"/>
  <c r="G142" i="1"/>
  <c r="G155" i="1" s="1"/>
  <c r="H142" i="1"/>
  <c r="H155" i="1" s="1"/>
  <c r="I142" i="1"/>
  <c r="I155" i="1" s="1"/>
  <c r="J142" i="1"/>
  <c r="J155" i="1" s="1"/>
  <c r="K142" i="1"/>
  <c r="K155" i="1" s="1"/>
  <c r="L142" i="1"/>
  <c r="L155" i="1" s="1"/>
  <c r="M142" i="1"/>
  <c r="M155" i="1" s="1"/>
  <c r="N142" i="1"/>
  <c r="N155" i="1" s="1"/>
  <c r="O142" i="1"/>
  <c r="O155" i="1" s="1"/>
  <c r="P142" i="1"/>
  <c r="P155" i="1" s="1"/>
  <c r="E143" i="1"/>
  <c r="P143" i="1"/>
  <c r="E144" i="1"/>
  <c r="G144" i="1"/>
  <c r="H144" i="1"/>
  <c r="I144" i="1"/>
  <c r="J144" i="1"/>
  <c r="K144" i="1"/>
  <c r="L144" i="1"/>
  <c r="M144" i="1"/>
  <c r="N144" i="1"/>
  <c r="O144" i="1"/>
  <c r="P144" i="1"/>
  <c r="E161" i="1"/>
  <c r="E162" i="1"/>
  <c r="E163" i="1"/>
  <c r="E164" i="1"/>
  <c r="E166" i="1"/>
  <c r="E167" i="1"/>
  <c r="G169" i="1"/>
  <c r="H169" i="1"/>
  <c r="I169" i="1"/>
  <c r="J169" i="1"/>
  <c r="K169" i="1"/>
  <c r="L169" i="1"/>
  <c r="M169" i="1"/>
  <c r="N169" i="1"/>
  <c r="O169" i="1"/>
  <c r="P169" i="1"/>
  <c r="N143" i="1" l="1"/>
  <c r="M118" i="1"/>
  <c r="M84" i="1" s="1"/>
  <c r="H143" i="1"/>
  <c r="I118" i="1"/>
  <c r="I84" i="1" s="1"/>
  <c r="K112" i="1"/>
  <c r="K100" i="1" s="1"/>
  <c r="O118" i="1"/>
  <c r="O84" i="1" s="1"/>
  <c r="G112" i="1"/>
  <c r="G100" i="1" s="1"/>
  <c r="E160" i="1"/>
  <c r="O25" i="1"/>
  <c r="G25" i="1"/>
  <c r="J143" i="1"/>
  <c r="J156" i="1" s="1"/>
  <c r="J170" i="1" s="1"/>
  <c r="J25" i="1"/>
  <c r="K25" i="1"/>
  <c r="O143" i="1"/>
  <c r="K143" i="1"/>
  <c r="P118" i="1"/>
  <c r="P84" i="1" s="1"/>
  <c r="N118" i="1"/>
  <c r="N84" i="1" s="1"/>
  <c r="L118" i="1"/>
  <c r="L84" i="1" s="1"/>
  <c r="J118" i="1"/>
  <c r="J84" i="1" s="1"/>
  <c r="H118" i="1"/>
  <c r="H84" i="1" s="1"/>
  <c r="O111" i="1"/>
  <c r="O99" i="1" s="1"/>
  <c r="O146" i="1" s="1"/>
  <c r="O150" i="1" s="1"/>
  <c r="O152" i="1" s="1"/>
  <c r="O154" i="1" s="1"/>
  <c r="O156" i="1" s="1"/>
  <c r="O170" i="1" s="1"/>
  <c r="K111" i="1"/>
  <c r="K99" i="1" s="1"/>
  <c r="K146" i="1" s="1"/>
  <c r="K150" i="1" s="1"/>
  <c r="K152" i="1" s="1"/>
  <c r="K154" i="1" s="1"/>
  <c r="N25" i="1"/>
  <c r="L143" i="1"/>
  <c r="L156" i="1" s="1"/>
  <c r="L170" i="1" s="1"/>
  <c r="G111" i="1"/>
  <c r="G99" i="1" s="1"/>
  <c r="G146" i="1" s="1"/>
  <c r="G173" i="1" s="1"/>
  <c r="E25" i="1"/>
  <c r="J112" i="1"/>
  <c r="J100" i="1" s="1"/>
  <c r="N105" i="1"/>
  <c r="H100" i="1"/>
  <c r="L100" i="1"/>
  <c r="H156" i="1"/>
  <c r="H170" i="1" s="1"/>
  <c r="P100" i="1"/>
  <c r="M25" i="1"/>
  <c r="I25" i="1"/>
  <c r="P156" i="1"/>
  <c r="P170" i="1" s="1"/>
  <c r="K156" i="1"/>
  <c r="K170" i="1" s="1"/>
  <c r="J105" i="1"/>
  <c r="P25" i="1"/>
  <c r="L25" i="1"/>
  <c r="H25" i="1"/>
  <c r="G174" i="1"/>
  <c r="G176" i="1"/>
  <c r="N156" i="1"/>
  <c r="N170" i="1" s="1"/>
  <c r="M111" i="1"/>
  <c r="M99" i="1" s="1"/>
  <c r="M146" i="1" s="1"/>
  <c r="M150" i="1" s="1"/>
  <c r="M152" i="1" s="1"/>
  <c r="M154" i="1" s="1"/>
  <c r="I111" i="1"/>
  <c r="I99" i="1" s="1"/>
  <c r="I146" i="1" s="1"/>
  <c r="I150" i="1" s="1"/>
  <c r="I152" i="1" s="1"/>
  <c r="I154" i="1" s="1"/>
  <c r="O105" i="1"/>
  <c r="K105" i="1"/>
  <c r="G105" i="1"/>
  <c r="O103" i="1"/>
  <c r="M100" i="1"/>
  <c r="I100" i="1"/>
  <c r="N103" i="1"/>
  <c r="M143" i="1"/>
  <c r="I143" i="1"/>
  <c r="M105" i="1"/>
  <c r="I105" i="1"/>
  <c r="P105" i="1"/>
  <c r="L105" i="1"/>
  <c r="H105" i="1"/>
  <c r="K103" i="1" l="1"/>
  <c r="G103" i="1"/>
  <c r="G150" i="1"/>
  <c r="G152" i="1" s="1"/>
  <c r="G154" i="1" s="1"/>
  <c r="G156" i="1" s="1"/>
  <c r="G170" i="1" s="1"/>
  <c r="H176" i="1" s="1"/>
  <c r="I176" i="1" s="1"/>
  <c r="J103" i="1"/>
  <c r="G175" i="1"/>
  <c r="M156" i="1"/>
  <c r="M170" i="1" s="1"/>
  <c r="I156" i="1"/>
  <c r="I170" i="1" s="1"/>
  <c r="H173" i="1" l="1"/>
  <c r="I173" i="1" s="1"/>
  <c r="H174" i="1"/>
  <c r="I174" i="1" s="1"/>
  <c r="H175" i="1"/>
  <c r="I175" i="1" s="1"/>
</calcChain>
</file>

<file path=xl/sharedStrings.xml><?xml version="1.0" encoding="utf-8"?>
<sst xmlns="http://schemas.openxmlformats.org/spreadsheetml/2006/main" count="129" uniqueCount="116">
  <si>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</si>
  <si>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</si>
  <si>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</si>
  <si>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</si>
  <si>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</si>
  <si>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</si>
  <si>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</si>
  <si>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</si>
  <si>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</si>
  <si>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</si>
  <si>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</si>
  <si>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</si>
  <si>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</si>
  <si>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</si>
  <si>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</si>
  <si>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</si>
  <si>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</si>
  <si>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</si>
  <si>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</si>
  <si>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</si>
  <si>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</si>
  <si>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</si>
  <si>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</si>
  <si>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</si>
  <si>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</si>
  <si>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</si>
  <si>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</si>
  <si>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</si>
  <si>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</si>
  <si>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</si>
  <si>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</si>
  <si>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</si>
  <si>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</si>
  <si>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</si>
  <si>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</si>
  <si>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</si>
  <si>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</si>
  <si>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</si>
  <si>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</si>
  <si>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</si>
  <si>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</si>
  <si>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</si>
  <si>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</si>
  <si>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</si>
  <si>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</si>
  <si>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</si>
  <si>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</si>
  <si>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</si>
  <si>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</si>
  <si>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</si>
  <si>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</si>
  <si>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</si>
  <si>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</si>
  <si>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</si>
  <si>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</si>
  <si>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</si>
  <si>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</si>
  <si>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</si>
  <si>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</si>
  <si>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</si>
  <si>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</si>
  <si>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</si>
  <si>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</si>
  <si>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</si>
  <si>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</si>
  <si>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</si>
  <si>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</si>
  <si>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</si>
  <si>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</si>
  <si>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Net Usable Area</t>
  </si>
  <si>
    <t>Adjusted Price / SF of Net Usable Area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</si>
  <si>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</si>
  <si>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</si>
  <si>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</si>
  <si>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</si>
  <si>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</si>
  <si>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</si>
  <si>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</si>
  <si>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</si>
  <si>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</si>
  <si>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</si>
  <si>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RURAL LAND SALE COMPARABLES</t>
  </si>
  <si>
    <t>---</t>
  </si>
  <si>
    <t>L3 Valuation</t>
  </si>
  <si>
    <t>Adjust. $ / Acre of Gross Land Area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</si>
  <si>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</si>
  <si>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</si>
  <si>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</si>
  <si>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</si>
  <si>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</si>
  <si>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</si>
  <si>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</si>
  <si>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</si>
  <si>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</si>
  <si>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</si>
  <si>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</si>
  <si>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</si>
  <si>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Zoning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</si>
  <si>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</si>
  <si>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</si>
  <si>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</si>
  <si>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</si>
  <si>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</si>
  <si>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</si>
  <si>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</si>
  <si>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</si>
  <si>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</si>
  <si>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Price per Gross Acre</t>
  </si>
  <si>
    <t xml:space="preserve"> - Subtotal $ / Gross Acre</t>
  </si>
  <si>
    <t>Size (Gross Acres)</t>
  </si>
  <si>
    <t>Gross Land (Acres)</t>
  </si>
  <si>
    <t>RURAL LAND SALE ADJUSTMENT GRID</t>
  </si>
  <si>
    <t>Adjusted</t>
  </si>
  <si>
    <t xml:space="preserve"> - Total Net Property Adjustment</t>
  </si>
  <si>
    <t xml:space="preserve"> - Total Adjusted $ / Gross Acre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</si>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</sst>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9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4" fontId="18" fillId="2" borderId="9" xfId="0" applyNumberFormat="1" applyFont="1" applyFill="1" applyBorder="1" applyAlignment="1">
      <alignment horizontal="right" vertical="top" wrapText="1"/>
    </xf>
    <xf numFmtId="0" fontId="18" fillId="2" borderId="9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right" vertical="top" wrapText="1"/>
    </xf>
    <xf numFmtId="0" fontId="18" fillId="2" borderId="10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57" xfId="0" applyFont="1" applyFill="1" applyBorder="1" applyAlignment="1">
      <alignment horizontal="center" vertical="center" wrapText="1"/>
    </xf>
    <xf numFmtId="164" fontId="17" fillId="2" borderId="0" xfId="0" applyNumberFormat="1" applyFont="1" applyFill="1" applyBorder="1" applyAlignment="1">
      <alignment horizontal="center" vertical="top" wrapText="1"/>
    </xf>
    <xf numFmtId="167" fontId="18" fillId="2" borderId="57" xfId="0" applyNumberFormat="1" applyFont="1" applyFill="1" applyBorder="1" applyAlignment="1">
      <alignment horizontal="center" vertical="top" wrapText="1"/>
    </xf>
    <xf numFmtId="164" fontId="17" fillId="5" borderId="0" xfId="0" applyNumberFormat="1" applyFont="1" applyFill="1" applyAlignment="1">
      <alignment horizontal="center" vertical="center" wrapText="1"/>
    </xf>
    <xf numFmtId="0" fontId="18" fillId="2" borderId="60" xfId="0" applyFont="1" applyFill="1" applyBorder="1" applyAlignment="1">
      <alignment horizontal="right" vertical="top" wrapText="1"/>
    </xf>
    <xf numFmtId="164" fontId="17" fillId="5" borderId="59" xfId="0" applyNumberFormat="1" applyFont="1" applyFill="1" applyBorder="1" applyAlignment="1">
      <alignment horizontal="center" vertical="center" wrapText="1"/>
    </xf>
    <xf numFmtId="167" fontId="18" fillId="2" borderId="61" xfId="0" applyNumberFormat="1" applyFont="1" applyFill="1" applyBorder="1" applyAlignment="1">
      <alignment horizontal="center" vertical="top" wrapText="1"/>
    </xf>
    <xf numFmtId="0" fontId="13" fillId="5" borderId="59" xfId="0" applyFont="1" applyFill="1" applyBorder="1" applyAlignment="1">
      <alignment horizontal="right" vertical="center" wrapText="1"/>
    </xf>
    <xf numFmtId="169" fontId="18" fillId="2" borderId="35" xfId="0" applyNumberFormat="1" applyFont="1" applyFill="1" applyBorder="1" applyAlignment="1">
      <alignment horizontal="right" vertical="top" wrapText="1"/>
    </xf>
    <xf numFmtId="169" fontId="18" fillId="2" borderId="10" xfId="0" applyNumberFormat="1" applyFont="1" applyFill="1" applyBorder="1" applyAlignment="1">
      <alignment horizontal="right" vertical="top" wrapText="1"/>
    </xf>
    <xf numFmtId="0" fontId="18" fillId="2" borderId="42" xfId="0" applyFont="1" applyFill="1" applyBorder="1" applyAlignment="1">
      <alignment horizontal="left" vertical="top" wrapText="1"/>
    </xf>
    <xf numFmtId="164" fontId="18" fillId="2" borderId="63" xfId="0" applyNumberFormat="1" applyFont="1" applyFill="1" applyBorder="1" applyAlignment="1">
      <alignment horizontal="righ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7" fontId="18" fillId="2" borderId="64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70" fontId="7" fillId="2" borderId="0" xfId="1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69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8" borderId="36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5" xfId="0" applyFont="1" applyFill="1" applyBorder="1" applyAlignment="1">
      <alignment horizontal="center" vertical="top" wrapText="1"/>
    </xf>
    <xf numFmtId="164" fontId="17" fillId="2" borderId="35" xfId="0" applyNumberFormat="1" applyFont="1" applyFill="1" applyBorder="1" applyAlignment="1">
      <alignment horizontal="right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6" xfId="0" applyNumberFormat="1" applyFont="1" applyFill="1" applyBorder="1" applyAlignment="1">
      <alignment horizontal="center" vertical="top" wrapText="1"/>
    </xf>
    <xf numFmtId="0" fontId="5" fillId="4" borderId="67" xfId="0" applyFont="1" applyFill="1" applyBorder="1" applyAlignment="1">
      <alignment horizontal="center" vertical="center" wrapText="1"/>
    </xf>
    <xf numFmtId="164" fontId="17" fillId="2" borderId="57" xfId="0" applyNumberFormat="1" applyFont="1" applyFill="1" applyBorder="1" applyAlignment="1">
      <alignment horizontal="center" vertical="top" wrapText="1"/>
    </xf>
    <xf numFmtId="164" fontId="17" fillId="5" borderId="57" xfId="0" applyNumberFormat="1" applyFont="1" applyFill="1" applyBorder="1" applyAlignment="1">
      <alignment horizontal="center" vertical="center" wrapText="1"/>
    </xf>
    <xf numFmtId="164" fontId="17" fillId="5" borderId="61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3" fontId="17" fillId="2" borderId="68" xfId="0" applyNumberFormat="1" applyFont="1" applyFill="1" applyBorder="1" applyAlignment="1">
      <alignment horizontal="right" vertical="center" wrapText="1"/>
    </xf>
    <xf numFmtId="3" fontId="18" fillId="2" borderId="69" xfId="0" applyNumberFormat="1" applyFont="1" applyFill="1" applyBorder="1" applyAlignment="1">
      <alignment horizontal="right" vertical="center" wrapText="1"/>
    </xf>
    <xf numFmtId="3" fontId="17" fillId="2" borderId="70" xfId="0" applyNumberFormat="1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6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57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58" xfId="0" applyFont="1" applyFill="1" applyBorder="1" applyAlignment="1">
      <alignment horizontal="center" vertical="top" wrapText="1"/>
    </xf>
    <xf numFmtId="0" fontId="17" fillId="2" borderId="59" xfId="0" applyFont="1" applyFill="1" applyBorder="1" applyAlignment="1">
      <alignment horizontal="center" vertical="top" wrapText="1"/>
    </xf>
    <xf numFmtId="166" fontId="18" fillId="2" borderId="62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167" fontId="18" fillId="0" borderId="35" xfId="0" applyNumberFormat="1" applyFont="1" applyFill="1" applyBorder="1" applyAlignment="1">
      <alignment horizontal="right" vertical="top" wrapText="1"/>
    </xf>
    <xf numFmtId="0" fontId="18" fillId="0" borderId="35" xfId="0" applyFont="1" applyFill="1" applyBorder="1" applyAlignment="1">
      <alignment horizontal="right" vertical="top"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165" fontId="17" fillId="2" borderId="35" xfId="0" applyNumberFormat="1" applyFont="1" applyFill="1" applyBorder="1" applyAlignment="1">
      <alignment horizontal="right" vertical="center"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77"/>
  <sheetViews>
    <sheetView tabSelected="1" zoomScale="80" zoomScaleNormal="80" workbookViewId="0">
      <selection activeCell="I144" sqref="I144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28.7109375" style="28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2" width="8.85546875" style="3" customWidth="1"/>
    <col min="23" max="23" width="12.7109375" style="3" customWidth="1"/>
    <col min="24" max="29" width="8.85546875" style="3" customWidth="1"/>
    <col min="30" max="16384" width="8.85546875" style="1"/>
  </cols>
  <sheetData>
    <row r="1" spans="1:29" ht="18.75" x14ac:dyDescent="0.3">
      <c r="B1" s="2"/>
      <c r="C1" s="316" t="s">
        <v>81</v>
      </c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  <c r="R1" s="42"/>
    </row>
    <row r="2" spans="1:29" ht="8.1" customHeight="1" x14ac:dyDescent="0.2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2">
      <c r="A3" s="7"/>
      <c r="B3" s="8"/>
      <c r="C3" s="9"/>
      <c r="D3" s="201"/>
      <c r="E3" s="202"/>
      <c r="F3" s="203"/>
      <c r="G3" s="202"/>
      <c r="H3" s="204"/>
      <c r="I3" s="204"/>
      <c r="J3" s="204"/>
      <c r="K3" s="204"/>
      <c r="L3" s="204"/>
      <c r="M3" s="204"/>
      <c r="N3" s="204"/>
      <c r="O3" s="204"/>
      <c r="P3" s="204"/>
      <c r="Q3" s="205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.75" thickBot="1" x14ac:dyDescent="0.3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06"/>
      <c r="R4" s="42"/>
    </row>
    <row r="5" spans="1:29" ht="5.0999999999999996" customHeight="1" x14ac:dyDescent="0.2">
      <c r="B5" s="8"/>
      <c r="C5" s="12"/>
      <c r="D5" s="207"/>
      <c r="E5" s="208"/>
      <c r="F5" s="209"/>
      <c r="G5" s="210"/>
      <c r="H5" s="211"/>
      <c r="I5" s="211"/>
      <c r="J5" s="211"/>
      <c r="K5" s="211"/>
      <c r="L5" s="211"/>
      <c r="M5" s="211"/>
      <c r="N5" s="211"/>
      <c r="O5" s="211"/>
      <c r="P5" s="211"/>
      <c r="Q5" s="212"/>
      <c r="R5" s="42"/>
    </row>
    <row r="6" spans="1:29" s="13" customFormat="1" hidden="1" x14ac:dyDescent="0.2">
      <c r="B6" s="14"/>
      <c r="C6" s="15"/>
      <c r="D6" s="45" t="s">
        <v>0</v>
      </c>
      <c r="E6" s="46"/>
      <c r="F6" s="47"/>
      <c r="G6" s="46"/>
      <c r="H6" s="48"/>
      <c r="I6" s="48"/>
      <c r="J6" s="48"/>
      <c r="K6" s="48"/>
      <c r="L6" s="48"/>
      <c r="M6" s="48"/>
      <c r="N6" s="48"/>
      <c r="O6" s="48"/>
      <c r="P6" s="48"/>
      <c r="Q6" s="213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2">
      <c r="B7" s="14"/>
      <c r="C7" s="15"/>
      <c r="D7" s="59" t="s">
        <v>45</v>
      </c>
      <c r="E7" s="46"/>
      <c r="F7" s="47"/>
      <c r="G7" s="46"/>
      <c r="H7" s="48"/>
      <c r="I7" s="48"/>
      <c r="J7" s="48"/>
      <c r="K7" s="48"/>
      <c r="L7" s="48"/>
      <c r="M7" s="48"/>
      <c r="N7" s="48"/>
      <c r="O7" s="48"/>
      <c r="P7" s="48"/>
      <c r="Q7" s="213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2">
      <c r="B8" s="14"/>
      <c r="C8" s="15"/>
      <c r="D8" s="45" t="s">
        <v>44</v>
      </c>
      <c r="E8" s="46"/>
      <c r="F8" s="47"/>
      <c r="G8" s="46"/>
      <c r="H8" s="48"/>
      <c r="I8" s="48"/>
      <c r="J8" s="48"/>
      <c r="K8" s="48"/>
      <c r="L8" s="48"/>
      <c r="M8" s="48"/>
      <c r="N8" s="48"/>
      <c r="O8" s="48"/>
      <c r="P8" s="48"/>
      <c r="Q8" s="213"/>
      <c r="R8" s="42"/>
      <c r="AC8" s="3"/>
    </row>
    <row r="9" spans="1:29" s="13" customFormat="1" x14ac:dyDescent="0.2">
      <c r="B9" s="14"/>
      <c r="C9" s="15"/>
      <c r="D9" s="45" t="s">
        <v>1</v>
      </c>
      <c r="E9" s="46"/>
      <c r="F9" s="47"/>
      <c r="G9" s="46"/>
      <c r="H9" s="48"/>
      <c r="I9" s="48"/>
      <c r="J9" s="48"/>
      <c r="K9" s="48"/>
      <c r="L9" s="48"/>
      <c r="M9" s="48"/>
      <c r="N9" s="48"/>
      <c r="O9" s="48"/>
      <c r="P9" s="48"/>
      <c r="Q9" s="213"/>
      <c r="R9" s="42"/>
      <c r="AC9" s="3"/>
    </row>
    <row r="10" spans="1:29" s="13" customFormat="1" x14ac:dyDescent="0.2">
      <c r="B10" s="14"/>
      <c r="C10" s="15"/>
      <c r="D10" s="45" t="s">
        <v>61</v>
      </c>
      <c r="E10" s="46" t="str">
        <f>E109&amp;", "&amp;E110</f>
        <v xml:space="preserve">, </v>
      </c>
      <c r="F10" s="47"/>
      <c r="G10" s="46" t="str">
        <f>G109&amp;", "&amp;G110</f>
        <v xml:space="preserve">, </v>
      </c>
      <c r="H10" s="48" t="str">
        <f t="shared" ref="H10:P10" si="0">H109&amp;", "&amp;H110</f>
        <v xml:space="preserve">, </v>
      </c>
      <c r="I10" s="48" t="str">
        <f t="shared" si="0"/>
        <v xml:space="preserve">, </v>
      </c>
      <c r="J10" s="48" t="str">
        <f t="shared" si="0"/>
        <v xml:space="preserve">, </v>
      </c>
      <c r="K10" s="48" t="str">
        <f t="shared" si="0"/>
        <v xml:space="preserve">, </v>
      </c>
      <c r="L10" s="48" t="str">
        <f t="shared" si="0"/>
        <v xml:space="preserve">, </v>
      </c>
      <c r="M10" s="48" t="str">
        <f t="shared" si="0"/>
        <v xml:space="preserve">, </v>
      </c>
      <c r="N10" s="48" t="str">
        <f t="shared" si="0"/>
        <v xml:space="preserve">, </v>
      </c>
      <c r="O10" s="48" t="str">
        <f t="shared" si="0"/>
        <v xml:space="preserve">, </v>
      </c>
      <c r="P10" s="48" t="str">
        <f t="shared" si="0"/>
        <v xml:space="preserve">, </v>
      </c>
      <c r="Q10" s="213"/>
      <c r="R10" s="42"/>
      <c r="AC10" s="3"/>
    </row>
    <row r="11" spans="1:29" s="13" customFormat="1" x14ac:dyDescent="0.2">
      <c r="B11" s="14"/>
      <c r="C11" s="15"/>
      <c r="D11" s="45" t="s">
        <v>2</v>
      </c>
      <c r="E11" s="46"/>
      <c r="F11" s="47"/>
      <c r="G11" s="46"/>
      <c r="H11" s="48"/>
      <c r="I11" s="48"/>
      <c r="J11" s="48"/>
      <c r="K11" s="48"/>
      <c r="L11" s="48"/>
      <c r="M11" s="48"/>
      <c r="N11" s="48"/>
      <c r="O11" s="48"/>
      <c r="P11" s="48"/>
      <c r="Q11" s="213"/>
      <c r="R11" s="42"/>
      <c r="AC11" s="3"/>
    </row>
    <row r="12" spans="1:29" s="13" customFormat="1" ht="5.0999999999999996" hidden="1" customHeight="1" x14ac:dyDescent="0.2">
      <c r="B12" s="14"/>
      <c r="C12" s="15"/>
      <c r="D12" s="214"/>
      <c r="E12" s="46"/>
      <c r="F12" s="47"/>
      <c r="G12" s="46"/>
      <c r="H12" s="48"/>
      <c r="I12" s="48"/>
      <c r="J12" s="48"/>
      <c r="K12" s="48"/>
      <c r="L12" s="48"/>
      <c r="M12" s="48"/>
      <c r="N12" s="48"/>
      <c r="O12" s="48"/>
      <c r="P12" s="48"/>
      <c r="Q12" s="213"/>
      <c r="R12" s="42"/>
      <c r="AC12" s="3"/>
    </row>
    <row r="13" spans="1:29" s="13" customFormat="1" hidden="1" x14ac:dyDescent="0.2">
      <c r="B13" s="14"/>
      <c r="C13" s="16"/>
      <c r="D13" s="215" t="s">
        <v>57</v>
      </c>
      <c r="E13" s="65"/>
      <c r="F13" s="66"/>
      <c r="G13" s="65"/>
      <c r="H13" s="67"/>
      <c r="I13" s="67"/>
      <c r="J13" s="67"/>
      <c r="K13" s="67"/>
      <c r="L13" s="67"/>
      <c r="M13" s="67"/>
      <c r="N13" s="67"/>
      <c r="O13" s="67"/>
      <c r="P13" s="67"/>
      <c r="Q13" s="216"/>
      <c r="R13" s="42"/>
      <c r="AC13" s="3"/>
    </row>
    <row r="14" spans="1:29" s="13" customFormat="1" ht="5.0999999999999996" hidden="1" customHeight="1" x14ac:dyDescent="0.2">
      <c r="B14" s="14"/>
      <c r="C14" s="15"/>
      <c r="D14" s="214"/>
      <c r="E14" s="46"/>
      <c r="F14" s="47"/>
      <c r="G14" s="46"/>
      <c r="H14" s="48"/>
      <c r="I14" s="48"/>
      <c r="J14" s="48"/>
      <c r="K14" s="48"/>
      <c r="L14" s="48"/>
      <c r="M14" s="48"/>
      <c r="N14" s="48"/>
      <c r="O14" s="48"/>
      <c r="P14" s="48"/>
      <c r="Q14" s="213"/>
      <c r="R14" s="42"/>
      <c r="AC14" s="3"/>
    </row>
    <row r="15" spans="1:29" s="13" customFormat="1" hidden="1" x14ac:dyDescent="0.2">
      <c r="B15" s="14"/>
      <c r="C15" s="15"/>
      <c r="D15" s="53" t="s">
        <v>35</v>
      </c>
      <c r="E15" s="54"/>
      <c r="F15" s="47"/>
      <c r="G15" s="54"/>
      <c r="H15" s="55"/>
      <c r="I15" s="55"/>
      <c r="J15" s="55"/>
      <c r="K15" s="55"/>
      <c r="L15" s="55"/>
      <c r="M15" s="55"/>
      <c r="N15" s="55"/>
      <c r="O15" s="55"/>
      <c r="P15" s="55"/>
      <c r="Q15" s="213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2">
      <c r="B16" s="14"/>
      <c r="C16" s="15"/>
      <c r="D16" s="59" t="s">
        <v>36</v>
      </c>
      <c r="E16" s="46"/>
      <c r="F16" s="47"/>
      <c r="G16" s="46"/>
      <c r="H16" s="48"/>
      <c r="I16" s="48"/>
      <c r="J16" s="48"/>
      <c r="K16" s="48"/>
      <c r="L16" s="48"/>
      <c r="M16" s="48"/>
      <c r="N16" s="48"/>
      <c r="O16" s="48"/>
      <c r="P16" s="48"/>
      <c r="Q16" s="213"/>
      <c r="R16" s="42"/>
      <c r="AC16" s="3"/>
    </row>
    <row r="17" spans="2:29" s="13" customFormat="1" hidden="1" x14ac:dyDescent="0.2">
      <c r="B17" s="14"/>
      <c r="C17" s="15"/>
      <c r="D17" s="59" t="s">
        <v>37</v>
      </c>
      <c r="E17" s="46"/>
      <c r="F17" s="47"/>
      <c r="G17" s="46"/>
      <c r="H17" s="48"/>
      <c r="I17" s="48"/>
      <c r="J17" s="48"/>
      <c r="K17" s="48"/>
      <c r="L17" s="48"/>
      <c r="M17" s="48"/>
      <c r="N17" s="48"/>
      <c r="O17" s="48"/>
      <c r="P17" s="48"/>
      <c r="Q17" s="213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2">
      <c r="B18" s="14"/>
      <c r="C18" s="15"/>
      <c r="D18" s="217"/>
      <c r="E18" s="46"/>
      <c r="F18" s="47"/>
      <c r="G18" s="46"/>
      <c r="H18" s="48"/>
      <c r="I18" s="48"/>
      <c r="J18" s="48"/>
      <c r="K18" s="48"/>
      <c r="L18" s="48"/>
      <c r="M18" s="48"/>
      <c r="N18" s="48"/>
      <c r="O18" s="48"/>
      <c r="P18" s="48"/>
      <c r="Q18" s="213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5" x14ac:dyDescent="0.25">
      <c r="B19" s="14"/>
      <c r="C19" s="16"/>
      <c r="D19" s="34" t="s">
        <v>54</v>
      </c>
      <c r="E19" s="65"/>
      <c r="F19" s="66"/>
      <c r="G19" s="65"/>
      <c r="H19" s="67"/>
      <c r="I19" s="67"/>
      <c r="J19" s="67"/>
      <c r="K19" s="67"/>
      <c r="L19" s="67"/>
      <c r="M19" s="67"/>
      <c r="N19" s="67"/>
      <c r="O19" s="67"/>
      <c r="P19" s="67"/>
      <c r="Q19" s="216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2">
      <c r="B20" s="14"/>
      <c r="C20" s="15"/>
      <c r="D20" s="214"/>
      <c r="E20" s="46"/>
      <c r="F20" s="47"/>
      <c r="G20" s="46"/>
      <c r="H20" s="48"/>
      <c r="I20" s="48"/>
      <c r="J20" s="48"/>
      <c r="K20" s="48"/>
      <c r="L20" s="48"/>
      <c r="M20" s="48"/>
      <c r="N20" s="48"/>
      <c r="O20" s="48"/>
      <c r="P20" s="48"/>
      <c r="Q20" s="213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2">
      <c r="B21" s="14"/>
      <c r="C21" s="15"/>
      <c r="D21" s="49" t="s">
        <v>68</v>
      </c>
      <c r="E21" s="50">
        <f>E22/43560</f>
        <v>0</v>
      </c>
      <c r="F21" s="47"/>
      <c r="G21" s="51">
        <f t="shared" ref="G21:P21" si="1">G22/43560</f>
        <v>0</v>
      </c>
      <c r="H21" s="52">
        <f t="shared" si="1"/>
        <v>0</v>
      </c>
      <c r="I21" s="52">
        <f t="shared" si="1"/>
        <v>0</v>
      </c>
      <c r="J21" s="52">
        <f t="shared" si="1"/>
        <v>0</v>
      </c>
      <c r="K21" s="52">
        <f t="shared" si="1"/>
        <v>0</v>
      </c>
      <c r="L21" s="52">
        <f t="shared" si="1"/>
        <v>0</v>
      </c>
      <c r="M21" s="52">
        <f t="shared" si="1"/>
        <v>0</v>
      </c>
      <c r="N21" s="52">
        <f t="shared" si="1"/>
        <v>0</v>
      </c>
      <c r="O21" s="52">
        <f t="shared" si="1"/>
        <v>0</v>
      </c>
      <c r="P21" s="52">
        <f t="shared" si="1"/>
        <v>0</v>
      </c>
      <c r="Q21" s="213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2">
      <c r="B22" s="14"/>
      <c r="C22" s="15"/>
      <c r="D22" s="53" t="s">
        <v>64</v>
      </c>
      <c r="E22" s="54"/>
      <c r="F22" s="47"/>
      <c r="G22" s="54"/>
      <c r="H22" s="55"/>
      <c r="I22" s="55"/>
      <c r="J22" s="55"/>
      <c r="K22" s="55"/>
      <c r="L22" s="55"/>
      <c r="M22" s="55"/>
      <c r="N22" s="55"/>
      <c r="O22" s="55"/>
      <c r="P22" s="55"/>
      <c r="Q22" s="213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hidden="1" x14ac:dyDescent="0.2">
      <c r="B23" s="14"/>
      <c r="C23" s="15"/>
      <c r="D23" s="49" t="s">
        <v>28</v>
      </c>
      <c r="E23" s="50">
        <f>E24/43560</f>
        <v>0</v>
      </c>
      <c r="F23" s="47"/>
      <c r="G23" s="51">
        <f t="shared" ref="G23:P23" si="2">G24/43560</f>
        <v>0</v>
      </c>
      <c r="H23" s="52">
        <f t="shared" si="2"/>
        <v>0</v>
      </c>
      <c r="I23" s="52">
        <f t="shared" si="2"/>
        <v>0</v>
      </c>
      <c r="J23" s="52">
        <f t="shared" si="2"/>
        <v>0</v>
      </c>
      <c r="K23" s="52">
        <f t="shared" si="2"/>
        <v>0</v>
      </c>
      <c r="L23" s="52">
        <f t="shared" si="2"/>
        <v>0</v>
      </c>
      <c r="M23" s="52">
        <f t="shared" si="2"/>
        <v>0</v>
      </c>
      <c r="N23" s="52">
        <f t="shared" si="2"/>
        <v>0</v>
      </c>
      <c r="O23" s="52">
        <f t="shared" si="2"/>
        <v>0</v>
      </c>
      <c r="P23" s="52">
        <f t="shared" si="2"/>
        <v>0</v>
      </c>
      <c r="Q23" s="213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hidden="1" x14ac:dyDescent="0.2">
      <c r="B24" s="14"/>
      <c r="C24" s="15"/>
      <c r="D24" s="53" t="s">
        <v>32</v>
      </c>
      <c r="E24" s="54"/>
      <c r="F24" s="47"/>
      <c r="G24" s="54"/>
      <c r="H24" s="55"/>
      <c r="I24" s="55"/>
      <c r="J24" s="55"/>
      <c r="K24" s="55"/>
      <c r="L24" s="55"/>
      <c r="M24" s="55"/>
      <c r="N24" s="55"/>
      <c r="O24" s="55"/>
      <c r="P24" s="55"/>
      <c r="Q24" s="213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2">
      <c r="B25" s="14"/>
      <c r="C25" s="15"/>
      <c r="D25" s="56" t="s">
        <v>29</v>
      </c>
      <c r="E25" s="57" t="e">
        <f>(E23/E21)</f>
        <v>#DIV/0!</v>
      </c>
      <c r="F25" s="47"/>
      <c r="G25" s="57" t="e">
        <f>(G23/G21)</f>
        <v>#DIV/0!</v>
      </c>
      <c r="H25" s="58" t="e">
        <f t="shared" ref="H25:P25" si="3">(H23/H21)</f>
        <v>#DIV/0!</v>
      </c>
      <c r="I25" s="58" t="e">
        <f t="shared" si="3"/>
        <v>#DIV/0!</v>
      </c>
      <c r="J25" s="58" t="e">
        <f t="shared" si="3"/>
        <v>#DIV/0!</v>
      </c>
      <c r="K25" s="58" t="e">
        <f t="shared" si="3"/>
        <v>#DIV/0!</v>
      </c>
      <c r="L25" s="58" t="e">
        <f t="shared" si="3"/>
        <v>#DIV/0!</v>
      </c>
      <c r="M25" s="58" t="e">
        <f t="shared" si="3"/>
        <v>#DIV/0!</v>
      </c>
      <c r="N25" s="58" t="e">
        <f t="shared" si="3"/>
        <v>#DIV/0!</v>
      </c>
      <c r="O25" s="58" t="e">
        <f t="shared" si="3"/>
        <v>#DIV/0!</v>
      </c>
      <c r="P25" s="58" t="e">
        <f t="shared" si="3"/>
        <v>#DIV/0!</v>
      </c>
      <c r="Q25" s="213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2">
      <c r="B26" s="14"/>
      <c r="C26" s="15"/>
      <c r="D26" s="45" t="s">
        <v>65</v>
      </c>
      <c r="E26" s="54"/>
      <c r="F26" s="47"/>
      <c r="G26" s="54"/>
      <c r="H26" s="55"/>
      <c r="I26" s="55"/>
      <c r="J26" s="55"/>
      <c r="K26" s="55"/>
      <c r="L26" s="55"/>
      <c r="M26" s="55"/>
      <c r="N26" s="55"/>
      <c r="O26" s="55"/>
      <c r="P26" s="55"/>
      <c r="Q26" s="213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2">
      <c r="B27" s="14"/>
      <c r="C27" s="15"/>
      <c r="D27" s="45" t="s">
        <v>66</v>
      </c>
      <c r="E27" s="46"/>
      <c r="F27" s="47"/>
      <c r="G27" s="46"/>
      <c r="H27" s="48"/>
      <c r="I27" s="48"/>
      <c r="J27" s="48"/>
      <c r="K27" s="48"/>
      <c r="L27" s="48"/>
      <c r="M27" s="48"/>
      <c r="N27" s="48"/>
      <c r="O27" s="48"/>
      <c r="P27" s="48"/>
      <c r="Q27" s="213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2">
      <c r="B28" s="14"/>
      <c r="C28" s="15"/>
      <c r="D28" s="59" t="s">
        <v>18</v>
      </c>
      <c r="E28" s="46"/>
      <c r="F28" s="47"/>
      <c r="G28" s="46"/>
      <c r="H28" s="48"/>
      <c r="I28" s="48"/>
      <c r="J28" s="48"/>
      <c r="K28" s="48"/>
      <c r="L28" s="48"/>
      <c r="M28" s="48"/>
      <c r="N28" s="48"/>
      <c r="O28" s="48"/>
      <c r="P28" s="48"/>
      <c r="Q28" s="213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2">
      <c r="B29" s="14"/>
      <c r="C29" s="15"/>
      <c r="D29" s="59" t="s">
        <v>38</v>
      </c>
      <c r="E29" s="46"/>
      <c r="F29" s="47"/>
      <c r="G29" s="46"/>
      <c r="H29" s="48"/>
      <c r="I29" s="48"/>
      <c r="J29" s="48"/>
      <c r="K29" s="48"/>
      <c r="L29" s="48"/>
      <c r="M29" s="48"/>
      <c r="N29" s="48"/>
      <c r="O29" s="48"/>
      <c r="P29" s="48"/>
      <c r="Q29" s="213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2">
      <c r="B30" s="14"/>
      <c r="C30" s="15"/>
      <c r="D30" s="59" t="s">
        <v>30</v>
      </c>
      <c r="E30" s="46"/>
      <c r="F30" s="47"/>
      <c r="G30" s="46"/>
      <c r="H30" s="48"/>
      <c r="I30" s="48"/>
      <c r="J30" s="48"/>
      <c r="K30" s="48"/>
      <c r="L30" s="48"/>
      <c r="M30" s="48"/>
      <c r="N30" s="48"/>
      <c r="O30" s="48"/>
      <c r="P30" s="48"/>
      <c r="Q30" s="213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2">
      <c r="B31" s="14"/>
      <c r="C31" s="15"/>
      <c r="D31" s="59"/>
      <c r="E31" s="46"/>
      <c r="F31" s="47"/>
      <c r="G31" s="46"/>
      <c r="H31" s="48"/>
      <c r="I31" s="48"/>
      <c r="J31" s="48"/>
      <c r="K31" s="48"/>
      <c r="L31" s="48"/>
      <c r="M31" s="48"/>
      <c r="N31" s="48"/>
      <c r="O31" s="48"/>
      <c r="P31" s="48"/>
      <c r="Q31" s="213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2">
      <c r="B32" s="14"/>
      <c r="C32" s="15"/>
      <c r="D32" s="59" t="s">
        <v>26</v>
      </c>
      <c r="E32" s="46"/>
      <c r="F32" s="47"/>
      <c r="G32" s="46"/>
      <c r="H32" s="48"/>
      <c r="I32" s="48"/>
      <c r="J32" s="48"/>
      <c r="K32" s="48"/>
      <c r="L32" s="48"/>
      <c r="M32" s="48"/>
      <c r="N32" s="48"/>
      <c r="O32" s="48"/>
      <c r="P32" s="48"/>
      <c r="Q32" s="213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2">
      <c r="B33" s="14"/>
      <c r="C33" s="15"/>
      <c r="D33" s="59" t="s">
        <v>27</v>
      </c>
      <c r="E33" s="46"/>
      <c r="F33" s="47"/>
      <c r="G33" s="46"/>
      <c r="H33" s="48"/>
      <c r="I33" s="48"/>
      <c r="J33" s="48"/>
      <c r="K33" s="48"/>
      <c r="L33" s="48"/>
      <c r="M33" s="48"/>
      <c r="N33" s="48"/>
      <c r="O33" s="48"/>
      <c r="P33" s="48"/>
      <c r="Q33" s="213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2">
      <c r="B34" s="14"/>
      <c r="C34" s="15"/>
      <c r="D34" s="59" t="s">
        <v>67</v>
      </c>
      <c r="E34" s="46"/>
      <c r="F34" s="47"/>
      <c r="G34" s="46"/>
      <c r="H34" s="48"/>
      <c r="I34" s="48"/>
      <c r="J34" s="48"/>
      <c r="K34" s="48"/>
      <c r="L34" s="48"/>
      <c r="M34" s="48"/>
      <c r="N34" s="48"/>
      <c r="O34" s="48"/>
      <c r="P34" s="48"/>
      <c r="Q34" s="213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2">
      <c r="B35" s="14"/>
      <c r="C35" s="15"/>
      <c r="D35" s="60" t="s">
        <v>53</v>
      </c>
      <c r="E35" s="61"/>
      <c r="F35" s="62"/>
      <c r="G35" s="61"/>
      <c r="H35" s="63"/>
      <c r="I35" s="63"/>
      <c r="J35" s="63"/>
      <c r="K35" s="63"/>
      <c r="L35" s="63"/>
      <c r="M35" s="63"/>
      <c r="N35" s="63"/>
      <c r="O35" s="63"/>
      <c r="P35" s="63"/>
      <c r="Q35" s="213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2">
      <c r="B36" s="14"/>
      <c r="C36" s="15"/>
      <c r="D36" s="59" t="s">
        <v>33</v>
      </c>
      <c r="E36" s="46"/>
      <c r="F36" s="47"/>
      <c r="G36" s="46"/>
      <c r="H36" s="48"/>
      <c r="I36" s="48"/>
      <c r="J36" s="48"/>
      <c r="K36" s="48"/>
      <c r="L36" s="48"/>
      <c r="M36" s="48"/>
      <c r="N36" s="48"/>
      <c r="O36" s="48"/>
      <c r="P36" s="48"/>
      <c r="Q36" s="213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2">
      <c r="B37" s="17"/>
      <c r="C37" s="15"/>
      <c r="D37" s="59"/>
      <c r="E37" s="46"/>
      <c r="F37" s="47"/>
      <c r="G37" s="46"/>
      <c r="H37" s="48"/>
      <c r="I37" s="48"/>
      <c r="J37" s="48"/>
      <c r="K37" s="48"/>
      <c r="L37" s="48"/>
      <c r="M37" s="48"/>
      <c r="N37" s="48"/>
      <c r="O37" s="48"/>
      <c r="P37" s="48"/>
      <c r="Q37" s="213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2">
      <c r="B38" s="14"/>
      <c r="C38" s="18"/>
      <c r="D38" s="64"/>
      <c r="E38" s="65"/>
      <c r="F38" s="66"/>
      <c r="G38" s="65"/>
      <c r="H38" s="67"/>
      <c r="I38" s="67"/>
      <c r="J38" s="67"/>
      <c r="K38" s="67"/>
      <c r="L38" s="67"/>
      <c r="M38" s="67"/>
      <c r="N38" s="67"/>
      <c r="O38" s="67"/>
      <c r="P38" s="67"/>
      <c r="Q38" s="216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2">
      <c r="B39" s="14"/>
      <c r="C39" s="15"/>
      <c r="D39" s="45" t="s">
        <v>3</v>
      </c>
      <c r="E39" s="46"/>
      <c r="F39" s="47"/>
      <c r="G39" s="46"/>
      <c r="H39" s="48"/>
      <c r="I39" s="48"/>
      <c r="J39" s="48"/>
      <c r="K39" s="48"/>
      <c r="L39" s="48"/>
      <c r="M39" s="48"/>
      <c r="N39" s="48"/>
      <c r="O39" s="48"/>
      <c r="P39" s="48"/>
      <c r="Q39" s="213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2">
      <c r="B40" s="14"/>
      <c r="C40" s="15"/>
      <c r="D40" s="45" t="s">
        <v>4</v>
      </c>
      <c r="E40" s="46"/>
      <c r="F40" s="47"/>
      <c r="G40" s="46"/>
      <c r="H40" s="48"/>
      <c r="I40" s="48"/>
      <c r="J40" s="48"/>
      <c r="K40" s="48"/>
      <c r="L40" s="48"/>
      <c r="M40" s="48"/>
      <c r="N40" s="48"/>
      <c r="O40" s="48"/>
      <c r="P40" s="48"/>
      <c r="Q40" s="213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x14ac:dyDescent="0.2">
      <c r="B41" s="14"/>
      <c r="C41" s="15"/>
      <c r="D41" s="45" t="s">
        <v>19</v>
      </c>
      <c r="E41" s="46"/>
      <c r="F41" s="47"/>
      <c r="G41" s="46"/>
      <c r="H41" s="48"/>
      <c r="I41" s="48"/>
      <c r="J41" s="48"/>
      <c r="K41" s="48"/>
      <c r="L41" s="48"/>
      <c r="M41" s="48"/>
      <c r="N41" s="48"/>
      <c r="O41" s="48"/>
      <c r="P41" s="48"/>
      <c r="Q41" s="213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hidden="1" x14ac:dyDescent="0.2">
      <c r="B42" s="14"/>
      <c r="C42" s="15"/>
      <c r="D42" s="59" t="s">
        <v>31</v>
      </c>
      <c r="E42" s="46"/>
      <c r="F42" s="47"/>
      <c r="G42" s="46"/>
      <c r="H42" s="48"/>
      <c r="I42" s="48"/>
      <c r="J42" s="48"/>
      <c r="K42" s="48"/>
      <c r="L42" s="48"/>
      <c r="M42" s="48"/>
      <c r="N42" s="48"/>
      <c r="O42" s="48"/>
      <c r="P42" s="48"/>
      <c r="Q42" s="213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2">
      <c r="B43" s="14"/>
      <c r="C43" s="15"/>
      <c r="D43" s="45" t="s">
        <v>34</v>
      </c>
      <c r="E43" s="46"/>
      <c r="F43" s="47"/>
      <c r="G43" s="46"/>
      <c r="H43" s="48"/>
      <c r="I43" s="48"/>
      <c r="J43" s="48"/>
      <c r="K43" s="48"/>
      <c r="L43" s="48"/>
      <c r="M43" s="48"/>
      <c r="N43" s="48"/>
      <c r="O43" s="48"/>
      <c r="P43" s="48"/>
      <c r="Q43" s="213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hidden="1" x14ac:dyDescent="0.2">
      <c r="B44" s="14"/>
      <c r="C44" s="15"/>
      <c r="D44" s="45" t="s">
        <v>5</v>
      </c>
      <c r="E44" s="46"/>
      <c r="F44" s="47"/>
      <c r="G44" s="46"/>
      <c r="H44" s="48"/>
      <c r="I44" s="48"/>
      <c r="J44" s="48"/>
      <c r="K44" s="48"/>
      <c r="L44" s="48"/>
      <c r="M44" s="48"/>
      <c r="N44" s="48"/>
      <c r="O44" s="48"/>
      <c r="P44" s="48"/>
      <c r="Q44" s="213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2">
      <c r="B45" s="14"/>
      <c r="C45" s="15"/>
      <c r="D45" s="59" t="s">
        <v>20</v>
      </c>
      <c r="E45" s="46"/>
      <c r="F45" s="47"/>
      <c r="G45" s="46"/>
      <c r="H45" s="48"/>
      <c r="I45" s="48"/>
      <c r="J45" s="48"/>
      <c r="K45" s="48"/>
      <c r="L45" s="48"/>
      <c r="M45" s="48"/>
      <c r="N45" s="48"/>
      <c r="O45" s="48"/>
      <c r="P45" s="48"/>
      <c r="Q45" s="213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2">
      <c r="B46" s="14"/>
      <c r="C46" s="15"/>
      <c r="D46" s="59" t="s">
        <v>6</v>
      </c>
      <c r="E46" s="46"/>
      <c r="F46" s="47"/>
      <c r="G46" s="46"/>
      <c r="H46" s="48"/>
      <c r="I46" s="48"/>
      <c r="J46" s="48"/>
      <c r="K46" s="48"/>
      <c r="L46" s="48"/>
      <c r="M46" s="48"/>
      <c r="N46" s="48"/>
      <c r="O46" s="48"/>
      <c r="P46" s="48"/>
      <c r="Q46" s="213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x14ac:dyDescent="0.2">
      <c r="B47" s="14"/>
      <c r="C47" s="15"/>
      <c r="D47" s="59" t="s">
        <v>21</v>
      </c>
      <c r="E47" s="46"/>
      <c r="F47" s="47"/>
      <c r="G47" s="46"/>
      <c r="H47" s="48"/>
      <c r="I47" s="48"/>
      <c r="J47" s="48"/>
      <c r="K47" s="48"/>
      <c r="L47" s="48"/>
      <c r="M47" s="48"/>
      <c r="N47" s="48"/>
      <c r="O47" s="48"/>
      <c r="P47" s="48"/>
      <c r="Q47" s="213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customHeight="1" x14ac:dyDescent="0.2">
      <c r="B48" s="17"/>
      <c r="C48" s="15"/>
      <c r="D48" s="59"/>
      <c r="E48" s="46"/>
      <c r="F48" s="47"/>
      <c r="G48" s="46"/>
      <c r="H48" s="48"/>
      <c r="I48" s="48"/>
      <c r="J48" s="48"/>
      <c r="K48" s="48"/>
      <c r="L48" s="48"/>
      <c r="M48" s="48"/>
      <c r="N48" s="48"/>
      <c r="O48" s="48"/>
      <c r="P48" s="48"/>
      <c r="Q48" s="213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customHeight="1" x14ac:dyDescent="0.2">
      <c r="B49" s="14"/>
      <c r="C49" s="18"/>
      <c r="D49" s="64"/>
      <c r="E49" s="65"/>
      <c r="F49" s="66"/>
      <c r="G49" s="65"/>
      <c r="H49" s="67"/>
      <c r="I49" s="67"/>
      <c r="J49" s="67"/>
      <c r="K49" s="67"/>
      <c r="L49" s="67"/>
      <c r="M49" s="67"/>
      <c r="N49" s="67"/>
      <c r="O49" s="67"/>
      <c r="P49" s="67"/>
      <c r="Q49" s="216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x14ac:dyDescent="0.2">
      <c r="B50" s="14"/>
      <c r="C50" s="15"/>
      <c r="D50" s="59" t="s">
        <v>22</v>
      </c>
      <c r="E50" s="46"/>
      <c r="F50" s="47"/>
      <c r="G50" s="46"/>
      <c r="H50" s="48"/>
      <c r="I50" s="48"/>
      <c r="J50" s="48"/>
      <c r="K50" s="48"/>
      <c r="L50" s="48"/>
      <c r="M50" s="48"/>
      <c r="N50" s="48"/>
      <c r="O50" s="48"/>
      <c r="P50" s="48"/>
      <c r="Q50" s="213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x14ac:dyDescent="0.2">
      <c r="B51" s="14"/>
      <c r="C51" s="15"/>
      <c r="D51" s="59" t="s">
        <v>23</v>
      </c>
      <c r="E51" s="46"/>
      <c r="F51" s="47"/>
      <c r="G51" s="46"/>
      <c r="H51" s="48"/>
      <c r="I51" s="48"/>
      <c r="J51" s="48"/>
      <c r="K51" s="48"/>
      <c r="L51" s="48"/>
      <c r="M51" s="48"/>
      <c r="N51" s="48"/>
      <c r="O51" s="48"/>
      <c r="P51" s="48"/>
      <c r="Q51" s="213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t="25.5" x14ac:dyDescent="0.2">
      <c r="B52" s="14"/>
      <c r="C52" s="15"/>
      <c r="D52" s="59" t="s">
        <v>24</v>
      </c>
      <c r="E52" s="46"/>
      <c r="F52" s="47"/>
      <c r="G52" s="46"/>
      <c r="H52" s="48"/>
      <c r="I52" s="48"/>
      <c r="J52" s="48"/>
      <c r="K52" s="48"/>
      <c r="L52" s="48"/>
      <c r="M52" s="48"/>
      <c r="N52" s="48"/>
      <c r="O52" s="48"/>
      <c r="P52" s="48"/>
      <c r="Q52" s="213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x14ac:dyDescent="0.2">
      <c r="B53" s="14"/>
      <c r="C53" s="15"/>
      <c r="D53" s="59" t="s">
        <v>25</v>
      </c>
      <c r="E53" s="46"/>
      <c r="F53" s="47"/>
      <c r="G53" s="46"/>
      <c r="H53" s="48"/>
      <c r="I53" s="48"/>
      <c r="J53" s="48"/>
      <c r="K53" s="48"/>
      <c r="L53" s="48"/>
      <c r="M53" s="48"/>
      <c r="N53" s="48"/>
      <c r="O53" s="48"/>
      <c r="P53" s="48"/>
      <c r="Q53" s="213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hidden="1" customHeight="1" x14ac:dyDescent="0.2">
      <c r="B54" s="14"/>
      <c r="C54" s="15"/>
      <c r="D54" s="217"/>
      <c r="E54" s="46"/>
      <c r="F54" s="47"/>
      <c r="G54" s="46"/>
      <c r="H54" s="48"/>
      <c r="I54" s="48"/>
      <c r="J54" s="48"/>
      <c r="K54" s="48"/>
      <c r="L54" s="48"/>
      <c r="M54" s="48"/>
      <c r="N54" s="48"/>
      <c r="O54" s="48"/>
      <c r="P54" s="48"/>
      <c r="Q54" s="213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5" x14ac:dyDescent="0.25">
      <c r="B55" s="14"/>
      <c r="C55" s="16"/>
      <c r="D55" s="35" t="s">
        <v>74</v>
      </c>
      <c r="E55" s="65"/>
      <c r="F55" s="66"/>
      <c r="G55" s="65"/>
      <c r="H55" s="67"/>
      <c r="I55" s="67"/>
      <c r="J55" s="67"/>
      <c r="K55" s="67"/>
      <c r="L55" s="67"/>
      <c r="M55" s="67"/>
      <c r="N55" s="67"/>
      <c r="O55" s="67"/>
      <c r="P55" s="67"/>
      <c r="Q55" s="216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2">
      <c r="B56" s="14"/>
      <c r="C56" s="15"/>
      <c r="D56" s="218"/>
      <c r="E56" s="46"/>
      <c r="F56" s="47"/>
      <c r="G56" s="46"/>
      <c r="H56" s="48"/>
      <c r="I56" s="48"/>
      <c r="J56" s="48"/>
      <c r="K56" s="48"/>
      <c r="L56" s="48"/>
      <c r="M56" s="48"/>
      <c r="N56" s="48"/>
      <c r="O56" s="48"/>
      <c r="P56" s="48"/>
      <c r="Q56" s="213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idden="1" x14ac:dyDescent="0.2">
      <c r="B57" s="14"/>
      <c r="C57" s="15"/>
      <c r="D57" s="72" t="s">
        <v>46</v>
      </c>
      <c r="E57" s="46"/>
      <c r="F57" s="47"/>
      <c r="G57" s="46"/>
      <c r="H57" s="48"/>
      <c r="I57" s="48"/>
      <c r="J57" s="48"/>
      <c r="K57" s="48"/>
      <c r="L57" s="48"/>
      <c r="M57" s="48"/>
      <c r="N57" s="48"/>
      <c r="O57" s="48"/>
      <c r="P57" s="48"/>
      <c r="Q57" s="213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2">
      <c r="B58" s="14"/>
      <c r="C58" s="15"/>
      <c r="D58" s="72" t="s">
        <v>47</v>
      </c>
      <c r="E58" s="46"/>
      <c r="F58" s="47"/>
      <c r="G58" s="46"/>
      <c r="H58" s="48"/>
      <c r="I58" s="48"/>
      <c r="J58" s="48"/>
      <c r="K58" s="48"/>
      <c r="L58" s="48"/>
      <c r="M58" s="48"/>
      <c r="N58" s="48"/>
      <c r="O58" s="48"/>
      <c r="P58" s="48"/>
      <c r="Q58" s="213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hidden="1" customHeight="1" x14ac:dyDescent="0.2">
      <c r="B59" s="14"/>
      <c r="C59" s="15"/>
      <c r="D59" s="72"/>
      <c r="E59" s="46"/>
      <c r="F59" s="47"/>
      <c r="G59" s="46"/>
      <c r="H59" s="48"/>
      <c r="I59" s="48"/>
      <c r="J59" s="48"/>
      <c r="K59" s="48"/>
      <c r="L59" s="48"/>
      <c r="M59" s="48"/>
      <c r="N59" s="48"/>
      <c r="O59" s="48"/>
      <c r="P59" s="48"/>
      <c r="Q59" s="213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2">
      <c r="B60" s="14"/>
      <c r="C60" s="15"/>
      <c r="D60" s="68" t="s">
        <v>75</v>
      </c>
      <c r="E60" s="69"/>
      <c r="F60" s="47"/>
      <c r="G60" s="70"/>
      <c r="H60" s="71"/>
      <c r="I60" s="71"/>
      <c r="J60" s="71"/>
      <c r="K60" s="71"/>
      <c r="L60" s="71"/>
      <c r="M60" s="71"/>
      <c r="N60" s="71"/>
      <c r="O60" s="71"/>
      <c r="P60" s="71"/>
      <c r="Q60" s="213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idden="1" x14ac:dyDescent="0.2">
      <c r="B61" s="14"/>
      <c r="C61" s="15"/>
      <c r="D61" s="68"/>
      <c r="E61" s="46"/>
      <c r="F61" s="47"/>
      <c r="G61" s="46"/>
      <c r="H61" s="48"/>
      <c r="I61" s="48"/>
      <c r="J61" s="48"/>
      <c r="K61" s="48"/>
      <c r="L61" s="48"/>
      <c r="M61" s="48"/>
      <c r="N61" s="48"/>
      <c r="O61" s="48"/>
      <c r="P61" s="48"/>
      <c r="Q61" s="213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2">
      <c r="B62" s="14"/>
      <c r="C62" s="15"/>
      <c r="D62" s="59"/>
      <c r="E62" s="46"/>
      <c r="F62" s="47"/>
      <c r="G62" s="46"/>
      <c r="H62" s="48"/>
      <c r="I62" s="48"/>
      <c r="J62" s="48"/>
      <c r="K62" s="48"/>
      <c r="L62" s="48"/>
      <c r="M62" s="48"/>
      <c r="N62" s="48"/>
      <c r="O62" s="48"/>
      <c r="P62" s="48"/>
      <c r="Q62" s="213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2">
      <c r="B63" s="14"/>
      <c r="C63" s="15"/>
      <c r="D63" s="72" t="s">
        <v>48</v>
      </c>
      <c r="E63" s="73"/>
      <c r="F63" s="74"/>
      <c r="G63" s="75"/>
      <c r="H63" s="76"/>
      <c r="I63" s="76"/>
      <c r="J63" s="76"/>
      <c r="K63" s="76"/>
      <c r="L63" s="76"/>
      <c r="M63" s="76"/>
      <c r="N63" s="76"/>
      <c r="O63" s="76"/>
      <c r="P63" s="76"/>
      <c r="Q63" s="213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2">
      <c r="B64" s="14"/>
      <c r="C64" s="15"/>
      <c r="D64" s="77" t="s">
        <v>76</v>
      </c>
      <c r="E64" s="73">
        <f>E63</f>
        <v>0</v>
      </c>
      <c r="F64" s="47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13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2">
      <c r="B65" s="14"/>
      <c r="C65" s="15"/>
      <c r="D65" s="78"/>
      <c r="E65" s="46"/>
      <c r="F65" s="47"/>
      <c r="G65" s="46"/>
      <c r="H65" s="48"/>
      <c r="I65" s="48"/>
      <c r="J65" s="48"/>
      <c r="K65" s="48"/>
      <c r="L65" s="48"/>
      <c r="M65" s="48"/>
      <c r="N65" s="48"/>
      <c r="O65" s="48"/>
      <c r="P65" s="48"/>
      <c r="Q65" s="213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10" customFormat="1" ht="13.5" thickBot="1" x14ac:dyDescent="0.25">
      <c r="B66" s="300"/>
      <c r="C66" s="301"/>
      <c r="D66" s="302" t="s">
        <v>9</v>
      </c>
      <c r="E66" s="303" t="s">
        <v>82</v>
      </c>
      <c r="F66" s="304"/>
      <c r="G66" s="305"/>
      <c r="H66" s="306"/>
      <c r="I66" s="306"/>
      <c r="J66" s="306"/>
      <c r="K66" s="306"/>
      <c r="L66" s="306"/>
      <c r="M66" s="306"/>
      <c r="N66" s="306"/>
      <c r="O66" s="306"/>
      <c r="P66" s="306"/>
      <c r="Q66" s="307"/>
      <c r="R66" s="308"/>
      <c r="S66" s="309"/>
      <c r="T66" s="309"/>
      <c r="U66" s="309"/>
      <c r="V66" s="309"/>
      <c r="W66" s="309"/>
      <c r="X66" s="309"/>
      <c r="Y66" s="309"/>
      <c r="Z66" s="309"/>
      <c r="AA66" s="309"/>
      <c r="AB66" s="309"/>
      <c r="AC66" s="309"/>
    </row>
    <row r="67" spans="2:29" s="13" customFormat="1" hidden="1" x14ac:dyDescent="0.2">
      <c r="B67" s="14"/>
      <c r="C67" s="15"/>
      <c r="D67" s="79" t="s">
        <v>59</v>
      </c>
      <c r="E67" s="46"/>
      <c r="F67" s="47"/>
      <c r="G67" s="46"/>
      <c r="H67" s="48"/>
      <c r="I67" s="48"/>
      <c r="J67" s="48"/>
      <c r="K67" s="48"/>
      <c r="L67" s="48"/>
      <c r="M67" s="48"/>
      <c r="N67" s="48"/>
      <c r="O67" s="48"/>
      <c r="P67" s="48"/>
      <c r="Q67" s="213"/>
      <c r="R67" s="4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hidden="1" x14ac:dyDescent="0.2">
      <c r="B68" s="14"/>
      <c r="C68" s="15"/>
      <c r="D68" s="79" t="s">
        <v>8</v>
      </c>
      <c r="E68" s="75"/>
      <c r="F68" s="47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13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hidden="1" customHeight="1" x14ac:dyDescent="0.2">
      <c r="B69" s="14"/>
      <c r="C69" s="15"/>
      <c r="D69" s="79"/>
      <c r="E69" s="46"/>
      <c r="F69" s="47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213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2">
      <c r="B70" s="17"/>
      <c r="C70" s="18"/>
      <c r="D70" s="219"/>
      <c r="E70" s="65"/>
      <c r="F70" s="66"/>
      <c r="G70" s="220"/>
      <c r="H70" s="221"/>
      <c r="I70" s="221"/>
      <c r="J70" s="221"/>
      <c r="K70" s="221"/>
      <c r="L70" s="221"/>
      <c r="M70" s="221"/>
      <c r="N70" s="221"/>
      <c r="O70" s="221"/>
      <c r="P70" s="221"/>
      <c r="Q70" s="216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idden="1" x14ac:dyDescent="0.2">
      <c r="B71" s="14"/>
      <c r="C71" s="15"/>
      <c r="D71" s="77" t="s">
        <v>39</v>
      </c>
      <c r="E71" s="46"/>
      <c r="F71" s="47"/>
      <c r="G71" s="46"/>
      <c r="H71" s="48"/>
      <c r="I71" s="48"/>
      <c r="J71" s="48"/>
      <c r="K71" s="48"/>
      <c r="L71" s="48"/>
      <c r="M71" s="48"/>
      <c r="N71" s="48"/>
      <c r="O71" s="48"/>
      <c r="P71" s="48"/>
      <c r="Q71" s="213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2">
      <c r="B72" s="14"/>
      <c r="C72" s="15"/>
      <c r="D72" s="68" t="s">
        <v>40</v>
      </c>
      <c r="E72" s="46"/>
      <c r="F72" s="47"/>
      <c r="G72" s="46"/>
      <c r="H72" s="48"/>
      <c r="I72" s="48"/>
      <c r="J72" s="48"/>
      <c r="K72" s="48"/>
      <c r="L72" s="48"/>
      <c r="M72" s="48"/>
      <c r="N72" s="48"/>
      <c r="O72" s="48"/>
      <c r="P72" s="48"/>
      <c r="Q72" s="213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2">
      <c r="B73" s="14"/>
      <c r="C73" s="15"/>
      <c r="D73" s="77" t="s">
        <v>62</v>
      </c>
      <c r="E73" s="75"/>
      <c r="F73" s="47"/>
      <c r="G73" s="75"/>
      <c r="H73" s="76"/>
      <c r="I73" s="76"/>
      <c r="J73" s="76"/>
      <c r="K73" s="76"/>
      <c r="L73" s="76"/>
      <c r="M73" s="76"/>
      <c r="N73" s="76"/>
      <c r="O73" s="76"/>
      <c r="P73" s="76"/>
      <c r="Q73" s="213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2">
      <c r="B74" s="14"/>
      <c r="C74" s="15"/>
      <c r="D74" s="68" t="s">
        <v>41</v>
      </c>
      <c r="E74" s="46"/>
      <c r="F74" s="47"/>
      <c r="G74" s="46"/>
      <c r="H74" s="48"/>
      <c r="I74" s="48"/>
      <c r="J74" s="48"/>
      <c r="K74" s="48"/>
      <c r="L74" s="48"/>
      <c r="M74" s="48"/>
      <c r="N74" s="48"/>
      <c r="O74" s="48"/>
      <c r="P74" s="48"/>
      <c r="Q74" s="213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2">
      <c r="B75" s="14"/>
      <c r="C75" s="15"/>
      <c r="D75" s="222" t="s">
        <v>42</v>
      </c>
      <c r="E75" s="223"/>
      <c r="F75" s="47"/>
      <c r="G75" s="223"/>
      <c r="H75" s="224"/>
      <c r="I75" s="224"/>
      <c r="J75" s="224"/>
      <c r="K75" s="224"/>
      <c r="L75" s="224"/>
      <c r="M75" s="224"/>
      <c r="N75" s="224"/>
      <c r="O75" s="224"/>
      <c r="P75" s="224"/>
      <c r="Q75" s="213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2">
      <c r="B76" s="14"/>
      <c r="C76" s="15"/>
      <c r="D76" s="225" t="s">
        <v>43</v>
      </c>
      <c r="E76" s="223"/>
      <c r="F76" s="47"/>
      <c r="G76" s="223"/>
      <c r="H76" s="224"/>
      <c r="I76" s="224"/>
      <c r="J76" s="224"/>
      <c r="K76" s="224"/>
      <c r="L76" s="224"/>
      <c r="M76" s="224"/>
      <c r="N76" s="224"/>
      <c r="O76" s="224"/>
      <c r="P76" s="224"/>
      <c r="Q76" s="213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2">
      <c r="B77" s="14"/>
      <c r="C77" s="15"/>
      <c r="D77" s="226" t="s">
        <v>63</v>
      </c>
      <c r="E77" s="227"/>
      <c r="F77" s="47"/>
      <c r="G77" s="227"/>
      <c r="H77" s="228"/>
      <c r="I77" s="228"/>
      <c r="J77" s="228"/>
      <c r="K77" s="228"/>
      <c r="L77" s="228"/>
      <c r="M77" s="228"/>
      <c r="N77" s="228"/>
      <c r="O77" s="228"/>
      <c r="P77" s="228"/>
      <c r="Q77" s="213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hidden="1" customHeight="1" x14ac:dyDescent="0.2">
      <c r="B78" s="14"/>
      <c r="C78" s="15"/>
      <c r="D78" s="229"/>
      <c r="E78" s="46"/>
      <c r="F78" s="47"/>
      <c r="G78" s="227"/>
      <c r="H78" s="228"/>
      <c r="I78" s="228"/>
      <c r="J78" s="228"/>
      <c r="K78" s="228"/>
      <c r="L78" s="228"/>
      <c r="M78" s="228"/>
      <c r="N78" s="228"/>
      <c r="O78" s="228"/>
      <c r="P78" s="228"/>
      <c r="Q78" s="213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idden="1" x14ac:dyDescent="0.2">
      <c r="B79" s="14"/>
      <c r="C79" s="16"/>
      <c r="D79" s="215" t="s">
        <v>49</v>
      </c>
      <c r="E79" s="65"/>
      <c r="F79" s="66"/>
      <c r="G79" s="65"/>
      <c r="H79" s="67"/>
      <c r="I79" s="67"/>
      <c r="J79" s="67"/>
      <c r="K79" s="67"/>
      <c r="L79" s="67"/>
      <c r="M79" s="67"/>
      <c r="N79" s="67"/>
      <c r="O79" s="67"/>
      <c r="P79" s="67"/>
      <c r="Q79" s="216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hidden="1" customHeight="1" x14ac:dyDescent="0.2">
      <c r="B80" s="14"/>
      <c r="C80" s="15"/>
      <c r="D80" s="214"/>
      <c r="E80" s="46"/>
      <c r="F80" s="47"/>
      <c r="G80" s="46"/>
      <c r="H80" s="48"/>
      <c r="I80" s="48"/>
      <c r="J80" s="48"/>
      <c r="K80" s="48"/>
      <c r="L80" s="48"/>
      <c r="M80" s="48"/>
      <c r="N80" s="48"/>
      <c r="O80" s="48"/>
      <c r="P80" s="48"/>
      <c r="Q80" s="213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idden="1" x14ac:dyDescent="0.2">
      <c r="B81" s="14"/>
      <c r="C81" s="15"/>
      <c r="D81" s="72" t="s">
        <v>77</v>
      </c>
      <c r="E81" s="46"/>
      <c r="F81" s="47"/>
      <c r="G81" s="46"/>
      <c r="H81" s="48"/>
      <c r="I81" s="48"/>
      <c r="J81" s="48"/>
      <c r="K81" s="48"/>
      <c r="L81" s="48"/>
      <c r="M81" s="48"/>
      <c r="N81" s="48"/>
      <c r="O81" s="48"/>
      <c r="P81" s="48"/>
      <c r="Q81" s="213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2">
      <c r="B82" s="14"/>
      <c r="C82" s="15"/>
      <c r="D82" s="230" t="s">
        <v>7</v>
      </c>
      <c r="E82" s="46"/>
      <c r="F82" s="47"/>
      <c r="G82" s="46"/>
      <c r="H82" s="48"/>
      <c r="I82" s="48"/>
      <c r="J82" s="48"/>
      <c r="K82" s="48"/>
      <c r="L82" s="48"/>
      <c r="M82" s="48"/>
      <c r="N82" s="48"/>
      <c r="O82" s="48"/>
      <c r="P82" s="48"/>
      <c r="Q82" s="213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2">
      <c r="B83" s="14"/>
      <c r="C83" s="15"/>
      <c r="D83" s="231" t="s">
        <v>78</v>
      </c>
      <c r="E83" s="46"/>
      <c r="F83" s="47"/>
      <c r="G83" s="46"/>
      <c r="H83" s="48"/>
      <c r="I83" s="48"/>
      <c r="J83" s="48"/>
      <c r="K83" s="48"/>
      <c r="L83" s="48"/>
      <c r="M83" s="48"/>
      <c r="N83" s="48"/>
      <c r="O83" s="48"/>
      <c r="P83" s="48"/>
      <c r="Q83" s="213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2">
      <c r="B84" s="14"/>
      <c r="C84" s="15"/>
      <c r="D84" s="232" t="s">
        <v>73</v>
      </c>
      <c r="E84" s="233"/>
      <c r="F84" s="47"/>
      <c r="G84" s="233" t="e">
        <f t="shared" ref="G84:P84" si="4">G118</f>
        <v>#DIV/0!</v>
      </c>
      <c r="H84" s="234" t="e">
        <f t="shared" si="4"/>
        <v>#DIV/0!</v>
      </c>
      <c r="I84" s="234" t="e">
        <f t="shared" si="4"/>
        <v>#DIV/0!</v>
      </c>
      <c r="J84" s="234" t="e">
        <f t="shared" si="4"/>
        <v>#DIV/0!</v>
      </c>
      <c r="K84" s="234" t="e">
        <f t="shared" si="4"/>
        <v>#DIV/0!</v>
      </c>
      <c r="L84" s="234" t="e">
        <f t="shared" si="4"/>
        <v>#DIV/0!</v>
      </c>
      <c r="M84" s="234" t="e">
        <f t="shared" si="4"/>
        <v>#DIV/0!</v>
      </c>
      <c r="N84" s="234" t="e">
        <f t="shared" si="4"/>
        <v>#DIV/0!</v>
      </c>
      <c r="O84" s="234" t="e">
        <f t="shared" si="4"/>
        <v>#DIV/0!</v>
      </c>
      <c r="P84" s="234" t="e">
        <f t="shared" si="4"/>
        <v>#DIV/0!</v>
      </c>
      <c r="Q84" s="213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5.5" hidden="1" x14ac:dyDescent="0.2">
      <c r="B85" s="14"/>
      <c r="C85" s="15"/>
      <c r="D85" s="59" t="s">
        <v>79</v>
      </c>
      <c r="E85" s="46"/>
      <c r="F85" s="47"/>
      <c r="G85" s="46"/>
      <c r="H85" s="48"/>
      <c r="I85" s="48"/>
      <c r="J85" s="48"/>
      <c r="K85" s="48"/>
      <c r="L85" s="48"/>
      <c r="M85" s="48"/>
      <c r="N85" s="48"/>
      <c r="O85" s="48"/>
      <c r="P85" s="48"/>
      <c r="Q85" s="213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idden="1" x14ac:dyDescent="0.2">
      <c r="B86" s="14"/>
      <c r="C86" s="15"/>
      <c r="D86" s="235" t="s">
        <v>10</v>
      </c>
      <c r="E86" s="46"/>
      <c r="F86" s="47"/>
      <c r="G86" s="46"/>
      <c r="H86" s="48"/>
      <c r="I86" s="48"/>
      <c r="J86" s="48"/>
      <c r="K86" s="48"/>
      <c r="L86" s="48"/>
      <c r="M86" s="48"/>
      <c r="N86" s="48"/>
      <c r="O86" s="48"/>
      <c r="P86" s="48"/>
      <c r="Q86" s="213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2">
      <c r="B87" s="14"/>
      <c r="C87" s="15"/>
      <c r="D87" s="231" t="s">
        <v>11</v>
      </c>
      <c r="E87" s="46"/>
      <c r="F87" s="47"/>
      <c r="G87" s="46"/>
      <c r="H87" s="48"/>
      <c r="I87" s="48"/>
      <c r="J87" s="48"/>
      <c r="K87" s="48"/>
      <c r="L87" s="48"/>
      <c r="M87" s="48"/>
      <c r="N87" s="48"/>
      <c r="O87" s="48"/>
      <c r="P87" s="48"/>
      <c r="Q87" s="213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2">
      <c r="B88" s="14"/>
      <c r="C88" s="15"/>
      <c r="D88" s="236" t="s">
        <v>58</v>
      </c>
      <c r="E88" s="237"/>
      <c r="F88" s="238"/>
      <c r="G88" s="237"/>
      <c r="H88" s="239"/>
      <c r="I88" s="239"/>
      <c r="J88" s="239"/>
      <c r="K88" s="239"/>
      <c r="L88" s="239"/>
      <c r="M88" s="239"/>
      <c r="N88" s="239"/>
      <c r="O88" s="239"/>
      <c r="P88" s="239"/>
      <c r="Q88" s="213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2">
      <c r="B89" s="14"/>
      <c r="C89" s="15"/>
      <c r="D89" s="72" t="s">
        <v>12</v>
      </c>
      <c r="E89" s="46"/>
      <c r="F89" s="47"/>
      <c r="G89" s="46"/>
      <c r="H89" s="48"/>
      <c r="I89" s="48"/>
      <c r="J89" s="48"/>
      <c r="K89" s="48"/>
      <c r="L89" s="48"/>
      <c r="M89" s="48"/>
      <c r="N89" s="48"/>
      <c r="O89" s="48"/>
      <c r="P89" s="48"/>
      <c r="Q89" s="213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2">
      <c r="B90" s="14"/>
      <c r="C90" s="15"/>
      <c r="D90" s="72" t="s">
        <v>13</v>
      </c>
      <c r="E90" s="46"/>
      <c r="F90" s="47"/>
      <c r="G90" s="46"/>
      <c r="H90" s="48"/>
      <c r="I90" s="48"/>
      <c r="J90" s="48"/>
      <c r="K90" s="48"/>
      <c r="L90" s="48"/>
      <c r="M90" s="48"/>
      <c r="N90" s="48"/>
      <c r="O90" s="48"/>
      <c r="P90" s="48"/>
      <c r="Q90" s="213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hidden="1" customHeight="1" x14ac:dyDescent="0.2">
      <c r="B91" s="17"/>
      <c r="C91" s="15"/>
      <c r="D91" s="79"/>
      <c r="E91" s="46"/>
      <c r="F91" s="47"/>
      <c r="G91" s="75"/>
      <c r="H91" s="76"/>
      <c r="I91" s="76"/>
      <c r="J91" s="76"/>
      <c r="K91" s="76"/>
      <c r="L91" s="76"/>
      <c r="M91" s="76"/>
      <c r="N91" s="76"/>
      <c r="O91" s="76"/>
      <c r="P91" s="76"/>
      <c r="Q91" s="213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2">
      <c r="B92" s="14"/>
      <c r="C92" s="18"/>
      <c r="D92" s="219"/>
      <c r="E92" s="65"/>
      <c r="F92" s="66"/>
      <c r="G92" s="220"/>
      <c r="H92" s="221"/>
      <c r="I92" s="221"/>
      <c r="J92" s="221"/>
      <c r="K92" s="221"/>
      <c r="L92" s="221"/>
      <c r="M92" s="221"/>
      <c r="N92" s="221"/>
      <c r="O92" s="221"/>
      <c r="P92" s="221"/>
      <c r="Q92" s="216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idden="1" x14ac:dyDescent="0.2">
      <c r="B93" s="14"/>
      <c r="C93" s="15"/>
      <c r="D93" s="72" t="s">
        <v>14</v>
      </c>
      <c r="E93" s="46"/>
      <c r="F93" s="47"/>
      <c r="G93" s="46"/>
      <c r="H93" s="48"/>
      <c r="I93" s="48"/>
      <c r="J93" s="48"/>
      <c r="K93" s="48"/>
      <c r="L93" s="48"/>
      <c r="M93" s="48"/>
      <c r="N93" s="48"/>
      <c r="O93" s="48"/>
      <c r="P93" s="48"/>
      <c r="Q93" s="213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2">
      <c r="B94" s="14"/>
      <c r="C94" s="15"/>
      <c r="D94" s="236" t="s">
        <v>15</v>
      </c>
      <c r="E94" s="46"/>
      <c r="F94" s="47"/>
      <c r="G94" s="46"/>
      <c r="H94" s="48"/>
      <c r="I94" s="48"/>
      <c r="J94" s="48"/>
      <c r="K94" s="48"/>
      <c r="L94" s="48"/>
      <c r="M94" s="48"/>
      <c r="N94" s="48"/>
      <c r="O94" s="48"/>
      <c r="P94" s="48"/>
      <c r="Q94" s="213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2">
      <c r="B95" s="14"/>
      <c r="C95" s="15"/>
      <c r="D95" s="240" t="s">
        <v>16</v>
      </c>
      <c r="E95" s="46"/>
      <c r="F95" s="47"/>
      <c r="G95" s="46"/>
      <c r="H95" s="48"/>
      <c r="I95" s="48"/>
      <c r="J95" s="48"/>
      <c r="K95" s="48"/>
      <c r="L95" s="48"/>
      <c r="M95" s="48"/>
      <c r="N95" s="48"/>
      <c r="O95" s="48"/>
      <c r="P95" s="48"/>
      <c r="Q95" s="213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3.5" hidden="1" thickBot="1" x14ac:dyDescent="0.25">
      <c r="B96" s="14"/>
      <c r="C96" s="15"/>
      <c r="D96" s="236" t="s">
        <v>17</v>
      </c>
      <c r="E96" s="57"/>
      <c r="F96" s="241"/>
      <c r="G96" s="57"/>
      <c r="H96" s="58"/>
      <c r="I96" s="58"/>
      <c r="J96" s="58"/>
      <c r="K96" s="58"/>
      <c r="L96" s="58"/>
      <c r="M96" s="58"/>
      <c r="N96" s="58"/>
      <c r="O96" s="58"/>
      <c r="P96" s="58"/>
      <c r="Q96" s="213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5.75" thickTop="1" x14ac:dyDescent="0.25">
      <c r="B97" s="14"/>
      <c r="C97" s="19"/>
      <c r="D97" s="36" t="s">
        <v>50</v>
      </c>
      <c r="E97" s="242"/>
      <c r="F97" s="243"/>
      <c r="G97" s="242"/>
      <c r="H97" s="244"/>
      <c r="I97" s="244"/>
      <c r="J97" s="244"/>
      <c r="K97" s="244"/>
      <c r="L97" s="244"/>
      <c r="M97" s="244"/>
      <c r="N97" s="244"/>
      <c r="O97" s="244"/>
      <c r="P97" s="244"/>
      <c r="Q97" s="245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5.0999999999999996" customHeight="1" x14ac:dyDescent="0.2">
      <c r="B98" s="14"/>
      <c r="C98" s="15"/>
      <c r="D98" s="218"/>
      <c r="E98" s="46"/>
      <c r="F98" s="47"/>
      <c r="G98" s="46"/>
      <c r="H98" s="48"/>
      <c r="I98" s="48"/>
      <c r="J98" s="48"/>
      <c r="K98" s="48"/>
      <c r="L98" s="48"/>
      <c r="M98" s="48"/>
      <c r="N98" s="48"/>
      <c r="O98" s="48"/>
      <c r="P98" s="48"/>
      <c r="Q98" s="213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26.25" thickBot="1" x14ac:dyDescent="0.25">
      <c r="B99" s="14"/>
      <c r="C99" s="15"/>
      <c r="D99" s="79" t="s">
        <v>84</v>
      </c>
      <c r="E99" s="75" t="e">
        <f>E64/E21</f>
        <v>#DIV/0!</v>
      </c>
      <c r="F99" s="74"/>
      <c r="G99" s="75" t="e">
        <f t="shared" ref="G99:P99" si="5">IF(G111=0,"---",G111)</f>
        <v>#DIV/0!</v>
      </c>
      <c r="H99" s="76" t="e">
        <f t="shared" si="5"/>
        <v>#DIV/0!</v>
      </c>
      <c r="I99" s="76" t="e">
        <f t="shared" si="5"/>
        <v>#DIV/0!</v>
      </c>
      <c r="J99" s="76" t="e">
        <f t="shared" si="5"/>
        <v>#DIV/0!</v>
      </c>
      <c r="K99" s="76" t="e">
        <f t="shared" si="5"/>
        <v>#DIV/0!</v>
      </c>
      <c r="L99" s="76" t="e">
        <f t="shared" si="5"/>
        <v>#DIV/0!</v>
      </c>
      <c r="M99" s="76" t="e">
        <f t="shared" si="5"/>
        <v>#DIV/0!</v>
      </c>
      <c r="N99" s="76" t="e">
        <f t="shared" si="5"/>
        <v>#DIV/0!</v>
      </c>
      <c r="O99" s="76" t="e">
        <f t="shared" si="5"/>
        <v>#DIV/0!</v>
      </c>
      <c r="P99" s="76" t="e">
        <f t="shared" si="5"/>
        <v>#DIV/0!</v>
      </c>
      <c r="Q99" s="213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5.5" hidden="1" x14ac:dyDescent="0.2">
      <c r="B100" s="14"/>
      <c r="C100" s="15"/>
      <c r="D100" s="246" t="s">
        <v>69</v>
      </c>
      <c r="E100" s="75"/>
      <c r="F100" s="74"/>
      <c r="G100" s="75" t="e">
        <f t="shared" ref="G100:P100" si="6">IF(G112=0,"---",G112)</f>
        <v>#DIV/0!</v>
      </c>
      <c r="H100" s="76" t="e">
        <f t="shared" si="6"/>
        <v>#DIV/0!</v>
      </c>
      <c r="I100" s="76" t="e">
        <f t="shared" si="6"/>
        <v>#DIV/0!</v>
      </c>
      <c r="J100" s="76" t="e">
        <f t="shared" si="6"/>
        <v>#DIV/0!</v>
      </c>
      <c r="K100" s="76" t="e">
        <f t="shared" si="6"/>
        <v>#DIV/0!</v>
      </c>
      <c r="L100" s="76" t="e">
        <f t="shared" si="6"/>
        <v>#DIV/0!</v>
      </c>
      <c r="M100" s="76" t="e">
        <f t="shared" si="6"/>
        <v>#DIV/0!</v>
      </c>
      <c r="N100" s="76" t="e">
        <f t="shared" si="6"/>
        <v>#DIV/0!</v>
      </c>
      <c r="O100" s="76" t="e">
        <f t="shared" si="6"/>
        <v>#DIV/0!</v>
      </c>
      <c r="P100" s="76" t="e">
        <f t="shared" si="6"/>
        <v>#DIV/0!</v>
      </c>
      <c r="Q100" s="213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25.5" hidden="1" x14ac:dyDescent="0.2">
      <c r="B101" s="14"/>
      <c r="C101" s="15"/>
      <c r="D101" s="247" t="s">
        <v>70</v>
      </c>
      <c r="E101" s="223"/>
      <c r="F101" s="248"/>
      <c r="G101" s="223" t="e">
        <f t="shared" ref="G101:P101" si="7">IF(G113=0,"---",G113)</f>
        <v>#DIV/0!</v>
      </c>
      <c r="H101" s="224" t="e">
        <f t="shared" si="7"/>
        <v>#DIV/0!</v>
      </c>
      <c r="I101" s="224" t="e">
        <f t="shared" si="7"/>
        <v>#DIV/0!</v>
      </c>
      <c r="J101" s="224" t="e">
        <f t="shared" si="7"/>
        <v>#DIV/0!</v>
      </c>
      <c r="K101" s="224" t="e">
        <f t="shared" si="7"/>
        <v>#DIV/0!</v>
      </c>
      <c r="L101" s="224" t="e">
        <f t="shared" si="7"/>
        <v>#DIV/0!</v>
      </c>
      <c r="M101" s="224" t="e">
        <f t="shared" si="7"/>
        <v>#DIV/0!</v>
      </c>
      <c r="N101" s="224" t="e">
        <f t="shared" si="7"/>
        <v>#DIV/0!</v>
      </c>
      <c r="O101" s="224" t="e">
        <f t="shared" si="7"/>
        <v>#DIV/0!</v>
      </c>
      <c r="P101" s="224" t="e">
        <f t="shared" si="7"/>
        <v>#DIV/0!</v>
      </c>
      <c r="Q101" s="213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idden="1" x14ac:dyDescent="0.2">
      <c r="B102" s="14"/>
      <c r="C102" s="15"/>
      <c r="D102" s="246" t="s">
        <v>71</v>
      </c>
      <c r="E102" s="223"/>
      <c r="F102" s="248"/>
      <c r="G102" s="223" t="e">
        <f t="shared" ref="G102:P102" si="8">IF(G114=0,"---",G114)</f>
        <v>#DIV/0!</v>
      </c>
      <c r="H102" s="224" t="e">
        <f t="shared" si="8"/>
        <v>#DIV/0!</v>
      </c>
      <c r="I102" s="224" t="e">
        <f t="shared" si="8"/>
        <v>#DIV/0!</v>
      </c>
      <c r="J102" s="224" t="e">
        <f t="shared" si="8"/>
        <v>#DIV/0!</v>
      </c>
      <c r="K102" s="224" t="e">
        <f t="shared" si="8"/>
        <v>#DIV/0!</v>
      </c>
      <c r="L102" s="224" t="e">
        <f t="shared" si="8"/>
        <v>#DIV/0!</v>
      </c>
      <c r="M102" s="224" t="e">
        <f t="shared" si="8"/>
        <v>#DIV/0!</v>
      </c>
      <c r="N102" s="224" t="e">
        <f t="shared" si="8"/>
        <v>#DIV/0!</v>
      </c>
      <c r="O102" s="224" t="e">
        <f t="shared" si="8"/>
        <v>#DIV/0!</v>
      </c>
      <c r="P102" s="224" t="e">
        <f t="shared" si="8"/>
        <v>#DIV/0!</v>
      </c>
      <c r="Q102" s="213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25.5" hidden="1" x14ac:dyDescent="0.2">
      <c r="B103" s="14"/>
      <c r="C103" s="15"/>
      <c r="D103" s="79" t="s">
        <v>60</v>
      </c>
      <c r="E103" s="75"/>
      <c r="F103" s="47"/>
      <c r="G103" s="75" t="e">
        <f t="shared" ref="G103:P103" si="9">IF(G112=0,"---",G112)</f>
        <v>#DIV/0!</v>
      </c>
      <c r="H103" s="76" t="e">
        <f t="shared" si="9"/>
        <v>#DIV/0!</v>
      </c>
      <c r="I103" s="76" t="e">
        <f t="shared" si="9"/>
        <v>#DIV/0!</v>
      </c>
      <c r="J103" s="76" t="e">
        <f t="shared" si="9"/>
        <v>#DIV/0!</v>
      </c>
      <c r="K103" s="76" t="e">
        <f t="shared" si="9"/>
        <v>#DIV/0!</v>
      </c>
      <c r="L103" s="76" t="e">
        <f t="shared" si="9"/>
        <v>#DIV/0!</v>
      </c>
      <c r="M103" s="76" t="e">
        <f t="shared" si="9"/>
        <v>#DIV/0!</v>
      </c>
      <c r="N103" s="76" t="e">
        <f t="shared" si="9"/>
        <v>#DIV/0!</v>
      </c>
      <c r="O103" s="76" t="e">
        <f t="shared" si="9"/>
        <v>#DIV/0!</v>
      </c>
      <c r="P103" s="76" t="e">
        <f t="shared" si="9"/>
        <v>#DIV/0!</v>
      </c>
      <c r="Q103" s="213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5.5" hidden="1" x14ac:dyDescent="0.2">
      <c r="B104" s="14"/>
      <c r="C104" s="15"/>
      <c r="D104" s="246" t="s">
        <v>80</v>
      </c>
      <c r="E104" s="75"/>
      <c r="F104" s="47"/>
      <c r="G104" s="75" t="e">
        <f t="shared" ref="G104:P104" si="10">IF(G115=0,"---",G115)</f>
        <v>#DIV/0!</v>
      </c>
      <c r="H104" s="76" t="e">
        <f t="shared" si="10"/>
        <v>#DIV/0!</v>
      </c>
      <c r="I104" s="76" t="e">
        <f t="shared" si="10"/>
        <v>#DIV/0!</v>
      </c>
      <c r="J104" s="76" t="e">
        <f t="shared" si="10"/>
        <v>#DIV/0!</v>
      </c>
      <c r="K104" s="76" t="e">
        <f t="shared" si="10"/>
        <v>#DIV/0!</v>
      </c>
      <c r="L104" s="76" t="e">
        <f t="shared" si="10"/>
        <v>#DIV/0!</v>
      </c>
      <c r="M104" s="76" t="e">
        <f t="shared" si="10"/>
        <v>#DIV/0!</v>
      </c>
      <c r="N104" s="76" t="e">
        <f t="shared" si="10"/>
        <v>#DIV/0!</v>
      </c>
      <c r="O104" s="76" t="e">
        <f t="shared" si="10"/>
        <v>#DIV/0!</v>
      </c>
      <c r="P104" s="76" t="e">
        <f t="shared" si="10"/>
        <v>#DIV/0!</v>
      </c>
      <c r="Q104" s="213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5.5" hidden="1" x14ac:dyDescent="0.2">
      <c r="B105" s="14"/>
      <c r="C105" s="15"/>
      <c r="D105" s="246" t="s">
        <v>72</v>
      </c>
      <c r="E105" s="223"/>
      <c r="F105" s="248"/>
      <c r="G105" s="223" t="e">
        <f t="shared" ref="G105:P105" si="11">IF(G113=0,"---",G113)</f>
        <v>#DIV/0!</v>
      </c>
      <c r="H105" s="224" t="e">
        <f t="shared" si="11"/>
        <v>#DIV/0!</v>
      </c>
      <c r="I105" s="224" t="e">
        <f t="shared" si="11"/>
        <v>#DIV/0!</v>
      </c>
      <c r="J105" s="224" t="e">
        <f t="shared" si="11"/>
        <v>#DIV/0!</v>
      </c>
      <c r="K105" s="224" t="e">
        <f t="shared" si="11"/>
        <v>#DIV/0!</v>
      </c>
      <c r="L105" s="224" t="e">
        <f t="shared" si="11"/>
        <v>#DIV/0!</v>
      </c>
      <c r="M105" s="224" t="e">
        <f t="shared" si="11"/>
        <v>#DIV/0!</v>
      </c>
      <c r="N105" s="224" t="e">
        <f t="shared" si="11"/>
        <v>#DIV/0!</v>
      </c>
      <c r="O105" s="224" t="e">
        <f t="shared" si="11"/>
        <v>#DIV/0!</v>
      </c>
      <c r="P105" s="224" t="e">
        <f t="shared" si="11"/>
        <v>#DIV/0!</v>
      </c>
      <c r="Q105" s="213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idden="1" x14ac:dyDescent="0.2">
      <c r="B106" s="14"/>
      <c r="C106" s="15"/>
      <c r="D106" s="72" t="s">
        <v>51</v>
      </c>
      <c r="E106" s="75"/>
      <c r="F106" s="47"/>
      <c r="G106" s="75" t="e">
        <f t="shared" ref="G106:P106" si="12">IF(G116=0,"---",G116)</f>
        <v>#DIV/0!</v>
      </c>
      <c r="H106" s="76" t="e">
        <f t="shared" si="12"/>
        <v>#DIV/0!</v>
      </c>
      <c r="I106" s="76" t="e">
        <f t="shared" si="12"/>
        <v>#DIV/0!</v>
      </c>
      <c r="J106" s="76" t="e">
        <f t="shared" si="12"/>
        <v>#DIV/0!</v>
      </c>
      <c r="K106" s="76" t="e">
        <f t="shared" si="12"/>
        <v>#DIV/0!</v>
      </c>
      <c r="L106" s="76" t="e">
        <f t="shared" si="12"/>
        <v>#DIV/0!</v>
      </c>
      <c r="M106" s="76" t="e">
        <f t="shared" si="12"/>
        <v>#DIV/0!</v>
      </c>
      <c r="N106" s="76" t="e">
        <f t="shared" si="12"/>
        <v>#DIV/0!</v>
      </c>
      <c r="O106" s="76" t="e">
        <f t="shared" si="12"/>
        <v>#DIV/0!</v>
      </c>
      <c r="P106" s="76" t="e">
        <f t="shared" si="12"/>
        <v>#DIV/0!</v>
      </c>
      <c r="Q106" s="213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t="13.5" hidden="1" thickBot="1" x14ac:dyDescent="0.25">
      <c r="B107" s="14"/>
      <c r="C107" s="20"/>
      <c r="D107" s="72" t="s">
        <v>52</v>
      </c>
      <c r="E107" s="75"/>
      <c r="F107" s="249"/>
      <c r="G107" s="250" t="e">
        <f t="shared" ref="G107:P107" si="13">IF(G117=0,"---",G117)</f>
        <v>#DIV/0!</v>
      </c>
      <c r="H107" s="251" t="e">
        <f t="shared" si="13"/>
        <v>#DIV/0!</v>
      </c>
      <c r="I107" s="251" t="e">
        <f t="shared" si="13"/>
        <v>#DIV/0!</v>
      </c>
      <c r="J107" s="251" t="e">
        <f t="shared" si="13"/>
        <v>#DIV/0!</v>
      </c>
      <c r="K107" s="251" t="e">
        <f t="shared" si="13"/>
        <v>#DIV/0!</v>
      </c>
      <c r="L107" s="251" t="e">
        <f t="shared" si="13"/>
        <v>#DIV/0!</v>
      </c>
      <c r="M107" s="251" t="e">
        <f t="shared" si="13"/>
        <v>#DIV/0!</v>
      </c>
      <c r="N107" s="251" t="e">
        <f t="shared" si="13"/>
        <v>#DIV/0!</v>
      </c>
      <c r="O107" s="251" t="e">
        <f t="shared" si="13"/>
        <v>#DIV/0!</v>
      </c>
      <c r="P107" s="251" t="e">
        <f t="shared" si="13"/>
        <v>#DIV/0!</v>
      </c>
      <c r="Q107" s="252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7.25" customHeight="1" thickTop="1" x14ac:dyDescent="0.2">
      <c r="B108" s="14"/>
      <c r="C108" s="21"/>
      <c r="D108" s="253"/>
      <c r="E108" s="254"/>
      <c r="F108" s="254"/>
      <c r="G108" s="255"/>
      <c r="H108" s="255"/>
      <c r="I108" s="255"/>
      <c r="J108" s="255"/>
      <c r="K108" s="255"/>
      <c r="L108" s="255"/>
      <c r="M108" s="255"/>
      <c r="N108" s="255"/>
      <c r="O108" s="255"/>
      <c r="P108" s="255"/>
      <c r="Q108" s="256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idden="1" x14ac:dyDescent="0.2">
      <c r="B109" s="14"/>
      <c r="C109" s="14"/>
      <c r="D109" s="257"/>
      <c r="E109" s="258"/>
      <c r="F109" s="258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60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2">
      <c r="B110" s="14"/>
      <c r="C110" s="14"/>
      <c r="D110" s="257"/>
      <c r="E110" s="258"/>
      <c r="F110" s="258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60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2">
      <c r="B111" s="14"/>
      <c r="C111" s="14"/>
      <c r="D111" s="257"/>
      <c r="E111" s="258"/>
      <c r="F111" s="258"/>
      <c r="G111" s="22" t="e">
        <f t="shared" ref="G111:P111" si="14">G64/G21</f>
        <v>#DIV/0!</v>
      </c>
      <c r="H111" s="22" t="e">
        <f t="shared" si="14"/>
        <v>#DIV/0!</v>
      </c>
      <c r="I111" s="22" t="e">
        <f t="shared" si="14"/>
        <v>#DIV/0!</v>
      </c>
      <c r="J111" s="22" t="e">
        <f t="shared" si="14"/>
        <v>#DIV/0!</v>
      </c>
      <c r="K111" s="22" t="e">
        <f t="shared" si="14"/>
        <v>#DIV/0!</v>
      </c>
      <c r="L111" s="22" t="e">
        <f t="shared" si="14"/>
        <v>#DIV/0!</v>
      </c>
      <c r="M111" s="22" t="e">
        <f t="shared" si="14"/>
        <v>#DIV/0!</v>
      </c>
      <c r="N111" s="22" t="e">
        <f t="shared" si="14"/>
        <v>#DIV/0!</v>
      </c>
      <c r="O111" s="22" t="e">
        <f t="shared" si="14"/>
        <v>#DIV/0!</v>
      </c>
      <c r="P111" s="22" t="e">
        <f t="shared" si="14"/>
        <v>#DIV/0!</v>
      </c>
      <c r="Q111" s="260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2">
      <c r="B112" s="14"/>
      <c r="C112" s="14"/>
      <c r="D112" s="257"/>
      <c r="E112" s="258"/>
      <c r="F112" s="258"/>
      <c r="G112" s="22" t="e">
        <f t="shared" ref="G112:P112" si="15">G64/G23</f>
        <v>#DIV/0!</v>
      </c>
      <c r="H112" s="22" t="e">
        <f t="shared" si="15"/>
        <v>#DIV/0!</v>
      </c>
      <c r="I112" s="22" t="e">
        <f t="shared" si="15"/>
        <v>#DIV/0!</v>
      </c>
      <c r="J112" s="22" t="e">
        <f t="shared" si="15"/>
        <v>#DIV/0!</v>
      </c>
      <c r="K112" s="22" t="e">
        <f t="shared" si="15"/>
        <v>#DIV/0!</v>
      </c>
      <c r="L112" s="22" t="e">
        <f t="shared" si="15"/>
        <v>#DIV/0!</v>
      </c>
      <c r="M112" s="22" t="e">
        <f t="shared" si="15"/>
        <v>#DIV/0!</v>
      </c>
      <c r="N112" s="22" t="e">
        <f t="shared" si="15"/>
        <v>#DIV/0!</v>
      </c>
      <c r="O112" s="22" t="e">
        <f t="shared" si="15"/>
        <v>#DIV/0!</v>
      </c>
      <c r="P112" s="22" t="e">
        <f t="shared" si="15"/>
        <v>#DIV/0!</v>
      </c>
      <c r="Q112" s="260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2">
      <c r="B113" s="14"/>
      <c r="C113" s="14"/>
      <c r="D113" s="257"/>
      <c r="E113" s="258"/>
      <c r="F113" s="258"/>
      <c r="G113" s="22" t="e">
        <f t="shared" ref="G113:P113" si="16">G64/G24</f>
        <v>#DIV/0!</v>
      </c>
      <c r="H113" s="22" t="e">
        <f t="shared" si="16"/>
        <v>#DIV/0!</v>
      </c>
      <c r="I113" s="22" t="e">
        <f t="shared" si="16"/>
        <v>#DIV/0!</v>
      </c>
      <c r="J113" s="22" t="e">
        <f t="shared" si="16"/>
        <v>#DIV/0!</v>
      </c>
      <c r="K113" s="22" t="e">
        <f t="shared" si="16"/>
        <v>#DIV/0!</v>
      </c>
      <c r="L113" s="22" t="e">
        <f t="shared" si="16"/>
        <v>#DIV/0!</v>
      </c>
      <c r="M113" s="22" t="e">
        <f t="shared" si="16"/>
        <v>#DIV/0!</v>
      </c>
      <c r="N113" s="22" t="e">
        <f t="shared" si="16"/>
        <v>#DIV/0!</v>
      </c>
      <c r="O113" s="22" t="e">
        <f t="shared" si="16"/>
        <v>#DIV/0!</v>
      </c>
      <c r="P113" s="22" t="e">
        <f t="shared" si="16"/>
        <v>#DIV/0!</v>
      </c>
      <c r="Q113" s="260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2">
      <c r="B114" s="14"/>
      <c r="C114" s="14"/>
      <c r="D114" s="257"/>
      <c r="E114" s="258"/>
      <c r="F114" s="258"/>
      <c r="G114" s="23" t="e">
        <f>G64/(G22*G35)</f>
        <v>#DIV/0!</v>
      </c>
      <c r="H114" s="23" t="e">
        <f t="shared" ref="H114:P114" si="17">H64/(H22*H35)</f>
        <v>#DIV/0!</v>
      </c>
      <c r="I114" s="23" t="e">
        <f t="shared" si="17"/>
        <v>#DIV/0!</v>
      </c>
      <c r="J114" s="23" t="e">
        <f t="shared" si="17"/>
        <v>#DIV/0!</v>
      </c>
      <c r="K114" s="23" t="e">
        <f t="shared" si="17"/>
        <v>#DIV/0!</v>
      </c>
      <c r="L114" s="23" t="e">
        <f t="shared" si="17"/>
        <v>#DIV/0!</v>
      </c>
      <c r="M114" s="23" t="e">
        <f t="shared" si="17"/>
        <v>#DIV/0!</v>
      </c>
      <c r="N114" s="23" t="e">
        <f t="shared" si="17"/>
        <v>#DIV/0!</v>
      </c>
      <c r="O114" s="23" t="e">
        <f t="shared" si="17"/>
        <v>#DIV/0!</v>
      </c>
      <c r="P114" s="23" t="e">
        <f t="shared" si="17"/>
        <v>#DIV/0!</v>
      </c>
      <c r="Q114" s="260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2">
      <c r="B115" s="14"/>
      <c r="C115" s="14"/>
      <c r="D115" s="257"/>
      <c r="E115" s="258"/>
      <c r="F115" s="258"/>
      <c r="G115" s="22" t="e">
        <f>G64/G81</f>
        <v>#DIV/0!</v>
      </c>
      <c r="H115" s="22" t="e">
        <f t="shared" ref="H115:P115" si="18">H64/H81</f>
        <v>#DIV/0!</v>
      </c>
      <c r="I115" s="22" t="e">
        <f t="shared" si="18"/>
        <v>#DIV/0!</v>
      </c>
      <c r="J115" s="22" t="e">
        <f t="shared" si="18"/>
        <v>#DIV/0!</v>
      </c>
      <c r="K115" s="22" t="e">
        <f t="shared" si="18"/>
        <v>#DIV/0!</v>
      </c>
      <c r="L115" s="22" t="e">
        <f t="shared" si="18"/>
        <v>#DIV/0!</v>
      </c>
      <c r="M115" s="22" t="e">
        <f t="shared" si="18"/>
        <v>#DIV/0!</v>
      </c>
      <c r="N115" s="22" t="e">
        <f t="shared" si="18"/>
        <v>#DIV/0!</v>
      </c>
      <c r="O115" s="22" t="e">
        <f t="shared" si="18"/>
        <v>#DIV/0!</v>
      </c>
      <c r="P115" s="22" t="e">
        <f t="shared" si="18"/>
        <v>#DIV/0!</v>
      </c>
      <c r="Q115" s="260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2">
      <c r="B116" s="14"/>
      <c r="C116" s="14"/>
      <c r="D116" s="257"/>
      <c r="E116" s="258"/>
      <c r="F116" s="258"/>
      <c r="G116" s="22" t="e">
        <f t="shared" ref="G116:P116" si="19">G64/G81</f>
        <v>#DIV/0!</v>
      </c>
      <c r="H116" s="22" t="e">
        <f t="shared" si="19"/>
        <v>#DIV/0!</v>
      </c>
      <c r="I116" s="22" t="e">
        <f t="shared" si="19"/>
        <v>#DIV/0!</v>
      </c>
      <c r="J116" s="22" t="e">
        <f t="shared" si="19"/>
        <v>#DIV/0!</v>
      </c>
      <c r="K116" s="22" t="e">
        <f t="shared" si="19"/>
        <v>#DIV/0!</v>
      </c>
      <c r="L116" s="22" t="e">
        <f t="shared" si="19"/>
        <v>#DIV/0!</v>
      </c>
      <c r="M116" s="22" t="e">
        <f t="shared" si="19"/>
        <v>#DIV/0!</v>
      </c>
      <c r="N116" s="22" t="e">
        <f t="shared" si="19"/>
        <v>#DIV/0!</v>
      </c>
      <c r="O116" s="22" t="e">
        <f t="shared" si="19"/>
        <v>#DIV/0!</v>
      </c>
      <c r="P116" s="22" t="e">
        <f t="shared" si="19"/>
        <v>#DIV/0!</v>
      </c>
      <c r="Q116" s="260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2">
      <c r="B117" s="14"/>
      <c r="C117" s="14"/>
      <c r="D117" s="257"/>
      <c r="E117" s="258"/>
      <c r="F117" s="258"/>
      <c r="G117" s="23" t="e">
        <f t="shared" ref="G117:P117" si="20">G106/G88</f>
        <v>#DIV/0!</v>
      </c>
      <c r="H117" s="23" t="e">
        <f t="shared" si="20"/>
        <v>#DIV/0!</v>
      </c>
      <c r="I117" s="23" t="e">
        <f t="shared" si="20"/>
        <v>#DIV/0!</v>
      </c>
      <c r="J117" s="23" t="e">
        <f t="shared" si="20"/>
        <v>#DIV/0!</v>
      </c>
      <c r="K117" s="23" t="e">
        <f t="shared" si="20"/>
        <v>#DIV/0!</v>
      </c>
      <c r="L117" s="23" t="e">
        <f t="shared" si="20"/>
        <v>#DIV/0!</v>
      </c>
      <c r="M117" s="23" t="e">
        <f t="shared" si="20"/>
        <v>#DIV/0!</v>
      </c>
      <c r="N117" s="23" t="e">
        <f t="shared" si="20"/>
        <v>#DIV/0!</v>
      </c>
      <c r="O117" s="23" t="e">
        <f t="shared" si="20"/>
        <v>#DIV/0!</v>
      </c>
      <c r="P117" s="23" t="e">
        <f t="shared" si="20"/>
        <v>#DIV/0!</v>
      </c>
      <c r="Q117" s="260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2">
      <c r="B118" s="14"/>
      <c r="C118" s="14"/>
      <c r="D118" s="257"/>
      <c r="E118" s="258"/>
      <c r="F118" s="258"/>
      <c r="G118" s="23" t="e">
        <f>G81/G23</f>
        <v>#DIV/0!</v>
      </c>
      <c r="H118" s="23" t="e">
        <f t="shared" ref="H118:P118" si="21">H81/H23</f>
        <v>#DIV/0!</v>
      </c>
      <c r="I118" s="23" t="e">
        <f t="shared" si="21"/>
        <v>#DIV/0!</v>
      </c>
      <c r="J118" s="23" t="e">
        <f t="shared" si="21"/>
        <v>#DIV/0!</v>
      </c>
      <c r="K118" s="23" t="e">
        <f t="shared" si="21"/>
        <v>#DIV/0!</v>
      </c>
      <c r="L118" s="23" t="e">
        <f t="shared" si="21"/>
        <v>#DIV/0!</v>
      </c>
      <c r="M118" s="23" t="e">
        <f t="shared" si="21"/>
        <v>#DIV/0!</v>
      </c>
      <c r="N118" s="23" t="e">
        <f t="shared" si="21"/>
        <v>#DIV/0!</v>
      </c>
      <c r="O118" s="23" t="e">
        <f t="shared" si="21"/>
        <v>#DIV/0!</v>
      </c>
      <c r="P118" s="23" t="e">
        <f t="shared" si="21"/>
        <v>#DIV/0!</v>
      </c>
      <c r="Q118" s="260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41" customFormat="1" ht="15" x14ac:dyDescent="0.25">
      <c r="B119" s="37"/>
      <c r="C119" s="37"/>
      <c r="D119" s="38" t="s">
        <v>83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9"/>
      <c r="R119" s="44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</row>
    <row r="121" spans="2:29" s="13" customFormat="1" x14ac:dyDescent="0.2">
      <c r="D121" s="24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2:29" s="13" customFormat="1" x14ac:dyDescent="0.2">
      <c r="D122" s="24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2:29" s="13" customFormat="1" x14ac:dyDescent="0.2">
      <c r="D123" s="24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2:29" s="13" customFormat="1" x14ac:dyDescent="0.2">
      <c r="D124" s="24"/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2:29" s="13" customFormat="1" x14ac:dyDescent="0.2">
      <c r="D125" s="24"/>
      <c r="G125" s="27" t="e">
        <f>RIGHT(G180,LEN(G180)-1)</f>
        <v>#VALUE!</v>
      </c>
      <c r="H125" s="27" t="e">
        <f t="shared" ref="H125:P125" si="22">RIGHT(H180,LEN(H180)-1)</f>
        <v>#VALUE!</v>
      </c>
      <c r="I125" s="27" t="e">
        <f t="shared" si="22"/>
        <v>#VALUE!</v>
      </c>
      <c r="J125" s="27" t="e">
        <f t="shared" si="22"/>
        <v>#VALUE!</v>
      </c>
      <c r="K125" s="27" t="e">
        <f t="shared" si="22"/>
        <v>#VALUE!</v>
      </c>
      <c r="L125" s="27" t="e">
        <f t="shared" si="22"/>
        <v>#VALUE!</v>
      </c>
      <c r="M125" s="27" t="e">
        <f t="shared" si="22"/>
        <v>#VALUE!</v>
      </c>
      <c r="N125" s="27" t="e">
        <f t="shared" si="22"/>
        <v>#VALUE!</v>
      </c>
      <c r="O125" s="27" t="e">
        <f t="shared" si="22"/>
        <v>#VALUE!</v>
      </c>
      <c r="P125" s="27" t="e">
        <f t="shared" si="22"/>
        <v>#VALUE!</v>
      </c>
    </row>
    <row r="127" spans="2:29" x14ac:dyDescent="0.2"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31" spans="1:28" s="84" customFormat="1" ht="16.5" customHeight="1" x14ac:dyDescent="0.2">
      <c r="A131" s="1"/>
      <c r="B131" s="1"/>
      <c r="C131" s="80"/>
      <c r="D131" s="80"/>
      <c r="E131" s="81"/>
      <c r="F131" s="81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2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</row>
    <row r="132" spans="1:28" s="84" customFormat="1" ht="16.5" customHeight="1" x14ac:dyDescent="0.2">
      <c r="A132" s="1"/>
      <c r="B132" s="1"/>
      <c r="C132" s="318" t="s">
        <v>111</v>
      </c>
      <c r="D132" s="318"/>
      <c r="E132" s="318"/>
      <c r="F132" s="318"/>
      <c r="G132" s="318"/>
      <c r="H132" s="318"/>
      <c r="I132" s="318"/>
      <c r="J132" s="318"/>
      <c r="K132" s="318"/>
      <c r="L132" s="318"/>
      <c r="M132" s="318"/>
      <c r="N132" s="318"/>
      <c r="O132" s="318"/>
      <c r="P132" s="318"/>
      <c r="Q132" s="318"/>
      <c r="R132" s="318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</row>
    <row r="133" spans="1:28" s="84" customFormat="1" ht="16.5" customHeight="1" x14ac:dyDescent="0.2">
      <c r="A133" s="1"/>
      <c r="B133" s="1"/>
      <c r="C133" s="80"/>
      <c r="D133" s="80"/>
      <c r="E133" s="81"/>
      <c r="F133" s="81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2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</row>
    <row r="134" spans="1:28" s="84" customFormat="1" ht="15" x14ac:dyDescent="0.2">
      <c r="B134" s="85"/>
      <c r="C134" s="86"/>
      <c r="D134" s="87"/>
      <c r="E134" s="172"/>
      <c r="F134" s="88"/>
      <c r="G134" s="89"/>
      <c r="H134" s="90"/>
      <c r="I134" s="90"/>
      <c r="J134" s="90"/>
      <c r="K134" s="90"/>
      <c r="L134" s="90"/>
      <c r="M134" s="90"/>
      <c r="N134" s="90"/>
      <c r="O134" s="90"/>
      <c r="P134" s="90"/>
      <c r="Q134" s="91"/>
      <c r="R134" s="82"/>
      <c r="S134" s="83"/>
      <c r="T134" s="92" t="s">
        <v>85</v>
      </c>
      <c r="U134" s="93"/>
      <c r="V134" s="93"/>
      <c r="W134" s="93"/>
      <c r="X134" s="83"/>
      <c r="Y134" s="83"/>
      <c r="Z134" s="83"/>
      <c r="AA134" s="83"/>
      <c r="AB134" s="83"/>
    </row>
    <row r="135" spans="1:28" s="84" customFormat="1" ht="15.75" thickBot="1" x14ac:dyDescent="0.25">
      <c r="B135" s="85"/>
      <c r="C135" s="94"/>
      <c r="D135" s="95" t="s">
        <v>86</v>
      </c>
      <c r="E135" s="173" t="s">
        <v>56</v>
      </c>
      <c r="F135" s="96"/>
      <c r="G135" s="97">
        <f>G4</f>
        <v>1</v>
      </c>
      <c r="H135" s="313">
        <f t="shared" ref="H135:P135" si="23">H4</f>
        <v>2</v>
      </c>
      <c r="I135" s="313">
        <f t="shared" ref="I135:P135" si="24">I4</f>
        <v>3</v>
      </c>
      <c r="J135" s="313">
        <f t="shared" si="24"/>
        <v>4</v>
      </c>
      <c r="K135" s="313">
        <f t="shared" si="24"/>
        <v>5</v>
      </c>
      <c r="L135" s="313">
        <f t="shared" si="24"/>
        <v>6</v>
      </c>
      <c r="M135" s="313">
        <f t="shared" si="24"/>
        <v>7</v>
      </c>
      <c r="N135" s="313">
        <f t="shared" si="24"/>
        <v>8</v>
      </c>
      <c r="O135" s="313">
        <f t="shared" si="24"/>
        <v>9</v>
      </c>
      <c r="P135" s="313">
        <f t="shared" si="24"/>
        <v>10</v>
      </c>
      <c r="Q135" s="98"/>
      <c r="R135" s="82"/>
      <c r="S135" s="83"/>
      <c r="T135" s="99" t="s">
        <v>87</v>
      </c>
      <c r="U135" s="82"/>
      <c r="V135" s="100"/>
      <c r="W135" s="101">
        <v>42736</v>
      </c>
      <c r="X135" s="83"/>
      <c r="Y135" s="83"/>
      <c r="Z135" s="83"/>
      <c r="AA135" s="83"/>
      <c r="AB135" s="83"/>
    </row>
    <row r="136" spans="1:28" s="84" customFormat="1" ht="3.6" customHeight="1" x14ac:dyDescent="0.2">
      <c r="B136" s="85"/>
      <c r="C136" s="102"/>
      <c r="D136" s="103"/>
      <c r="E136" s="174"/>
      <c r="F136" s="104"/>
      <c r="G136" s="105"/>
      <c r="H136" s="106"/>
      <c r="I136" s="106"/>
      <c r="J136" s="106"/>
      <c r="K136" s="106"/>
      <c r="L136" s="106"/>
      <c r="M136" s="106"/>
      <c r="N136" s="106"/>
      <c r="O136" s="106"/>
      <c r="P136" s="106"/>
      <c r="Q136" s="107"/>
      <c r="R136" s="82"/>
      <c r="S136" s="83"/>
      <c r="T136" s="99"/>
      <c r="U136" s="82"/>
      <c r="V136" s="82"/>
      <c r="W136" s="108"/>
      <c r="X136" s="83"/>
      <c r="Y136" s="83"/>
      <c r="Z136" s="83"/>
      <c r="AA136" s="83"/>
      <c r="AB136" s="83"/>
    </row>
    <row r="137" spans="1:28" s="84" customFormat="1" ht="15" x14ac:dyDescent="0.2">
      <c r="B137" s="85"/>
      <c r="C137" s="261"/>
      <c r="D137" s="109" t="s">
        <v>1</v>
      </c>
      <c r="E137" s="111">
        <f>E9</f>
        <v>0</v>
      </c>
      <c r="F137" s="110"/>
      <c r="G137" s="111">
        <f t="shared" ref="G137:P137" si="25">G9</f>
        <v>0</v>
      </c>
      <c r="H137" s="112">
        <f t="shared" si="25"/>
        <v>0</v>
      </c>
      <c r="I137" s="112">
        <f t="shared" si="25"/>
        <v>0</v>
      </c>
      <c r="J137" s="112">
        <f t="shared" si="25"/>
        <v>0</v>
      </c>
      <c r="K137" s="112">
        <f t="shared" si="25"/>
        <v>0</v>
      </c>
      <c r="L137" s="112">
        <f t="shared" si="25"/>
        <v>0</v>
      </c>
      <c r="M137" s="112">
        <f t="shared" si="25"/>
        <v>0</v>
      </c>
      <c r="N137" s="112">
        <f t="shared" si="25"/>
        <v>0</v>
      </c>
      <c r="O137" s="112">
        <f t="shared" si="25"/>
        <v>0</v>
      </c>
      <c r="P137" s="112">
        <f t="shared" si="25"/>
        <v>0</v>
      </c>
      <c r="Q137" s="262"/>
      <c r="R137" s="82"/>
      <c r="S137" s="83"/>
      <c r="T137" s="99" t="s">
        <v>88</v>
      </c>
      <c r="U137" s="82"/>
      <c r="V137" s="82"/>
      <c r="W137" s="113">
        <v>0.03</v>
      </c>
      <c r="X137" s="83"/>
      <c r="Y137" s="83"/>
      <c r="Z137" s="83"/>
      <c r="AA137" s="83"/>
      <c r="AB137" s="83"/>
    </row>
    <row r="138" spans="1:28" s="84" customFormat="1" ht="15" x14ac:dyDescent="0.2">
      <c r="B138" s="85"/>
      <c r="C138" s="261"/>
      <c r="D138" s="109" t="s">
        <v>89</v>
      </c>
      <c r="E138" s="111" t="str">
        <f>E10</f>
        <v xml:space="preserve">, </v>
      </c>
      <c r="F138" s="110"/>
      <c r="G138" s="111" t="str">
        <f t="shared" ref="G138:P138" si="26">G10</f>
        <v xml:space="preserve">, </v>
      </c>
      <c r="H138" s="112" t="str">
        <f t="shared" si="26"/>
        <v xml:space="preserve">, </v>
      </c>
      <c r="I138" s="112" t="str">
        <f t="shared" si="26"/>
        <v xml:space="preserve">, </v>
      </c>
      <c r="J138" s="112" t="str">
        <f t="shared" si="26"/>
        <v xml:space="preserve">, </v>
      </c>
      <c r="K138" s="112" t="str">
        <f t="shared" si="26"/>
        <v xml:space="preserve">, </v>
      </c>
      <c r="L138" s="112" t="str">
        <f t="shared" si="26"/>
        <v xml:space="preserve">, </v>
      </c>
      <c r="M138" s="112" t="str">
        <f t="shared" si="26"/>
        <v xml:space="preserve">, </v>
      </c>
      <c r="N138" s="112" t="str">
        <f t="shared" si="26"/>
        <v xml:space="preserve">, </v>
      </c>
      <c r="O138" s="112" t="str">
        <f t="shared" si="26"/>
        <v xml:space="preserve">, </v>
      </c>
      <c r="P138" s="112" t="str">
        <f t="shared" si="26"/>
        <v xml:space="preserve">, </v>
      </c>
      <c r="Q138" s="262"/>
      <c r="R138" s="82"/>
      <c r="S138" s="83"/>
      <c r="T138" s="99"/>
      <c r="U138" s="82"/>
      <c r="V138" s="82"/>
      <c r="W138" s="114"/>
      <c r="X138" s="83"/>
      <c r="Y138" s="83"/>
      <c r="Z138" s="83"/>
      <c r="AA138" s="83"/>
      <c r="AB138" s="83"/>
    </row>
    <row r="139" spans="1:28" s="84" customFormat="1" ht="3.6" customHeight="1" x14ac:dyDescent="0.2">
      <c r="B139" s="85"/>
      <c r="C139" s="263"/>
      <c r="D139" s="264"/>
      <c r="E139" s="111"/>
      <c r="F139" s="115"/>
      <c r="G139" s="111"/>
      <c r="H139" s="112"/>
      <c r="I139" s="112"/>
      <c r="J139" s="112"/>
      <c r="K139" s="112"/>
      <c r="L139" s="112"/>
      <c r="M139" s="112"/>
      <c r="N139" s="112"/>
      <c r="O139" s="112"/>
      <c r="P139" s="112"/>
      <c r="Q139" s="262"/>
      <c r="R139" s="82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</row>
    <row r="140" spans="1:28" s="84" customFormat="1" ht="15" x14ac:dyDescent="0.2">
      <c r="B140" s="85"/>
      <c r="C140" s="116"/>
      <c r="D140" s="117" t="s">
        <v>74</v>
      </c>
      <c r="E140" s="175"/>
      <c r="F140" s="118"/>
      <c r="G140" s="265"/>
      <c r="H140" s="266"/>
      <c r="I140" s="266"/>
      <c r="J140" s="266"/>
      <c r="K140" s="266"/>
      <c r="L140" s="266"/>
      <c r="M140" s="266"/>
      <c r="N140" s="266"/>
      <c r="O140" s="266"/>
      <c r="P140" s="266"/>
      <c r="Q140" s="267"/>
      <c r="R140" s="82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</row>
    <row r="141" spans="1:28" s="84" customFormat="1" ht="3.6" customHeight="1" x14ac:dyDescent="0.2">
      <c r="B141" s="85"/>
      <c r="C141" s="263"/>
      <c r="D141" s="264"/>
      <c r="E141" s="111"/>
      <c r="F141" s="110"/>
      <c r="G141" s="111"/>
      <c r="H141" s="112"/>
      <c r="I141" s="112"/>
      <c r="J141" s="112"/>
      <c r="K141" s="112"/>
      <c r="L141" s="112"/>
      <c r="M141" s="112"/>
      <c r="N141" s="112"/>
      <c r="O141" s="112"/>
      <c r="P141" s="112"/>
      <c r="Q141" s="262"/>
      <c r="R141" s="82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</row>
    <row r="142" spans="1:28" s="84" customFormat="1" ht="15" x14ac:dyDescent="0.2">
      <c r="B142" s="85"/>
      <c r="C142" s="261"/>
      <c r="D142" s="109" t="s">
        <v>75</v>
      </c>
      <c r="E142" s="119">
        <f>E60</f>
        <v>0</v>
      </c>
      <c r="F142" s="110"/>
      <c r="G142" s="119">
        <f t="shared" ref="G142:P142" si="27">G60</f>
        <v>0</v>
      </c>
      <c r="H142" s="120">
        <f t="shared" si="27"/>
        <v>0</v>
      </c>
      <c r="I142" s="120">
        <f t="shared" si="27"/>
        <v>0</v>
      </c>
      <c r="J142" s="120">
        <f t="shared" si="27"/>
        <v>0</v>
      </c>
      <c r="K142" s="120">
        <f t="shared" si="27"/>
        <v>0</v>
      </c>
      <c r="L142" s="120">
        <f t="shared" si="27"/>
        <v>0</v>
      </c>
      <c r="M142" s="120">
        <f t="shared" si="27"/>
        <v>0</v>
      </c>
      <c r="N142" s="120">
        <f t="shared" si="27"/>
        <v>0</v>
      </c>
      <c r="O142" s="120">
        <f t="shared" si="27"/>
        <v>0</v>
      </c>
      <c r="P142" s="120">
        <f t="shared" si="27"/>
        <v>0</v>
      </c>
      <c r="Q142" s="268"/>
      <c r="R142" s="82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</row>
    <row r="143" spans="1:28" s="84" customFormat="1" ht="15" x14ac:dyDescent="0.2">
      <c r="B143" s="85"/>
      <c r="C143" s="261"/>
      <c r="D143" s="170" t="s">
        <v>110</v>
      </c>
      <c r="E143" s="160">
        <f>E21</f>
        <v>0</v>
      </c>
      <c r="F143" s="121"/>
      <c r="G143" s="160">
        <f t="shared" ref="G143:P143" si="28">G21</f>
        <v>0</v>
      </c>
      <c r="H143" s="161">
        <f t="shared" si="28"/>
        <v>0</v>
      </c>
      <c r="I143" s="161">
        <f t="shared" si="28"/>
        <v>0</v>
      </c>
      <c r="J143" s="161">
        <f t="shared" si="28"/>
        <v>0</v>
      </c>
      <c r="K143" s="161">
        <f t="shared" si="28"/>
        <v>0</v>
      </c>
      <c r="L143" s="161">
        <f t="shared" si="28"/>
        <v>0</v>
      </c>
      <c r="M143" s="161">
        <f t="shared" si="28"/>
        <v>0</v>
      </c>
      <c r="N143" s="161">
        <f t="shared" si="28"/>
        <v>0</v>
      </c>
      <c r="O143" s="161">
        <f t="shared" si="28"/>
        <v>0</v>
      </c>
      <c r="P143" s="161">
        <f t="shared" si="28"/>
        <v>0</v>
      </c>
      <c r="Q143" s="268"/>
      <c r="R143" s="82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</row>
    <row r="144" spans="1:28" s="84" customFormat="1" ht="15" x14ac:dyDescent="0.2">
      <c r="B144" s="85"/>
      <c r="C144" s="261"/>
      <c r="D144" s="171" t="s">
        <v>66</v>
      </c>
      <c r="E144" s="123">
        <f>E27</f>
        <v>0</v>
      </c>
      <c r="F144" s="122"/>
      <c r="G144" s="123">
        <f t="shared" ref="G144:P144" si="29">G27</f>
        <v>0</v>
      </c>
      <c r="H144" s="124">
        <f t="shared" si="29"/>
        <v>0</v>
      </c>
      <c r="I144" s="124">
        <f t="shared" si="29"/>
        <v>0</v>
      </c>
      <c r="J144" s="124">
        <f t="shared" si="29"/>
        <v>0</v>
      </c>
      <c r="K144" s="124">
        <f t="shared" si="29"/>
        <v>0</v>
      </c>
      <c r="L144" s="124">
        <f t="shared" si="29"/>
        <v>0</v>
      </c>
      <c r="M144" s="124">
        <f t="shared" si="29"/>
        <v>0</v>
      </c>
      <c r="N144" s="124">
        <f t="shared" si="29"/>
        <v>0</v>
      </c>
      <c r="O144" s="124">
        <f t="shared" si="29"/>
        <v>0</v>
      </c>
      <c r="P144" s="124">
        <f t="shared" si="29"/>
        <v>0</v>
      </c>
      <c r="Q144" s="268"/>
      <c r="R144" s="82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</row>
    <row r="145" spans="2:28" s="84" customFormat="1" ht="15" x14ac:dyDescent="0.2">
      <c r="B145" s="85"/>
      <c r="C145" s="261"/>
      <c r="D145" s="168" t="s">
        <v>26</v>
      </c>
      <c r="E145" s="123" t="str">
        <f>IF(E32="","---",E32)</f>
        <v>---</v>
      </c>
      <c r="F145" s="122"/>
      <c r="G145" s="123" t="str">
        <f>IF(G32="","---",G32)</f>
        <v>---</v>
      </c>
      <c r="H145" s="124" t="str">
        <f>IF(H32="","---",H32)</f>
        <v>---</v>
      </c>
      <c r="I145" s="124" t="str">
        <f t="shared" ref="I145:P145" si="30">IF(I32="","---",I32)</f>
        <v>---</v>
      </c>
      <c r="J145" s="124" t="str">
        <f t="shared" si="30"/>
        <v>---</v>
      </c>
      <c r="K145" s="124" t="str">
        <f t="shared" si="30"/>
        <v>---</v>
      </c>
      <c r="L145" s="124" t="str">
        <f t="shared" si="30"/>
        <v>---</v>
      </c>
      <c r="M145" s="124" t="str">
        <f t="shared" si="30"/>
        <v>---</v>
      </c>
      <c r="N145" s="124" t="str">
        <f t="shared" si="30"/>
        <v>---</v>
      </c>
      <c r="O145" s="124" t="str">
        <f t="shared" si="30"/>
        <v>---</v>
      </c>
      <c r="P145" s="124" t="str">
        <f t="shared" si="30"/>
        <v>---</v>
      </c>
      <c r="Q145" s="268"/>
      <c r="R145" s="82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</row>
    <row r="146" spans="2:28" s="84" customFormat="1" ht="16.5" customHeight="1" x14ac:dyDescent="0.2">
      <c r="B146" s="85"/>
      <c r="C146" s="261"/>
      <c r="D146" s="109" t="s">
        <v>107</v>
      </c>
      <c r="E146" s="187" t="e">
        <f>E99</f>
        <v>#DIV/0!</v>
      </c>
      <c r="F146" s="125"/>
      <c r="G146" s="188" t="e">
        <f t="shared" ref="G146:P146" si="31">G99</f>
        <v>#DIV/0!</v>
      </c>
      <c r="H146" s="189" t="e">
        <f t="shared" si="31"/>
        <v>#DIV/0!</v>
      </c>
      <c r="I146" s="189" t="e">
        <f t="shared" si="31"/>
        <v>#DIV/0!</v>
      </c>
      <c r="J146" s="189" t="e">
        <f t="shared" si="31"/>
        <v>#DIV/0!</v>
      </c>
      <c r="K146" s="189" t="e">
        <f t="shared" si="31"/>
        <v>#DIV/0!</v>
      </c>
      <c r="L146" s="189" t="e">
        <f t="shared" si="31"/>
        <v>#DIV/0!</v>
      </c>
      <c r="M146" s="189" t="e">
        <f t="shared" si="31"/>
        <v>#DIV/0!</v>
      </c>
      <c r="N146" s="189" t="e">
        <f t="shared" si="31"/>
        <v>#DIV/0!</v>
      </c>
      <c r="O146" s="189" t="e">
        <f t="shared" si="31"/>
        <v>#DIV/0!</v>
      </c>
      <c r="P146" s="189" t="e">
        <f t="shared" si="31"/>
        <v>#DIV/0!</v>
      </c>
      <c r="Q146" s="269"/>
      <c r="R146" s="82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</row>
    <row r="147" spans="2:28" s="84" customFormat="1" ht="16.5" customHeight="1" x14ac:dyDescent="0.2">
      <c r="B147" s="85"/>
      <c r="C147" s="116"/>
      <c r="D147" s="117" t="s">
        <v>90</v>
      </c>
      <c r="E147" s="175"/>
      <c r="F147" s="118"/>
      <c r="G147" s="119"/>
      <c r="H147" s="120"/>
      <c r="I147" s="120"/>
      <c r="J147" s="120"/>
      <c r="K147" s="120"/>
      <c r="L147" s="120"/>
      <c r="M147" s="120"/>
      <c r="N147" s="120"/>
      <c r="O147" s="120"/>
      <c r="P147" s="120"/>
      <c r="Q147" s="268"/>
      <c r="R147" s="82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</row>
    <row r="148" spans="2:28" s="84" customFormat="1" ht="3.75" customHeight="1" x14ac:dyDescent="0.2">
      <c r="B148" s="85"/>
      <c r="C148" s="270"/>
      <c r="D148" s="271"/>
      <c r="E148" s="272"/>
      <c r="F148" s="115"/>
      <c r="G148" s="119"/>
      <c r="H148" s="120"/>
      <c r="I148" s="120"/>
      <c r="J148" s="120"/>
      <c r="K148" s="120"/>
      <c r="L148" s="120"/>
      <c r="M148" s="120"/>
      <c r="N148" s="120"/>
      <c r="O148" s="120"/>
      <c r="P148" s="120"/>
      <c r="Q148" s="268"/>
      <c r="R148" s="82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</row>
    <row r="149" spans="2:28" s="84" customFormat="1" ht="16.5" customHeight="1" x14ac:dyDescent="0.2">
      <c r="B149" s="85"/>
      <c r="C149" s="261"/>
      <c r="D149" s="109" t="s">
        <v>91</v>
      </c>
      <c r="E149" s="176"/>
      <c r="F149" s="110"/>
      <c r="G149" s="126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268"/>
      <c r="R149" s="82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</row>
    <row r="150" spans="2:28" s="84" customFormat="1" ht="16.5" customHeight="1" x14ac:dyDescent="0.2">
      <c r="B150" s="85"/>
      <c r="C150" s="273"/>
      <c r="D150" s="162" t="s">
        <v>115</v>
      </c>
      <c r="E150" s="197"/>
      <c r="F150" s="136"/>
      <c r="G150" s="163" t="e">
        <f t="shared" ref="G150:P150" si="32">G146*(1+G149)</f>
        <v>#DIV/0!</v>
      </c>
      <c r="H150" s="164" t="e">
        <f t="shared" si="32"/>
        <v>#DIV/0!</v>
      </c>
      <c r="I150" s="164" t="e">
        <f t="shared" si="32"/>
        <v>#DIV/0!</v>
      </c>
      <c r="J150" s="164" t="e">
        <f t="shared" si="32"/>
        <v>#DIV/0!</v>
      </c>
      <c r="K150" s="164" t="e">
        <f t="shared" si="32"/>
        <v>#DIV/0!</v>
      </c>
      <c r="L150" s="164" t="e">
        <f t="shared" si="32"/>
        <v>#DIV/0!</v>
      </c>
      <c r="M150" s="164" t="e">
        <f t="shared" si="32"/>
        <v>#DIV/0!</v>
      </c>
      <c r="N150" s="164" t="e">
        <f t="shared" si="32"/>
        <v>#DIV/0!</v>
      </c>
      <c r="O150" s="164" t="e">
        <f t="shared" si="32"/>
        <v>#DIV/0!</v>
      </c>
      <c r="P150" s="164" t="e">
        <f t="shared" si="32"/>
        <v>#DIV/0!</v>
      </c>
      <c r="Q150" s="269"/>
      <c r="R150" s="82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</row>
    <row r="151" spans="2:28" s="84" customFormat="1" ht="16.5" customHeight="1" x14ac:dyDescent="0.2">
      <c r="B151" s="85"/>
      <c r="C151" s="261"/>
      <c r="D151" s="314" t="s">
        <v>93</v>
      </c>
      <c r="E151" s="176"/>
      <c r="F151" s="110"/>
      <c r="G151" s="165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268"/>
      <c r="R151" s="82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</row>
    <row r="152" spans="2:28" s="84" customFormat="1" ht="16.5" customHeight="1" x14ac:dyDescent="0.2">
      <c r="B152" s="85"/>
      <c r="C152" s="273"/>
      <c r="D152" s="162" t="s">
        <v>115</v>
      </c>
      <c r="E152" s="197"/>
      <c r="F152" s="136"/>
      <c r="G152" s="163" t="e">
        <f t="shared" ref="G152:P152" si="33">G150*(1+G151)</f>
        <v>#DIV/0!</v>
      </c>
      <c r="H152" s="164" t="e">
        <f t="shared" si="33"/>
        <v>#DIV/0!</v>
      </c>
      <c r="I152" s="164" t="e">
        <f t="shared" si="33"/>
        <v>#DIV/0!</v>
      </c>
      <c r="J152" s="164" t="e">
        <f t="shared" si="33"/>
        <v>#DIV/0!</v>
      </c>
      <c r="K152" s="164" t="e">
        <f t="shared" si="33"/>
        <v>#DIV/0!</v>
      </c>
      <c r="L152" s="164" t="e">
        <f t="shared" si="33"/>
        <v>#DIV/0!</v>
      </c>
      <c r="M152" s="164" t="e">
        <f t="shared" si="33"/>
        <v>#DIV/0!</v>
      </c>
      <c r="N152" s="164" t="e">
        <f t="shared" si="33"/>
        <v>#DIV/0!</v>
      </c>
      <c r="O152" s="164" t="e">
        <f t="shared" si="33"/>
        <v>#DIV/0!</v>
      </c>
      <c r="P152" s="164" t="e">
        <f t="shared" si="33"/>
        <v>#DIV/0!</v>
      </c>
      <c r="Q152" s="269"/>
      <c r="R152" s="82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</row>
    <row r="153" spans="2:28" s="84" customFormat="1" ht="16.5" customHeight="1" x14ac:dyDescent="0.2">
      <c r="B153" s="85"/>
      <c r="C153" s="261"/>
      <c r="D153" s="314" t="s">
        <v>92</v>
      </c>
      <c r="E153" s="176"/>
      <c r="F153" s="110"/>
      <c r="G153" s="165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268"/>
      <c r="R153" s="82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</row>
    <row r="154" spans="2:28" s="84" customFormat="1" ht="16.5" customHeight="1" x14ac:dyDescent="0.2">
      <c r="B154" s="85"/>
      <c r="C154" s="273"/>
      <c r="D154" s="162" t="s">
        <v>115</v>
      </c>
      <c r="E154" s="197"/>
      <c r="F154" s="136"/>
      <c r="G154" s="163" t="e">
        <f t="shared" ref="G154:P154" si="34">G152*(1+G153)</f>
        <v>#DIV/0!</v>
      </c>
      <c r="H154" s="164" t="e">
        <f t="shared" si="34"/>
        <v>#DIV/0!</v>
      </c>
      <c r="I154" s="164" t="e">
        <f t="shared" si="34"/>
        <v>#DIV/0!</v>
      </c>
      <c r="J154" s="164" t="e">
        <f t="shared" si="34"/>
        <v>#DIV/0!</v>
      </c>
      <c r="K154" s="164" t="e">
        <f t="shared" si="34"/>
        <v>#DIV/0!</v>
      </c>
      <c r="L154" s="164" t="e">
        <f t="shared" si="34"/>
        <v>#DIV/0!</v>
      </c>
      <c r="M154" s="164" t="e">
        <f t="shared" si="34"/>
        <v>#DIV/0!</v>
      </c>
      <c r="N154" s="164" t="e">
        <f t="shared" si="34"/>
        <v>#DIV/0!</v>
      </c>
      <c r="O154" s="164" t="e">
        <f t="shared" si="34"/>
        <v>#DIV/0!</v>
      </c>
      <c r="P154" s="164" t="e">
        <f t="shared" si="34"/>
        <v>#DIV/0!</v>
      </c>
      <c r="Q154" s="274"/>
      <c r="R154" s="82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</row>
    <row r="155" spans="2:28" s="84" customFormat="1" ht="16.5" customHeight="1" x14ac:dyDescent="0.2">
      <c r="B155" s="85"/>
      <c r="C155" s="261"/>
      <c r="D155" s="109" t="s">
        <v>94</v>
      </c>
      <c r="E155" s="311">
        <f>($W$135-E142)/30.4735*($W$137/12)</f>
        <v>3.5059970137988747</v>
      </c>
      <c r="F155" s="110"/>
      <c r="G155" s="126">
        <f>($W$135-G142)/30.4735*($W$137/12)</f>
        <v>3.5059970137988747</v>
      </c>
      <c r="H155" s="127">
        <f>($W$135-H142)/30.4735*($W$137/12)</f>
        <v>3.5059970137988747</v>
      </c>
      <c r="I155" s="127">
        <f t="shared" ref="I155:P155" si="35">($W$135-I142)/30.4735*($W$137/12)</f>
        <v>3.5059970137988747</v>
      </c>
      <c r="J155" s="127">
        <f t="shared" si="35"/>
        <v>3.5059970137988747</v>
      </c>
      <c r="K155" s="127">
        <f t="shared" si="35"/>
        <v>3.5059970137988747</v>
      </c>
      <c r="L155" s="127">
        <f t="shared" si="35"/>
        <v>3.5059970137988747</v>
      </c>
      <c r="M155" s="127">
        <f t="shared" si="35"/>
        <v>3.5059970137988747</v>
      </c>
      <c r="N155" s="127">
        <f t="shared" si="35"/>
        <v>3.5059970137988747</v>
      </c>
      <c r="O155" s="127">
        <f t="shared" si="35"/>
        <v>3.5059970137988747</v>
      </c>
      <c r="P155" s="127">
        <f t="shared" si="35"/>
        <v>3.5059970137988747</v>
      </c>
      <c r="Q155" s="268"/>
      <c r="R155" s="82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</row>
    <row r="156" spans="2:28" s="84" customFormat="1" ht="16.5" customHeight="1" x14ac:dyDescent="0.2">
      <c r="B156" s="85"/>
      <c r="C156" s="275"/>
      <c r="D156" s="131" t="s">
        <v>108</v>
      </c>
      <c r="E156" s="315" t="e">
        <f>E146*(1+E155)</f>
        <v>#DIV/0!</v>
      </c>
      <c r="F156" s="166"/>
      <c r="G156" s="132" t="e">
        <f t="shared" ref="G156:P156" si="36">G154*(1+G155)</f>
        <v>#DIV/0!</v>
      </c>
      <c r="H156" s="133" t="e">
        <f t="shared" si="36"/>
        <v>#DIV/0!</v>
      </c>
      <c r="I156" s="133" t="e">
        <f t="shared" si="36"/>
        <v>#DIV/0!</v>
      </c>
      <c r="J156" s="133" t="e">
        <f t="shared" si="36"/>
        <v>#DIV/0!</v>
      </c>
      <c r="K156" s="133" t="e">
        <f t="shared" si="36"/>
        <v>#DIV/0!</v>
      </c>
      <c r="L156" s="133" t="e">
        <f t="shared" si="36"/>
        <v>#DIV/0!</v>
      </c>
      <c r="M156" s="133" t="e">
        <f t="shared" si="36"/>
        <v>#DIV/0!</v>
      </c>
      <c r="N156" s="133" t="e">
        <f t="shared" si="36"/>
        <v>#DIV/0!</v>
      </c>
      <c r="O156" s="133" t="e">
        <f t="shared" si="36"/>
        <v>#DIV/0!</v>
      </c>
      <c r="P156" s="133" t="e">
        <f t="shared" si="36"/>
        <v>#DIV/0!</v>
      </c>
      <c r="Q156" s="268"/>
      <c r="R156" s="82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</row>
    <row r="157" spans="2:28" s="84" customFormat="1" ht="15" x14ac:dyDescent="0.2">
      <c r="B157" s="85"/>
      <c r="C157" s="116"/>
      <c r="D157" s="117" t="s">
        <v>95</v>
      </c>
      <c r="E157" s="177"/>
      <c r="F157" s="134"/>
      <c r="G157" s="119"/>
      <c r="H157" s="120"/>
      <c r="I157" s="120"/>
      <c r="J157" s="120"/>
      <c r="K157" s="120"/>
      <c r="L157" s="120"/>
      <c r="M157" s="120"/>
      <c r="N157" s="120"/>
      <c r="O157" s="120"/>
      <c r="P157" s="120"/>
      <c r="Q157" s="268"/>
      <c r="R157" s="82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</row>
    <row r="158" spans="2:28" s="84" customFormat="1" ht="3" customHeight="1" x14ac:dyDescent="0.2">
      <c r="B158" s="85"/>
      <c r="C158" s="270"/>
      <c r="D158" s="271"/>
      <c r="E158" s="272"/>
      <c r="F158" s="115"/>
      <c r="G158" s="119"/>
      <c r="H158" s="120"/>
      <c r="I158" s="120"/>
      <c r="J158" s="120"/>
      <c r="K158" s="120"/>
      <c r="L158" s="120"/>
      <c r="M158" s="120"/>
      <c r="N158" s="120"/>
      <c r="O158" s="120"/>
      <c r="P158" s="120"/>
      <c r="Q158" s="268"/>
      <c r="R158" s="82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</row>
    <row r="159" spans="2:28" s="84" customFormat="1" ht="16.5" customHeight="1" x14ac:dyDescent="0.2">
      <c r="B159" s="85"/>
      <c r="C159" s="261"/>
      <c r="D159" s="109" t="s">
        <v>96</v>
      </c>
      <c r="E159" s="312"/>
      <c r="F159" s="110"/>
      <c r="G159" s="126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268"/>
      <c r="R159" s="82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</row>
    <row r="160" spans="2:28" s="84" customFormat="1" ht="15" x14ac:dyDescent="0.2">
      <c r="B160" s="85"/>
      <c r="C160" s="273"/>
      <c r="D160" s="135" t="s">
        <v>109</v>
      </c>
      <c r="E160" s="178">
        <f>E21</f>
        <v>0</v>
      </c>
      <c r="F160" s="136"/>
      <c r="G160" s="137">
        <v>0</v>
      </c>
      <c r="H160" s="138">
        <v>0</v>
      </c>
      <c r="I160" s="138">
        <v>0</v>
      </c>
      <c r="J160" s="138">
        <v>0</v>
      </c>
      <c r="K160" s="138">
        <v>0</v>
      </c>
      <c r="L160" s="138">
        <v>0</v>
      </c>
      <c r="M160" s="138">
        <v>0</v>
      </c>
      <c r="N160" s="138">
        <v>0</v>
      </c>
      <c r="O160" s="138">
        <v>0</v>
      </c>
      <c r="P160" s="138">
        <v>0</v>
      </c>
      <c r="Q160" s="269"/>
      <c r="R160" s="82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</row>
    <row r="161" spans="2:28" s="84" customFormat="1" ht="15" x14ac:dyDescent="0.2">
      <c r="B161" s="85"/>
      <c r="C161" s="261"/>
      <c r="D161" s="109" t="s">
        <v>3</v>
      </c>
      <c r="E161" s="179">
        <f>E39</f>
        <v>0</v>
      </c>
      <c r="F161" s="110"/>
      <c r="G161" s="126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268"/>
      <c r="R161" s="82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</row>
    <row r="162" spans="2:28" s="84" customFormat="1" ht="15" x14ac:dyDescent="0.2">
      <c r="B162" s="85"/>
      <c r="C162" s="276"/>
      <c r="D162" s="167" t="s">
        <v>4</v>
      </c>
      <c r="E162" s="180">
        <f>E40</f>
        <v>0</v>
      </c>
      <c r="F162" s="136"/>
      <c r="G162" s="137">
        <v>0</v>
      </c>
      <c r="H162" s="138">
        <v>0</v>
      </c>
      <c r="I162" s="138">
        <v>0</v>
      </c>
      <c r="J162" s="138">
        <v>0</v>
      </c>
      <c r="K162" s="138">
        <v>0</v>
      </c>
      <c r="L162" s="138">
        <v>0</v>
      </c>
      <c r="M162" s="138">
        <v>0</v>
      </c>
      <c r="N162" s="138">
        <v>0</v>
      </c>
      <c r="O162" s="138">
        <v>0</v>
      </c>
      <c r="P162" s="138">
        <v>0</v>
      </c>
      <c r="Q162" s="269"/>
      <c r="R162" s="82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</row>
    <row r="163" spans="2:28" s="84" customFormat="1" ht="16.5" customHeight="1" x14ac:dyDescent="0.2">
      <c r="B163" s="85"/>
      <c r="C163" s="277"/>
      <c r="D163" s="168" t="s">
        <v>20</v>
      </c>
      <c r="E163" s="111">
        <f>E45</f>
        <v>0</v>
      </c>
      <c r="F163" s="110"/>
      <c r="G163" s="126">
        <v>0</v>
      </c>
      <c r="H163" s="127">
        <v>0</v>
      </c>
      <c r="I163" s="127">
        <v>0</v>
      </c>
      <c r="J163" s="127">
        <v>0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268"/>
      <c r="R163" s="82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</row>
    <row r="164" spans="2:28" s="84" customFormat="1" ht="16.5" customHeight="1" x14ac:dyDescent="0.2">
      <c r="B164" s="85"/>
      <c r="C164" s="277"/>
      <c r="D164" s="168" t="s">
        <v>6</v>
      </c>
      <c r="E164" s="111">
        <f>E46</f>
        <v>0</v>
      </c>
      <c r="F164" s="110"/>
      <c r="G164" s="126">
        <v>0</v>
      </c>
      <c r="H164" s="127">
        <v>0</v>
      </c>
      <c r="I164" s="127">
        <v>0</v>
      </c>
      <c r="J164" s="127">
        <v>0</v>
      </c>
      <c r="K164" s="127">
        <v>0</v>
      </c>
      <c r="L164" s="127">
        <v>0</v>
      </c>
      <c r="M164" s="127">
        <v>0</v>
      </c>
      <c r="N164" s="127">
        <v>0</v>
      </c>
      <c r="O164" s="127">
        <v>0</v>
      </c>
      <c r="P164" s="127">
        <v>0</v>
      </c>
      <c r="Q164" s="268"/>
      <c r="R164" s="82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</row>
    <row r="165" spans="2:28" s="84" customFormat="1" ht="16.5" customHeight="1" x14ac:dyDescent="0.2">
      <c r="B165" s="85"/>
      <c r="C165" s="278"/>
      <c r="D165" s="169" t="s">
        <v>5</v>
      </c>
      <c r="E165" s="181"/>
      <c r="F165" s="139"/>
      <c r="G165" s="140">
        <v>0</v>
      </c>
      <c r="H165" s="141">
        <v>0</v>
      </c>
      <c r="I165" s="141">
        <v>0</v>
      </c>
      <c r="J165" s="141">
        <v>0</v>
      </c>
      <c r="K165" s="141">
        <v>0</v>
      </c>
      <c r="L165" s="141">
        <v>0</v>
      </c>
      <c r="M165" s="141">
        <v>0</v>
      </c>
      <c r="N165" s="141">
        <v>0</v>
      </c>
      <c r="O165" s="141">
        <v>0</v>
      </c>
      <c r="P165" s="141">
        <v>0</v>
      </c>
      <c r="Q165" s="279"/>
      <c r="R165" s="82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</row>
    <row r="166" spans="2:28" s="84" customFormat="1" ht="15" x14ac:dyDescent="0.2">
      <c r="B166" s="85"/>
      <c r="C166" s="277"/>
      <c r="D166" s="168" t="s">
        <v>97</v>
      </c>
      <c r="E166" s="111">
        <f>E41</f>
        <v>0</v>
      </c>
      <c r="F166" s="110"/>
      <c r="G166" s="126">
        <v>0</v>
      </c>
      <c r="H166" s="127">
        <v>0</v>
      </c>
      <c r="I166" s="127">
        <v>0</v>
      </c>
      <c r="J166" s="127">
        <v>0</v>
      </c>
      <c r="K166" s="127">
        <v>0</v>
      </c>
      <c r="L166" s="127">
        <v>0</v>
      </c>
      <c r="M166" s="127">
        <v>0</v>
      </c>
      <c r="N166" s="127">
        <v>0</v>
      </c>
      <c r="O166" s="127">
        <v>0</v>
      </c>
      <c r="P166" s="127">
        <v>0</v>
      </c>
      <c r="Q166" s="268"/>
      <c r="R166" s="82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</row>
    <row r="167" spans="2:28" s="84" customFormat="1" ht="16.5" customHeight="1" x14ac:dyDescent="0.2">
      <c r="B167" s="85"/>
      <c r="C167" s="277"/>
      <c r="D167" s="168" t="s">
        <v>98</v>
      </c>
      <c r="E167" s="176">
        <f>E41</f>
        <v>0</v>
      </c>
      <c r="F167" s="110"/>
      <c r="G167" s="126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268"/>
      <c r="R167" s="82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</row>
    <row r="168" spans="2:28" s="84" customFormat="1" ht="6" customHeight="1" x14ac:dyDescent="0.2">
      <c r="B168" s="85"/>
      <c r="C168" s="280"/>
      <c r="D168" s="142"/>
      <c r="E168" s="182"/>
      <c r="F168" s="128"/>
      <c r="G168" s="129"/>
      <c r="H168" s="130"/>
      <c r="I168" s="130"/>
      <c r="J168" s="130"/>
      <c r="K168" s="130"/>
      <c r="L168" s="130"/>
      <c r="M168" s="130"/>
      <c r="N168" s="130"/>
      <c r="O168" s="130"/>
      <c r="P168" s="130"/>
      <c r="Q168" s="281"/>
      <c r="R168" s="82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</row>
    <row r="169" spans="2:28" s="84" customFormat="1" ht="23.25" customHeight="1" x14ac:dyDescent="0.2">
      <c r="B169" s="85"/>
      <c r="C169" s="282"/>
      <c r="D169" s="143" t="s">
        <v>113</v>
      </c>
      <c r="E169" s="183"/>
      <c r="F169" s="144"/>
      <c r="G169" s="145">
        <f t="shared" ref="G169:P169" si="37">SUM(G159:G167)</f>
        <v>0</v>
      </c>
      <c r="H169" s="146">
        <f t="shared" si="37"/>
        <v>0</v>
      </c>
      <c r="I169" s="146">
        <f t="shared" si="37"/>
        <v>0</v>
      </c>
      <c r="J169" s="146">
        <f t="shared" si="37"/>
        <v>0</v>
      </c>
      <c r="K169" s="146">
        <f t="shared" si="37"/>
        <v>0</v>
      </c>
      <c r="L169" s="146">
        <f t="shared" si="37"/>
        <v>0</v>
      </c>
      <c r="M169" s="146">
        <f t="shared" si="37"/>
        <v>0</v>
      </c>
      <c r="N169" s="146">
        <f t="shared" si="37"/>
        <v>0</v>
      </c>
      <c r="O169" s="146">
        <f t="shared" si="37"/>
        <v>0</v>
      </c>
      <c r="P169" s="146">
        <f t="shared" si="37"/>
        <v>0</v>
      </c>
      <c r="Q169" s="283"/>
      <c r="R169" s="82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</row>
    <row r="170" spans="2:28" s="84" customFormat="1" ht="24" customHeight="1" thickBot="1" x14ac:dyDescent="0.25">
      <c r="B170" s="85"/>
      <c r="C170" s="284"/>
      <c r="D170" s="147" t="s">
        <v>114</v>
      </c>
      <c r="E170" s="198" t="e">
        <f>E156</f>
        <v>#DIV/0!</v>
      </c>
      <c r="F170" s="199"/>
      <c r="G170" s="198" t="e">
        <f t="shared" ref="G170:P170" si="38">(SUM(G159:G168)+1)*G156</f>
        <v>#DIV/0!</v>
      </c>
      <c r="H170" s="200" t="e">
        <f t="shared" si="38"/>
        <v>#DIV/0!</v>
      </c>
      <c r="I170" s="200" t="e">
        <f t="shared" si="38"/>
        <v>#DIV/0!</v>
      </c>
      <c r="J170" s="200" t="e">
        <f t="shared" si="38"/>
        <v>#DIV/0!</v>
      </c>
      <c r="K170" s="200" t="e">
        <f t="shared" si="38"/>
        <v>#DIV/0!</v>
      </c>
      <c r="L170" s="200" t="e">
        <f t="shared" si="38"/>
        <v>#DIV/0!</v>
      </c>
      <c r="M170" s="200" t="e">
        <f t="shared" si="38"/>
        <v>#DIV/0!</v>
      </c>
      <c r="N170" s="200" t="e">
        <f t="shared" si="38"/>
        <v>#DIV/0!</v>
      </c>
      <c r="O170" s="200" t="e">
        <f t="shared" si="38"/>
        <v>#DIV/0!</v>
      </c>
      <c r="P170" s="200" t="e">
        <f t="shared" si="38"/>
        <v>#DIV/0!</v>
      </c>
      <c r="Q170" s="285"/>
      <c r="R170" s="82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</row>
    <row r="171" spans="2:28" s="84" customFormat="1" ht="15.75" thickTop="1" x14ac:dyDescent="0.2">
      <c r="B171" s="85"/>
      <c r="C171" s="148"/>
      <c r="D171" s="149" t="s">
        <v>99</v>
      </c>
      <c r="E171" s="184" t="s">
        <v>100</v>
      </c>
      <c r="F171" s="150"/>
      <c r="G171" s="151" t="s">
        <v>101</v>
      </c>
      <c r="H171" s="193" t="s">
        <v>112</v>
      </c>
      <c r="I171" s="152" t="s">
        <v>102</v>
      </c>
      <c r="J171" s="190"/>
      <c r="K171" s="286"/>
      <c r="L171" s="286"/>
      <c r="M171" s="286"/>
      <c r="N171" s="286"/>
      <c r="O171" s="286"/>
      <c r="P171" s="287"/>
      <c r="Q171" s="268"/>
      <c r="R171" s="82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</row>
    <row r="172" spans="2:28" s="84" customFormat="1" ht="7.5" customHeight="1" x14ac:dyDescent="0.2">
      <c r="B172" s="85"/>
      <c r="C172" s="288"/>
      <c r="D172" s="289"/>
      <c r="E172" s="290"/>
      <c r="F172" s="115"/>
      <c r="G172" s="291"/>
      <c r="H172" s="292"/>
      <c r="I172" s="292"/>
      <c r="J172" s="293"/>
      <c r="K172" s="287"/>
      <c r="L172" s="287"/>
      <c r="M172" s="287"/>
      <c r="N172" s="287"/>
      <c r="O172" s="287"/>
      <c r="P172" s="287"/>
      <c r="Q172" s="268"/>
      <c r="R172" s="82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</row>
    <row r="173" spans="2:28" s="84" customFormat="1" ht="15" x14ac:dyDescent="0.2">
      <c r="B173" s="85"/>
      <c r="C173" s="294"/>
      <c r="D173" s="295"/>
      <c r="E173" s="185" t="s">
        <v>103</v>
      </c>
      <c r="F173" s="110"/>
      <c r="G173" s="153" t="e">
        <f>MIN(G146:P146)</f>
        <v>#DIV/0!</v>
      </c>
      <c r="H173" s="194" t="e">
        <f>MIN(G170:P170)</f>
        <v>#DIV/0!</v>
      </c>
      <c r="I173" s="154" t="e">
        <f>(H173-G173)/G173</f>
        <v>#DIV/0!</v>
      </c>
      <c r="J173" s="191"/>
      <c r="K173" s="287"/>
      <c r="L173" s="287"/>
      <c r="M173" s="287"/>
      <c r="N173" s="287"/>
      <c r="O173" s="287"/>
      <c r="P173" s="287"/>
      <c r="Q173" s="268"/>
      <c r="R173" s="82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</row>
    <row r="174" spans="2:28" s="84" customFormat="1" ht="16.5" customHeight="1" x14ac:dyDescent="0.2">
      <c r="B174" s="85"/>
      <c r="C174" s="294"/>
      <c r="D174" s="295"/>
      <c r="E174" s="185" t="s">
        <v>104</v>
      </c>
      <c r="F174" s="110"/>
      <c r="G174" s="153" t="e">
        <f>MAX(G146:P146)</f>
        <v>#DIV/0!</v>
      </c>
      <c r="H174" s="194" t="e">
        <f>MAX(G170:P170)</f>
        <v>#DIV/0!</v>
      </c>
      <c r="I174" s="154" t="e">
        <f>(H174-G174)/G174</f>
        <v>#DIV/0!</v>
      </c>
      <c r="J174" s="191"/>
      <c r="K174" s="296"/>
      <c r="L174" s="296"/>
      <c r="M174" s="296"/>
      <c r="N174" s="296"/>
      <c r="O174" s="296"/>
      <c r="P174" s="296"/>
      <c r="Q174" s="268"/>
      <c r="R174" s="82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</row>
    <row r="175" spans="2:28" s="84" customFormat="1" ht="16.5" customHeight="1" x14ac:dyDescent="0.2">
      <c r="B175" s="85"/>
      <c r="C175" s="294"/>
      <c r="D175" s="295"/>
      <c r="E175" s="185" t="s">
        <v>105</v>
      </c>
      <c r="F175" s="110"/>
      <c r="G175" s="155" t="e">
        <f>AVERAGE(G146:P146)</f>
        <v>#DIV/0!</v>
      </c>
      <c r="H175" s="195" t="e">
        <f>AVERAGE(G170:P170)</f>
        <v>#DIV/0!</v>
      </c>
      <c r="I175" s="154" t="e">
        <f>(H175-G175)/G175</f>
        <v>#DIV/0!</v>
      </c>
      <c r="J175" s="191"/>
      <c r="K175" s="80"/>
      <c r="L175" s="80"/>
      <c r="M175" s="80"/>
      <c r="N175" s="80"/>
      <c r="O175" s="80"/>
      <c r="P175" s="80"/>
      <c r="Q175" s="268"/>
      <c r="R175" s="82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</row>
    <row r="176" spans="2:28" s="84" customFormat="1" ht="16.5" customHeight="1" thickBot="1" x14ac:dyDescent="0.25">
      <c r="B176" s="85"/>
      <c r="C176" s="297"/>
      <c r="D176" s="298"/>
      <c r="E176" s="186" t="s">
        <v>106</v>
      </c>
      <c r="F176" s="156"/>
      <c r="G176" s="157" t="e">
        <f>MEDIAN(G146:P146)</f>
        <v>#DIV/0!</v>
      </c>
      <c r="H176" s="196" t="e">
        <f>MEDIAN(G170:P170)</f>
        <v>#DIV/0!</v>
      </c>
      <c r="I176" s="158" t="e">
        <f>(H176-G176)/G176</f>
        <v>#DIV/0!</v>
      </c>
      <c r="J176" s="192"/>
      <c r="K176" s="159"/>
      <c r="L176" s="159"/>
      <c r="M176" s="159"/>
      <c r="N176" s="159"/>
      <c r="O176" s="159"/>
      <c r="P176" s="159"/>
      <c r="Q176" s="299"/>
      <c r="R176" s="82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</row>
    <row r="177" spans="2:28" s="84" customFormat="1" ht="16.5" customHeight="1" thickTop="1" x14ac:dyDescent="0.2">
      <c r="B177" s="85"/>
      <c r="C177" s="80"/>
      <c r="D177" s="80"/>
      <c r="E177" s="81"/>
      <c r="F177" s="81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2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</row>
  </sheetData>
  <customSheetViews>
    <customSheetView guid="{D4280C5C-413A-4744-9127-AD4F58BD8E35}" scale="90" showPageBreaks="1" fitToPage="1" printArea="1" hiddenRows="1" hiddenColumns="1" topLeftCell="C1">
      <selection activeCell="J41" sqref="J41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03553D51-8CBD-45CA-91CD-E8B16400722D}" showPageBreaks="1" fitToPage="1" printArea="1" hiddenRows="1" hiddenColumns="1" showRuler="0" topLeftCell="C1">
      <selection activeCell="E100" sqref="E100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2F5F6C91-D7CF-4D52-ACA7-54E2804ABF80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</customSheetViews>
  <mergeCells count="2">
    <mergeCell ref="C1:Q1"/>
    <mergeCell ref="C132:R132"/>
  </mergeCells>
  <phoneticPr fontId="2" type="noConversion"/>
  <printOptions horizontalCentered="1" verticalCentered="1"/>
  <pageMargins left="0" right="0" top="0.5" bottom="0" header="0" footer="0"/>
  <pageSetup scale="67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2017-01-03T18:54:13Z</cp:lastPrinted>
  <dcterms:created xsi:type="dcterms:W3CDTF">2008-08-17T19:33:57Z</dcterms:created>
  <dcterms:modified xsi:type="dcterms:W3CDTF">2022-01-04T20:11:09Z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1f828a89359b42e396cca81afa00bdbc">
    <vt:lpwstr>k071d902e2ef948b684f_X_k7be4158fad294f1bbf6_A_1_F_10</vt:lpwstr>
  </property>
  <property fmtid="{D5CDD505-2E9C-101B-9397-08002B2CF9AE}" pid="902" name="g6bf95b4720ae486282a971584395bf0f">
    <vt:lpwstr>k071d902e2ef948b684f_X_k7be4158fad294f1bbf6_A_2_F_10</vt:lpwstr>
  </property>
  <property fmtid="{D5CDD505-2E9C-101B-9397-08002B2CF9AE}" pid="903" name="g28a30aeb011d459f81bac9876e31626d">
    <vt:lpwstr>k071d902e2ef948b684f_X_k7be4158fad294f1bbf6_A_3_F_10</vt:lpwstr>
  </property>
  <property fmtid="{D5CDD505-2E9C-101B-9397-08002B2CF9AE}" pid="904" name="g2e76c75a79204b238b6fb08864c8d54c">
    <vt:lpwstr>k071d902e2ef948b684f_X_k7be4158fad294f1bbf6_A_4_F_10</vt:lpwstr>
  </property>
  <property fmtid="{D5CDD505-2E9C-101B-9397-08002B2CF9AE}" pid="905" name="g11ab8eea10874e9680e94c819668f1d5">
    <vt:lpwstr>k071d902e2ef948b684f_X_k7be4158fad294f1bbf6_A_5_F_10</vt:lpwstr>
  </property>
  <property fmtid="{D5CDD505-2E9C-101B-9397-08002B2CF9AE}" pid="906" name="g2d8865c659bb44118583c7685d269856">
    <vt:lpwstr>k071d902e2ef948b684f_X_k7be4158fad294f1bbf6_A_6_F_10</vt:lpwstr>
  </property>
  <property fmtid="{D5CDD505-2E9C-101B-9397-08002B2CF9AE}" pid="907" name="g84e75a5ba03341baaf69bd74c3989c6d">
    <vt:lpwstr>k071d902e2ef948b684f_X_k7be4158fad294f1bbf6_A_7_F_10</vt:lpwstr>
  </property>
  <property fmtid="{D5CDD505-2E9C-101B-9397-08002B2CF9AE}" pid="908" name="g70b434fa2a254af386238a3278382da3">
    <vt:lpwstr>k071d902e2ef948b684f_X_k7be4158fad294f1bbf6_A_8_F_10</vt:lpwstr>
  </property>
  <property fmtid="{D5CDD505-2E9C-101B-9397-08002B2CF9AE}" pid="909" name="g0a3d37854ded4a6c8aeb7e10cd7f440e">
    <vt:lpwstr>k071d902e2ef948b684f_X_k7be4158fad294f1bbf6_A_9_F_10</vt:lpwstr>
  </property>
  <property fmtid="{D5CDD505-2E9C-101B-9397-08002B2CF9AE}" pid="910" name="g37530aa1b50a46218a9eafc88effca6e">
    <vt:lpwstr>k071d902e2ef948b684f_X_k7be4158fad294f1bbf6_A_10_F_10</vt:lpwstr>
  </property>
  <property fmtid="{D5CDD505-2E9C-101B-9397-08002B2CF9AE}" pid="911" name="g837113bbd69a40649019213a13479500">
    <vt:lpwstr>k071d902e2ef948b684f_X_kbe915cfc941a4095899_A_9_F_40</vt:lpwstr>
  </property>
  <property fmtid="{D5CDD505-2E9C-101B-9397-08002B2CF9AE}" pid="912" name="gf1519638c8824e5b899eff4735bd57a4">
    <vt:lpwstr>k071d902e2ef948b684f_X_kc34126cd4e4549aa8ec_A_1</vt:lpwstr>
  </property>
  <property fmtid="{D5CDD505-2E9C-101B-9397-08002B2CF9AE}" pid="913" name="gd583f77f11464f9c8932bd027fac3408">
    <vt:lpwstr>k071d902e2ef948b684f_X_kc34126cd4e4549aa8ec_A_2</vt:lpwstr>
  </property>
  <property fmtid="{D5CDD505-2E9C-101B-9397-08002B2CF9AE}" pid="914" name="g89e58bf2b069479da6b144739ca574d5">
    <vt:lpwstr>k071d902e2ef948b684f_X_kc34126cd4e4549aa8ec_A_3</vt:lpwstr>
  </property>
  <property fmtid="{D5CDD505-2E9C-101B-9397-08002B2CF9AE}" pid="915" name="g85adcf46443d4ca9806f16ca5df561d9">
    <vt:lpwstr>k071d902e2ef948b684f_X_kc34126cd4e4549aa8ec_A_4</vt:lpwstr>
  </property>
  <property fmtid="{D5CDD505-2E9C-101B-9397-08002B2CF9AE}" pid="916" name="g061e7e3940ad4ba7bc3c4f401062db83">
    <vt:lpwstr>k071d902e2ef948b684f_X_kc34126cd4e4549aa8ec_A_5</vt:lpwstr>
  </property>
  <property fmtid="{D5CDD505-2E9C-101B-9397-08002B2CF9AE}" pid="917" name="g75a161520c9846b8911b6ec901833149">
    <vt:lpwstr>k071d902e2ef948b684f_X_kc34126cd4e4549aa8ec_A_6</vt:lpwstr>
  </property>
  <property fmtid="{D5CDD505-2E9C-101B-9397-08002B2CF9AE}" pid="918" name="gd5ddff19fb62460e8cd554f6d9ca3fc1">
    <vt:lpwstr>k071d902e2ef948b684f_X_kc34126cd4e4549aa8ec_A_7</vt:lpwstr>
  </property>
  <property fmtid="{D5CDD505-2E9C-101B-9397-08002B2CF9AE}" pid="919" name="gc3f1b52154134443ab0472514cce1940">
    <vt:lpwstr>k071d902e2ef948b684f_X_kc34126cd4e4549aa8ec_A_8</vt:lpwstr>
  </property>
  <property fmtid="{D5CDD505-2E9C-101B-9397-08002B2CF9AE}" pid="920" name="gafa6d8ac12ab44cda584a0dce73e936d">
    <vt:lpwstr>k071d902e2ef948b684f_X_kc34126cd4e4549aa8ec_A_9</vt:lpwstr>
  </property>
  <property fmtid="{D5CDD505-2E9C-101B-9397-08002B2CF9AE}" pid="921" name="g12e5adb58b274050b1222c23c8336714">
    <vt:lpwstr>k071d902e2ef948b684f_X_kc34126cd4e4549aa8ec_A_10</vt:lpwstr>
  </property>
  <property fmtid="{D5CDD505-2E9C-101B-9397-08002B2CF9AE}" pid="922" name="gee1636f3f5e4452bba3971db97a3b7aa">
    <vt:lpwstr>k3e362469b3d14282bf2_F_20</vt:lpwstr>
  </property>
  <property fmtid="{D5CDD505-2E9C-101B-9397-08002B2CF9AE}" pid="923" name="g77853b1e636341dc84b66269344bb263">
    <vt:lpwstr>kb1f0e31b26274038bca</vt:lpwstr>
  </property>
  <property fmtid="{D5CDD505-2E9C-101B-9397-08002B2CF9AE}" pid="924" name="g4a745685b059441baccba919cb24c1a4">
    <vt:lpwstr>kf5081184be02481e986</vt:lpwstr>
  </property>
  <property fmtid="{D5CDD505-2E9C-101B-9397-08002B2CF9AE}" pid="925" name="g4aedbe30440c49c4986153078bc803fa">
    <vt:lpwstr>k6f11cd0d93f140ba984</vt:lpwstr>
  </property>
  <property fmtid="{D5CDD505-2E9C-101B-9397-08002B2CF9AE}" pid="926" name="g74ea5da81fc8452dbe3f5d96ec0ed3e9">
    <vt:lpwstr>k4e36bf9fbcb6475ab25</vt:lpwstr>
  </property>
  <property fmtid="{D5CDD505-2E9C-101B-9397-08002B2CF9AE}" pid="927" name="ga35d449dc8834adaad7cda42e4ad6a75">
    <vt:lpwstr>kd5cda7b96f6048b3a4e</vt:lpwstr>
  </property>
  <property fmtid="{D5CDD505-2E9C-101B-9397-08002B2CF9AE}" pid="928" name="gfef16f61e30e48169d01e116ce3013fc">
    <vt:lpwstr>ke5bafc93ffde42fdb6d</vt:lpwstr>
  </property>
  <property fmtid="{D5CDD505-2E9C-101B-9397-08002B2CF9AE}" pid="929" name="ga82f408033f244fbb9efdb6484d351b4">
    <vt:lpwstr>k93aa2b1398d04e2daf3</vt:lpwstr>
  </property>
  <property fmtid="{D5CDD505-2E9C-101B-9397-08002B2CF9AE}" pid="930" name="g7e7a5e5abcda4f3aa93b85ff115d0a79">
    <vt:lpwstr>kedf97703f916415ba2f</vt:lpwstr>
  </property>
  <property fmtid="{D5CDD505-2E9C-101B-9397-08002B2CF9AE}" pid="931" name="gd76b3d8e5a874b1ebb149537152f3f0d">
    <vt:lpwstr>k95d22fe0cecc47c0877</vt:lpwstr>
  </property>
  <property fmtid="{D5CDD505-2E9C-101B-9397-08002B2CF9AE}" pid="932" name="gf5302aa375ea4297820858c7523cf1c4">
    <vt:lpwstr>k87beaab501614e02b3f</vt:lpwstr>
  </property>
  <property fmtid="{D5CDD505-2E9C-101B-9397-08002B2CF9AE}" pid="933" name="g06d96be85c224651a0b55e9350610ad0">
    <vt:lpwstr>k071d902e2ef948b684f_X_k785708414d964348b84_A_1</vt:lpwstr>
  </property>
  <property fmtid="{D5CDD505-2E9C-101B-9397-08002B2CF9AE}" pid="934" name="g390d53be7dd449a8bc5ca8ea0067e771">
    <vt:lpwstr>k071d902e2ef948b684f_X_k785708414d964348b84_A_2</vt:lpwstr>
  </property>
  <property fmtid="{D5CDD505-2E9C-101B-9397-08002B2CF9AE}" pid="935" name="g1f8cc7ce98d6425b93f8bd778cd12298">
    <vt:lpwstr>k071d902e2ef948b684f_X_k785708414d964348b84_A_3</vt:lpwstr>
  </property>
  <property fmtid="{D5CDD505-2E9C-101B-9397-08002B2CF9AE}" pid="936" name="g9e681fc47f524576a1b257e1347475e5">
    <vt:lpwstr>k071d902e2ef948b684f_X_k785708414d964348b84_A_4</vt:lpwstr>
  </property>
  <property fmtid="{D5CDD505-2E9C-101B-9397-08002B2CF9AE}" pid="937" name="g95fcc5f78f5f4c79bc96b1c7ef75e535">
    <vt:lpwstr>k071d902e2ef948b684f_X_k785708414d964348b84_A_5</vt:lpwstr>
  </property>
  <property fmtid="{D5CDD505-2E9C-101B-9397-08002B2CF9AE}" pid="938" name="g216d14e5b9754baf9a1f00fd03a4a614">
    <vt:lpwstr>k071d902e2ef948b684f_X_k785708414d964348b84_A_6</vt:lpwstr>
  </property>
  <property fmtid="{D5CDD505-2E9C-101B-9397-08002B2CF9AE}" pid="939" name="gef90ca765c7d48fabe433f1b1c450a65">
    <vt:lpwstr>k071d902e2ef948b684f_X_k785708414d964348b84_A_7</vt:lpwstr>
  </property>
  <property fmtid="{D5CDD505-2E9C-101B-9397-08002B2CF9AE}" pid="940" name="g8731ba69e8b3432daa146cebbb1aa665">
    <vt:lpwstr>k071d902e2ef948b684f_X_k785708414d964348b84_A_8</vt:lpwstr>
  </property>
  <property fmtid="{D5CDD505-2E9C-101B-9397-08002B2CF9AE}" pid="941" name="gcda093226b98469996db7079828b7881">
    <vt:lpwstr>k071d902e2ef948b684f_X_k785708414d964348b84_A_9</vt:lpwstr>
  </property>
  <property fmtid="{D5CDD505-2E9C-101B-9397-08002B2CF9AE}" pid="942" name="g4bc82529c0854294809119de797200a5">
    <vt:lpwstr>k071d902e2ef948b684f_X_k785708414d964348b84_A_10</vt:lpwstr>
  </property>
  <property fmtid="{D5CDD505-2E9C-101B-9397-08002B2CF9AE}" pid="943" name="ge6a49726c274447fbfdd09270ab3d345">
    <vt:lpwstr>k071d902e2ef948b684f_X_k86c26eb5fa304dd9890_A_10_F_0</vt:lpwstr>
  </property>
  <property fmtid="{D5CDD505-2E9C-101B-9397-08002B2CF9AE}" pid="944" name="g206cca342f75432aab08b4884d4fb028">
    <vt:lpwstr>k071d902e2ef948b684f_X_k86c26eb5fa304dd9890_A_9_F_0</vt:lpwstr>
  </property>
  <property fmtid="{D5CDD505-2E9C-101B-9397-08002B2CF9AE}" pid="945" name="g00e75cf91811406da13de37d347fc11f">
    <vt:lpwstr>k071d902e2ef948b684f_X_k86c26eb5fa304dd9890_A_8_F_0</vt:lpwstr>
  </property>
  <property fmtid="{D5CDD505-2E9C-101B-9397-08002B2CF9AE}" pid="946" name="g63bc4ccc56c442bca70ece40273a38d0">
    <vt:lpwstr>k071d902e2ef948b684f_X_k86c26eb5fa304dd9890_A_7_F_0</vt:lpwstr>
  </property>
  <property fmtid="{D5CDD505-2E9C-101B-9397-08002B2CF9AE}" pid="947" name="ga79cd931164446d9870e8f633d9cd938">
    <vt:lpwstr>k071d902e2ef948b684f_X_k86c26eb5fa304dd9890_A_6_F_0</vt:lpwstr>
  </property>
  <property fmtid="{D5CDD505-2E9C-101B-9397-08002B2CF9AE}" pid="948" name="gd4dbb845caf44b209d5089aa7323faa9">
    <vt:lpwstr>k071d902e2ef948b684f_X_k86c26eb5fa304dd9890_A_5_F_0</vt:lpwstr>
  </property>
  <property fmtid="{D5CDD505-2E9C-101B-9397-08002B2CF9AE}" pid="949" name="g66f843e99a5645ac910050cd9e009731">
    <vt:lpwstr>k071d902e2ef948b684f_X_k86c26eb5fa304dd9890_A_4_F_0</vt:lpwstr>
  </property>
  <property fmtid="{D5CDD505-2E9C-101B-9397-08002B2CF9AE}" pid="950" name="g6470d96205c842779be247884cf8fd7e">
    <vt:lpwstr>k071d902e2ef948b684f_X_k86c26eb5fa304dd9890_A_3_F_0</vt:lpwstr>
  </property>
  <property fmtid="{D5CDD505-2E9C-101B-9397-08002B2CF9AE}" pid="951" name="g3c0b76dbccf844d18ce08627ae7d1b32">
    <vt:lpwstr>k071d902e2ef948b684f_X_k86c26eb5fa304dd9890_A_2_F_0</vt:lpwstr>
  </property>
  <property fmtid="{D5CDD505-2E9C-101B-9397-08002B2CF9AE}" pid="952" name="gad710578877647fb8a247df196391e6d">
    <vt:lpwstr>k071d902e2ef948b684f_X_k86c26eb5fa304dd9890_A_1_F_0</vt:lpwstr>
  </property>
  <property fmtid="{D5CDD505-2E9C-101B-9397-08002B2CF9AE}" pid="953" name="g7e71b038f63543bbb3f8a003cdac6e27">
    <vt:lpwstr>k071d902e2ef948b684f_X_k59383fb9b20846bbb8a_A_1</vt:lpwstr>
  </property>
  <property fmtid="{D5CDD505-2E9C-101B-9397-08002B2CF9AE}" pid="954" name="g75fafe95152240deb4c1f0f0ca1a2f55">
    <vt:lpwstr>k071d902e2ef948b684f_X_k59383fb9b20846bbb8a_A_2</vt:lpwstr>
  </property>
  <property fmtid="{D5CDD505-2E9C-101B-9397-08002B2CF9AE}" pid="955" name="gcd4d1ec249e2408bb2c38ea9cc1900bf">
    <vt:lpwstr>k071d902e2ef948b684f_X_k59383fb9b20846bbb8a_A_3</vt:lpwstr>
  </property>
  <property fmtid="{D5CDD505-2E9C-101B-9397-08002B2CF9AE}" pid="956" name="gacf9767ccdb14e26a952482c8f06513a">
    <vt:lpwstr>k071d902e2ef948b684f_X_k59383fb9b20846bbb8a_A_4</vt:lpwstr>
  </property>
  <property fmtid="{D5CDD505-2E9C-101B-9397-08002B2CF9AE}" pid="957" name="g0c6b9109acbc4901b4a1a52f44074685">
    <vt:lpwstr>k071d902e2ef948b684f_X_k59383fb9b20846bbb8a_A_5</vt:lpwstr>
  </property>
  <property fmtid="{D5CDD505-2E9C-101B-9397-08002B2CF9AE}" pid="958" name="g119b43b817ff49548bab54afd6b5736b">
    <vt:lpwstr>k071d902e2ef948b684f_X_k59383fb9b20846bbb8a_A_6</vt:lpwstr>
  </property>
  <property fmtid="{D5CDD505-2E9C-101B-9397-08002B2CF9AE}" pid="959" name="g36d829a3e0574b1a9aba3492d3bb12cb">
    <vt:lpwstr>k071d902e2ef948b684f_X_k59383fb9b20846bbb8a_A_7</vt:lpwstr>
  </property>
  <property fmtid="{D5CDD505-2E9C-101B-9397-08002B2CF9AE}" pid="960" name="g010a01d734234baa86280307c631f55c">
    <vt:lpwstr>k071d902e2ef948b684f_X_k59383fb9b20846bbb8a_A_8</vt:lpwstr>
  </property>
  <property fmtid="{D5CDD505-2E9C-101B-9397-08002B2CF9AE}" pid="961" name="gaea34ab3248643f795475251bbb2092c">
    <vt:lpwstr>k071d902e2ef948b684f_X_k59383fb9b20846bbb8a_A_9</vt:lpwstr>
  </property>
  <property fmtid="{D5CDD505-2E9C-101B-9397-08002B2CF9AE}" pid="962" name="g1325b8e5b27d46ac8ba1a73535296fd6">
    <vt:lpwstr>k071d902e2ef948b684f_X_k59383fb9b20846bbb8a_A_10</vt:lpwstr>
  </property>
</Properties>
</file>