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53" documentId="13_ncr:1_{F81707E0-6B13-4C82-958B-DABCDB2DFF5A}" xr6:coauthVersionLast="47" xr6:coauthVersionMax="47" xr10:uidLastSave="{CC7A35D8-B7D3-4C7E-B0A9-CAD6B75404B0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3553D51_8CBD_45CA_91CD_E8B16400722D_.wvu.Cols" localSheetId="0" hidden="1">'Land Sales'!$A:$B</definedName>
    <definedName name="Z_03553D51_8CBD_45CA_91CD_E8B16400722D_.wvu.PrintArea" localSheetId="0" hidden="1">'Land Sales'!$B$1:$Q$119</definedName>
    <definedName name="Z_03553D51_8CBD_45CA_91CD_E8B16400722D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2F5F6C91_D7CF_4D52_ACA7_54E2804ABF80_.wvu.Cols" localSheetId="0" hidden="1">'Land Sales'!$A:$B</definedName>
    <definedName name="Z_2F5F6C91_D7CF_4D52_ACA7_54E2804ABF80_.wvu.PrintArea" localSheetId="0" hidden="1">'Land Sales'!$B$1:$Q$119</definedName>
    <definedName name="Z_2F5F6C91_D7CF_4D52_ACA7_54E2804ABF80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D4280C5C_413A_4744_9127_AD4F58BD8E35_.wvu.Cols" localSheetId="0" hidden="1">'Land Sales'!$A:$B</definedName>
    <definedName name="Z_D4280C5C_413A_4744_9127_AD4F58BD8E35_.wvu.PrintArea" localSheetId="0" hidden="1">'Land Sales'!$B$1:$Q$119</definedName>
    <definedName name="Z_D4280C5C_413A_4744_9127_AD4F58BD8E35_.wvu.Rows" localSheetId="0" hidden="1">'Land Sales'!$6:$8,'Land Sales'!$12:$17,'Land Sales'!$22:$26,'Land Sales'!$29:$36,'Land Sales'!$42:$44,'Land Sales'!$54:$54,'Land Sales'!$57:$59,'Land Sales'!$61:$61,'Land Sales'!$67:$96,'Land Sales'!$100:$107,'Land Sales'!$109:$118,'Land Sales'!$145:$145</definedName>
  </definedNames>
  <calcPr calcId="191029"/>
  <customWorkbookViews>
    <customWorkbookView name="Ben Blake - Personal View" guid="{2F5F6C91-D7CF-4D52-ACA7-54E2804ABF80}" mergeInterval="0" personalView="1" maximized="1" windowWidth="1596" windowHeight="739" activeSheetId="1"/>
    <customWorkbookView name="Kurt M. Mueller, MAI - Personal View" guid="{03553D51-8CBD-45CA-91CD-E8B16400722D}" mergeInterval="0" personalView="1" maximized="1" windowWidth="1276" windowHeight="856" activeSheetId="1"/>
    <customWorkbookView name="Kurt M. Mueller - Personal View" guid="{D4280C5C-413A-4744-9127-AD4F58BD8E35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P196" i="1" l="1"/>
  <c r="O196" i="1"/>
  <c r="N196" i="1"/>
  <c r="M196" i="1"/>
  <c r="L196" i="1"/>
  <c r="K196" i="1"/>
  <c r="J196" i="1"/>
  <c r="I196" i="1"/>
  <c r="H196" i="1"/>
  <c r="G196" i="1"/>
  <c r="P195" i="1"/>
  <c r="O195" i="1"/>
  <c r="N195" i="1"/>
  <c r="M195" i="1"/>
  <c r="L195" i="1"/>
  <c r="K195" i="1"/>
  <c r="J195" i="1"/>
  <c r="I195" i="1"/>
  <c r="H195" i="1"/>
  <c r="G195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H125" i="1" l="1"/>
  <c r="I125" i="1"/>
  <c r="J125" i="1"/>
  <c r="K125" i="1"/>
  <c r="L125" i="1"/>
  <c r="M125" i="1"/>
  <c r="N125" i="1"/>
  <c r="O125" i="1"/>
  <c r="P125" i="1"/>
  <c r="G125" i="1"/>
  <c r="E194" i="1" l="1"/>
  <c r="E188" i="1"/>
  <c r="E182" i="1"/>
  <c r="E180" i="1"/>
  <c r="E178" i="1"/>
  <c r="O182" i="1" l="1"/>
  <c r="K178" i="1"/>
  <c r="W189" i="1"/>
  <c r="W190" i="1"/>
  <c r="W191" i="1"/>
  <c r="W192" i="1"/>
  <c r="W193" i="1"/>
  <c r="W194" i="1"/>
  <c r="W188" i="1"/>
  <c r="E64" i="1" l="1"/>
  <c r="E145" i="1" l="1"/>
  <c r="E174" i="1" s="1"/>
  <c r="H182" i="1" l="1"/>
  <c r="I182" i="1"/>
  <c r="J182" i="1"/>
  <c r="K182" i="1"/>
  <c r="L182" i="1"/>
  <c r="M182" i="1"/>
  <c r="N182" i="1"/>
  <c r="P182" i="1"/>
  <c r="G182" i="1"/>
  <c r="H180" i="1"/>
  <c r="I180" i="1"/>
  <c r="J180" i="1"/>
  <c r="K180" i="1"/>
  <c r="L180" i="1"/>
  <c r="M180" i="1"/>
  <c r="N180" i="1"/>
  <c r="O180" i="1"/>
  <c r="P180" i="1"/>
  <c r="G180" i="1"/>
  <c r="G178" i="1"/>
  <c r="I178" i="1"/>
  <c r="H178" i="1"/>
  <c r="J178" i="1"/>
  <c r="L178" i="1"/>
  <c r="M178" i="1"/>
  <c r="N178" i="1"/>
  <c r="O178" i="1"/>
  <c r="P178" i="1"/>
  <c r="H135" i="1" l="1"/>
  <c r="G135" i="1"/>
  <c r="I145" i="1" l="1"/>
  <c r="I174" i="1" s="1"/>
  <c r="J145" i="1"/>
  <c r="J174" i="1" s="1"/>
  <c r="K145" i="1"/>
  <c r="K174" i="1" s="1"/>
  <c r="L145" i="1"/>
  <c r="L174" i="1" s="1"/>
  <c r="M145" i="1"/>
  <c r="M174" i="1" s="1"/>
  <c r="N145" i="1"/>
  <c r="N174" i="1" s="1"/>
  <c r="O145" i="1"/>
  <c r="O174" i="1" s="1"/>
  <c r="P145" i="1"/>
  <c r="P174" i="1" s="1"/>
  <c r="H145" i="1"/>
  <c r="H174" i="1" s="1"/>
  <c r="G145" i="1"/>
  <c r="G174" i="1" s="1"/>
  <c r="E10" i="1" l="1"/>
  <c r="E138" i="1" s="1"/>
  <c r="G10" i="1"/>
  <c r="G138" i="1" s="1"/>
  <c r="H10" i="1"/>
  <c r="H138" i="1" s="1"/>
  <c r="I10" i="1"/>
  <c r="I138" i="1" s="1"/>
  <c r="J10" i="1"/>
  <c r="J138" i="1" s="1"/>
  <c r="K10" i="1"/>
  <c r="K138" i="1" s="1"/>
  <c r="L10" i="1"/>
  <c r="L138" i="1" s="1"/>
  <c r="M10" i="1"/>
  <c r="M138" i="1" s="1"/>
  <c r="N10" i="1"/>
  <c r="N138" i="1" s="1"/>
  <c r="O10" i="1"/>
  <c r="O138" i="1" s="1"/>
  <c r="P10" i="1"/>
  <c r="P138" i="1" s="1"/>
  <c r="E21" i="1"/>
  <c r="G21" i="1"/>
  <c r="G143" i="1" s="1"/>
  <c r="G172" i="1" s="1"/>
  <c r="H21" i="1"/>
  <c r="H111" i="1" s="1"/>
  <c r="H99" i="1" s="1"/>
  <c r="I21" i="1"/>
  <c r="J21" i="1"/>
  <c r="J111" i="1" s="1"/>
  <c r="J99" i="1" s="1"/>
  <c r="K21" i="1"/>
  <c r="L21" i="1"/>
  <c r="L111" i="1" s="1"/>
  <c r="L99" i="1" s="1"/>
  <c r="M21" i="1"/>
  <c r="N21" i="1"/>
  <c r="N111" i="1" s="1"/>
  <c r="N99" i="1" s="1"/>
  <c r="O21" i="1"/>
  <c r="P21" i="1"/>
  <c r="P111" i="1" s="1"/>
  <c r="P99" i="1" s="1"/>
  <c r="E23" i="1"/>
  <c r="G23" i="1"/>
  <c r="G118" i="1" s="1"/>
  <c r="G84" i="1" s="1"/>
  <c r="H23" i="1"/>
  <c r="H112" i="1" s="1"/>
  <c r="H103" i="1" s="1"/>
  <c r="I23" i="1"/>
  <c r="I112" i="1" s="1"/>
  <c r="I103" i="1" s="1"/>
  <c r="J23" i="1"/>
  <c r="K23" i="1"/>
  <c r="K118" i="1" s="1"/>
  <c r="K84" i="1" s="1"/>
  <c r="L23" i="1"/>
  <c r="L112" i="1" s="1"/>
  <c r="L103" i="1" s="1"/>
  <c r="M23" i="1"/>
  <c r="M112" i="1" s="1"/>
  <c r="M103" i="1" s="1"/>
  <c r="N23" i="1"/>
  <c r="N112" i="1" s="1"/>
  <c r="N100" i="1" s="1"/>
  <c r="O23" i="1"/>
  <c r="O112" i="1" s="1"/>
  <c r="O100" i="1" s="1"/>
  <c r="P23" i="1"/>
  <c r="P112" i="1" s="1"/>
  <c r="P103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E137" i="1"/>
  <c r="G137" i="1"/>
  <c r="H137" i="1"/>
  <c r="I137" i="1"/>
  <c r="J137" i="1"/>
  <c r="K137" i="1"/>
  <c r="L137" i="1"/>
  <c r="M137" i="1"/>
  <c r="N137" i="1"/>
  <c r="O137" i="1"/>
  <c r="P137" i="1"/>
  <c r="E142" i="1"/>
  <c r="G142" i="1"/>
  <c r="H142" i="1"/>
  <c r="I142" i="1"/>
  <c r="J142" i="1"/>
  <c r="K142" i="1"/>
  <c r="L142" i="1"/>
  <c r="M142" i="1"/>
  <c r="N142" i="1"/>
  <c r="O142" i="1"/>
  <c r="P142" i="1"/>
  <c r="E144" i="1"/>
  <c r="E173" i="1" s="1"/>
  <c r="G144" i="1"/>
  <c r="G173" i="1" s="1"/>
  <c r="H144" i="1"/>
  <c r="H173" i="1" s="1"/>
  <c r="I144" i="1"/>
  <c r="I173" i="1" s="1"/>
  <c r="J144" i="1"/>
  <c r="J173" i="1" s="1"/>
  <c r="K144" i="1"/>
  <c r="K173" i="1" s="1"/>
  <c r="L144" i="1"/>
  <c r="L173" i="1" s="1"/>
  <c r="M144" i="1"/>
  <c r="M173" i="1" s="1"/>
  <c r="N144" i="1"/>
  <c r="N173" i="1" s="1"/>
  <c r="O144" i="1"/>
  <c r="O173" i="1" s="1"/>
  <c r="P144" i="1"/>
  <c r="P173" i="1" s="1"/>
  <c r="E158" i="1"/>
  <c r="E190" i="1" s="1"/>
  <c r="E159" i="1"/>
  <c r="E191" i="1" s="1"/>
  <c r="E160" i="1"/>
  <c r="E192" i="1" s="1"/>
  <c r="E161" i="1"/>
  <c r="E193" i="1" s="1"/>
  <c r="E163" i="1"/>
  <c r="E195" i="1" s="1"/>
  <c r="E164" i="1"/>
  <c r="E196" i="1" s="1"/>
  <c r="O152" i="1" l="1"/>
  <c r="O198" i="1" s="1"/>
  <c r="O166" i="1" s="1"/>
  <c r="O171" i="1"/>
  <c r="G171" i="1"/>
  <c r="G152" i="1"/>
  <c r="G198" i="1" s="1"/>
  <c r="G166" i="1" s="1"/>
  <c r="N152" i="1"/>
  <c r="N198" i="1" s="1"/>
  <c r="N166" i="1" s="1"/>
  <c r="N171" i="1"/>
  <c r="N184" i="1" s="1"/>
  <c r="E152" i="1"/>
  <c r="E171" i="1"/>
  <c r="P152" i="1"/>
  <c r="P198" i="1" s="1"/>
  <c r="P166" i="1" s="1"/>
  <c r="P171" i="1"/>
  <c r="E99" i="1"/>
  <c r="E143" i="1"/>
  <c r="E172" i="1" s="1"/>
  <c r="I152" i="1"/>
  <c r="I198" i="1" s="1"/>
  <c r="I166" i="1" s="1"/>
  <c r="I171" i="1"/>
  <c r="M152" i="1"/>
  <c r="M198" i="1" s="1"/>
  <c r="M166" i="1" s="1"/>
  <c r="M171" i="1"/>
  <c r="L152" i="1"/>
  <c r="L198" i="1" s="1"/>
  <c r="L166" i="1" s="1"/>
  <c r="L171" i="1"/>
  <c r="H179" i="1"/>
  <c r="H181" i="1" s="1"/>
  <c r="H183" i="1" s="1"/>
  <c r="K152" i="1"/>
  <c r="K198" i="1" s="1"/>
  <c r="K166" i="1" s="1"/>
  <c r="K171" i="1"/>
  <c r="H152" i="1"/>
  <c r="H198" i="1" s="1"/>
  <c r="H166" i="1" s="1"/>
  <c r="H171" i="1"/>
  <c r="J152" i="1"/>
  <c r="J198" i="1" s="1"/>
  <c r="J166" i="1" s="1"/>
  <c r="J171" i="1"/>
  <c r="J184" i="1" s="1"/>
  <c r="N179" i="1"/>
  <c r="N181" i="1" s="1"/>
  <c r="N183" i="1" s="1"/>
  <c r="J146" i="1"/>
  <c r="J175" i="1" s="1"/>
  <c r="J179" i="1" s="1"/>
  <c r="J181" i="1" s="1"/>
  <c r="J183" i="1" s="1"/>
  <c r="N146" i="1"/>
  <c r="N175" i="1" s="1"/>
  <c r="E146" i="1"/>
  <c r="P146" i="1"/>
  <c r="P175" i="1" s="1"/>
  <c r="P179" i="1" s="1"/>
  <c r="P181" i="1" s="1"/>
  <c r="P183" i="1" s="1"/>
  <c r="P184" i="1"/>
  <c r="L146" i="1"/>
  <c r="L175" i="1" s="1"/>
  <c r="L179" i="1" s="1"/>
  <c r="L181" i="1" s="1"/>
  <c r="L183" i="1" s="1"/>
  <c r="L184" i="1"/>
  <c r="H146" i="1"/>
  <c r="H175" i="1" s="1"/>
  <c r="H184" i="1"/>
  <c r="P143" i="1"/>
  <c r="P172" i="1" s="1"/>
  <c r="N143" i="1"/>
  <c r="N172" i="1" s="1"/>
  <c r="M118" i="1"/>
  <c r="M84" i="1" s="1"/>
  <c r="H143" i="1"/>
  <c r="H172" i="1" s="1"/>
  <c r="I118" i="1"/>
  <c r="I84" i="1" s="1"/>
  <c r="K112" i="1"/>
  <c r="K100" i="1" s="1"/>
  <c r="O118" i="1"/>
  <c r="O84" i="1" s="1"/>
  <c r="G112" i="1"/>
  <c r="G100" i="1" s="1"/>
  <c r="E157" i="1"/>
  <c r="E189" i="1" s="1"/>
  <c r="O25" i="1"/>
  <c r="G25" i="1"/>
  <c r="J143" i="1"/>
  <c r="J172" i="1" s="1"/>
  <c r="J25" i="1"/>
  <c r="K25" i="1"/>
  <c r="O143" i="1"/>
  <c r="O172" i="1" s="1"/>
  <c r="K143" i="1"/>
  <c r="K172" i="1" s="1"/>
  <c r="P118" i="1"/>
  <c r="P84" i="1" s="1"/>
  <c r="N118" i="1"/>
  <c r="N84" i="1" s="1"/>
  <c r="L118" i="1"/>
  <c r="L84" i="1" s="1"/>
  <c r="J118" i="1"/>
  <c r="J84" i="1" s="1"/>
  <c r="H118" i="1"/>
  <c r="H84" i="1" s="1"/>
  <c r="O111" i="1"/>
  <c r="O99" i="1" s="1"/>
  <c r="K111" i="1"/>
  <c r="K99" i="1" s="1"/>
  <c r="N25" i="1"/>
  <c r="L143" i="1"/>
  <c r="L172" i="1" s="1"/>
  <c r="G111" i="1"/>
  <c r="G99" i="1" s="1"/>
  <c r="E25" i="1"/>
  <c r="J112" i="1"/>
  <c r="J100" i="1" s="1"/>
  <c r="N105" i="1"/>
  <c r="H100" i="1"/>
  <c r="L100" i="1"/>
  <c r="P100" i="1"/>
  <c r="M25" i="1"/>
  <c r="I25" i="1"/>
  <c r="J105" i="1"/>
  <c r="P25" i="1"/>
  <c r="L25" i="1"/>
  <c r="H25" i="1"/>
  <c r="M111" i="1"/>
  <c r="M99" i="1" s="1"/>
  <c r="I111" i="1"/>
  <c r="I99" i="1" s="1"/>
  <c r="O105" i="1"/>
  <c r="K105" i="1"/>
  <c r="G105" i="1"/>
  <c r="O103" i="1"/>
  <c r="M100" i="1"/>
  <c r="I100" i="1"/>
  <c r="N103" i="1"/>
  <c r="M143" i="1"/>
  <c r="M172" i="1" s="1"/>
  <c r="I143" i="1"/>
  <c r="I172" i="1" s="1"/>
  <c r="M105" i="1"/>
  <c r="I105" i="1"/>
  <c r="P105" i="1"/>
  <c r="L105" i="1"/>
  <c r="H105" i="1"/>
  <c r="H185" i="1" l="1"/>
  <c r="N185" i="1"/>
  <c r="J185" i="1"/>
  <c r="J199" i="1" s="1"/>
  <c r="E153" i="1"/>
  <c r="E175" i="1"/>
  <c r="L185" i="1"/>
  <c r="L199" i="1" s="1"/>
  <c r="P185" i="1"/>
  <c r="P153" i="1" s="1"/>
  <c r="N199" i="1"/>
  <c r="N153" i="1"/>
  <c r="J153" i="1"/>
  <c r="H199" i="1"/>
  <c r="H153" i="1"/>
  <c r="E184" i="1"/>
  <c r="K146" i="1"/>
  <c r="K175" i="1" s="1"/>
  <c r="K179" i="1" s="1"/>
  <c r="K181" i="1" s="1"/>
  <c r="K183" i="1" s="1"/>
  <c r="K184" i="1"/>
  <c r="G146" i="1"/>
  <c r="G175" i="1" s="1"/>
  <c r="G184" i="1"/>
  <c r="I146" i="1"/>
  <c r="I175" i="1" s="1"/>
  <c r="I179" i="1" s="1"/>
  <c r="I181" i="1" s="1"/>
  <c r="I183" i="1" s="1"/>
  <c r="I184" i="1"/>
  <c r="O146" i="1"/>
  <c r="O175" i="1" s="1"/>
  <c r="O179" i="1" s="1"/>
  <c r="O181" i="1" s="1"/>
  <c r="O183" i="1" s="1"/>
  <c r="O184" i="1"/>
  <c r="M146" i="1"/>
  <c r="M175" i="1" s="1"/>
  <c r="M179" i="1" s="1"/>
  <c r="M181" i="1" s="1"/>
  <c r="M183" i="1" s="1"/>
  <c r="M184" i="1"/>
  <c r="K103" i="1"/>
  <c r="G103" i="1"/>
  <c r="J103" i="1"/>
  <c r="P199" i="1" l="1"/>
  <c r="L153" i="1"/>
  <c r="I185" i="1"/>
  <c r="G202" i="1"/>
  <c r="G179" i="1"/>
  <c r="G181" i="1" s="1"/>
  <c r="G183" i="1" s="1"/>
  <c r="G185" i="1" s="1"/>
  <c r="G153" i="1" s="1"/>
  <c r="G205" i="1"/>
  <c r="G203" i="1"/>
  <c r="G204" i="1"/>
  <c r="O185" i="1"/>
  <c r="M185" i="1"/>
  <c r="M199" i="1" s="1"/>
  <c r="K185" i="1"/>
  <c r="E185" i="1"/>
  <c r="E199" i="1" s="1"/>
  <c r="K199" i="1"/>
  <c r="K153" i="1"/>
  <c r="O199" i="1"/>
  <c r="O153" i="1"/>
  <c r="M153" i="1"/>
  <c r="I199" i="1"/>
  <c r="I153" i="1"/>
  <c r="G199" i="1" l="1"/>
  <c r="H203" i="1" l="1"/>
  <c r="H204" i="1"/>
  <c r="H202" i="1"/>
  <c r="H205" i="1"/>
  <c r="I205" i="1" l="1"/>
  <c r="I202" i="1"/>
  <c r="I204" i="1"/>
  <c r="I203" i="1"/>
</calcChain>
</file>

<file path=xl/sharedStrings.xml><?xml version="1.0" encoding="utf-8"?>
<sst xmlns="http://schemas.openxmlformats.org/spreadsheetml/2006/main" count="291" uniqueCount="135">
  <si>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</si>
  <si>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</si>
  <si>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</si>
  <si>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</si>
  <si>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</si>
  <si>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</si>
  <si>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</si>
  <si>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</si>
  <si>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</si>
  <si>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</si>
  <si>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</si>
  <si>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</si>
  <si>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</si>
  <si>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</si>
  <si>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</si>
  <si>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</si>
  <si>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</si>
  <si>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</si>
  <si>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</si>
  <si>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</si>
  <si>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</si>
  <si>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</si>
  <si>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</si>
  <si>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</si>
  <si>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</si>
  <si>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</si>
  <si>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</si>
  <si>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</si>
  <si>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</si>
  <si>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</si>
  <si>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</si>
  <si>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</si>
  <si>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</si>
  <si>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</si>
  <si>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</si>
  <si>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</si>
  <si>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</si>
  <si>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</si>
  <si>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</si>
  <si>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</si>
  <si>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</si>
  <si>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</si>
  <si>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</si>
  <si>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</si>
  <si>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</si>
  <si>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</si>
  <si>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</si>
  <si>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</si>
  <si>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</si>
  <si>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</si>
  <si>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</si>
  <si>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</si>
  <si>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</si>
  <si>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</si>
  <si>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</si>
  <si>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</si>
  <si>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</si>
  <si>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</si>
  <si>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</si>
  <si>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</si>
  <si>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</si>
  <si>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</si>
  <si>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</si>
  <si>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</si>
  <si>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</si>
  <si>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</si>
  <si>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</si>
  <si>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</si>
  <si>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</si>
  <si>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</si>
  <si>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</si>
  <si>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</si>
  <si>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</si>
  <si>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</si>
  <si>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</si>
  <si>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</si>
  <si>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</si>
  <si>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</si>
  <si>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</si>
  <si>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</si>
  <si>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</si>
  <si>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RURAL LAND SALE COMPARABLES</t>
  </si>
  <si>
    <t>---</t>
  </si>
  <si>
    <t>L3 Valuation</t>
  </si>
  <si>
    <t>Adjust. $ / Acre of Gross Land Area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</si>
  <si>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</si>
  <si>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</si>
  <si>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</si>
  <si>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</si>
  <si>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</si>
  <si>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</si>
  <si>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</si>
  <si>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</si>
  <si>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</si>
  <si>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</si>
  <si>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</si>
  <si>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</si>
  <si>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Zoning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</si>
  <si>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</si>
  <si>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</si>
  <si>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</si>
  <si>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</si>
  <si>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</si>
  <si>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</si>
  <si>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</si>
  <si>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</si>
  <si>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</si>
  <si>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Price per Gross Acre</t>
  </si>
  <si>
    <t xml:space="preserve"> - Subtotal $ / Gross Acre</t>
  </si>
  <si>
    <t>Size (Gross Acres)</t>
  </si>
  <si>
    <t>Gross Land (Acres)</t>
  </si>
  <si>
    <t>RURAL LAND SALE ADJUSTMENT GRID</t>
  </si>
  <si>
    <t>Adjusted</t>
  </si>
  <si>
    <t xml:space="preserve"> - Total Net Property Adjustment</t>
  </si>
  <si>
    <t xml:space="preserve"> - Total Adjusted $ / Gross Acre</t>
  </si>
  <si>
    <t xml:space="preserve"> - Adjusted Price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</si>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</sst>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2" fillId="0" borderId="0" applyFont="0" applyFill="0" applyBorder="0" applyAlignment="0" applyProtection="0"/>
  </cellStyleXfs>
  <cellXfs count="356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7" xfId="0" applyFont="1" applyFill="1" applyBorder="1" applyAlignment="1">
      <alignment horizontal="center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7" fontId="18" fillId="2" borderId="57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0" fontId="18" fillId="2" borderId="60" xfId="0" applyFont="1" applyFill="1" applyBorder="1" applyAlignment="1">
      <alignment horizontal="right" vertical="top" wrapText="1"/>
    </xf>
    <xf numFmtId="164" fontId="17" fillId="5" borderId="59" xfId="0" applyNumberFormat="1" applyFont="1" applyFill="1" applyBorder="1" applyAlignment="1">
      <alignment horizontal="center" vertical="center" wrapText="1"/>
    </xf>
    <xf numFmtId="167" fontId="18" fillId="2" borderId="61" xfId="0" applyNumberFormat="1" applyFont="1" applyFill="1" applyBorder="1" applyAlignment="1">
      <alignment horizontal="center" vertical="top" wrapText="1"/>
    </xf>
    <xf numFmtId="0" fontId="13" fillId="5" borderId="59" xfId="0" applyFont="1" applyFill="1" applyBorder="1" applyAlignment="1">
      <alignment horizontal="right" vertical="center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63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8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5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6" xfId="0" applyNumberFormat="1" applyFont="1" applyFill="1" applyBorder="1" applyAlignment="1">
      <alignment horizontal="center" vertical="top" wrapText="1"/>
    </xf>
    <xf numFmtId="0" fontId="5" fillId="4" borderId="67" xfId="0" applyFont="1" applyFill="1" applyBorder="1" applyAlignment="1">
      <alignment horizontal="center" vertical="center" wrapText="1"/>
    </xf>
    <xf numFmtId="164" fontId="17" fillId="2" borderId="57" xfId="0" applyNumberFormat="1" applyFont="1" applyFill="1" applyBorder="1" applyAlignment="1">
      <alignment horizontal="center" vertical="top" wrapText="1"/>
    </xf>
    <xf numFmtId="164" fontId="17" fillId="5" borderId="57" xfId="0" applyNumberFormat="1" applyFont="1" applyFill="1" applyBorder="1" applyAlignment="1">
      <alignment horizontal="center" vertical="center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6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57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8" xfId="0" applyFont="1" applyFill="1" applyBorder="1" applyAlignment="1">
      <alignment horizontal="center" vertical="top" wrapText="1"/>
    </xf>
    <xf numFmtId="0" fontId="17" fillId="2" borderId="59" xfId="0" applyFont="1" applyFill="1" applyBorder="1" applyAlignment="1">
      <alignment horizontal="center" vertical="top" wrapText="1"/>
    </xf>
    <xf numFmtId="166" fontId="18" fillId="2" borderId="62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18" fillId="0" borderId="35" xfId="0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165" fontId="17" fillId="2" borderId="35" xfId="0" applyNumberFormat="1" applyFont="1" applyFill="1" applyBorder="1" applyAlignment="1">
      <alignment horizontal="right" vertical="center" wrapText="1"/>
    </xf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horizontal="right" vertical="center"/>
    </xf>
    <xf numFmtId="167" fontId="24" fillId="9" borderId="0" xfId="4" applyNumberFormat="1" applyFont="1" applyFill="1" applyAlignment="1">
      <alignment horizontal="right" vertical="center"/>
    </xf>
    <xf numFmtId="167" fontId="25" fillId="9" borderId="0" xfId="0" applyNumberFormat="1" applyFont="1" applyFill="1" applyAlignment="1">
      <alignment horizontal="left" vertical="center"/>
    </xf>
    <xf numFmtId="167" fontId="23" fillId="9" borderId="0" xfId="4" applyNumberFormat="1" applyFont="1" applyFill="1" applyAlignment="1">
      <alignment horizontal="right" vertical="center"/>
    </xf>
    <xf numFmtId="167" fontId="18" fillId="2" borderId="57" xfId="0" applyNumberFormat="1" applyFont="1" applyFill="1" applyBorder="1" applyAlignment="1">
      <alignment horizontal="right" vertical="top" wrapText="1"/>
    </xf>
    <xf numFmtId="0" fontId="25" fillId="9" borderId="0" xfId="0" applyFont="1" applyFill="1" applyAlignment="1">
      <alignment horizontal="left" vertical="center"/>
    </xf>
    <xf numFmtId="167" fontId="18" fillId="2" borderId="63" xfId="0" applyNumberFormat="1" applyFont="1" applyFill="1" applyBorder="1" applyAlignment="1">
      <alignment horizontal="right" vertical="top" wrapText="1"/>
    </xf>
    <xf numFmtId="167" fontId="18" fillId="2" borderId="71" xfId="0" applyNumberFormat="1" applyFont="1" applyFill="1" applyBorder="1" applyAlignment="1">
      <alignment horizontal="right" vertical="top" wrapText="1"/>
    </xf>
    <xf numFmtId="167" fontId="18" fillId="2" borderId="72" xfId="0" applyNumberFormat="1" applyFont="1" applyFill="1" applyBorder="1" applyAlignment="1">
      <alignment horizontal="right" vertical="top" wrapText="1"/>
    </xf>
    <xf numFmtId="167" fontId="18" fillId="2" borderId="73" xfId="0" applyNumberFormat="1" applyFont="1" applyFill="1" applyBorder="1" applyAlignment="1">
      <alignment horizontal="right" vertical="top" wrapText="1"/>
    </xf>
    <xf numFmtId="0" fontId="18" fillId="2" borderId="64" xfId="0" applyNumberFormat="1" applyFont="1" applyFill="1" applyBorder="1" applyAlignment="1">
      <alignment horizontal="right" vertical="top" wrapText="1"/>
    </xf>
    <xf numFmtId="0" fontId="18" fillId="2" borderId="57" xfId="0" applyNumberFormat="1" applyFont="1" applyFill="1" applyBorder="1" applyAlignment="1">
      <alignment horizontal="right" vertical="top" wrapText="1"/>
    </xf>
    <xf numFmtId="164" fontId="17" fillId="2" borderId="68" xfId="0" applyNumberFormat="1" applyFont="1" applyFill="1" applyBorder="1" applyAlignment="1">
      <alignment horizontal="right" vertical="center" wrapText="1"/>
    </xf>
    <xf numFmtId="164" fontId="17" fillId="2" borderId="70" xfId="0" applyNumberFormat="1" applyFont="1" applyFill="1" applyBorder="1" applyAlignment="1">
      <alignment horizontal="right" vertical="center" wrapText="1"/>
    </xf>
    <xf numFmtId="164" fontId="18" fillId="2" borderId="69" xfId="0" applyNumberFormat="1" applyFont="1" applyFill="1" applyBorder="1" applyAlignment="1">
      <alignment horizontal="right" vertical="center" wrapText="1"/>
    </xf>
    <xf numFmtId="164" fontId="18" fillId="2" borderId="35" xfId="0" applyNumberFormat="1" applyFont="1" applyFill="1" applyBorder="1" applyAlignment="1">
      <alignment horizontal="right" vertical="top" wrapText="1"/>
    </xf>
    <xf numFmtId="166" fontId="18" fillId="2" borderId="64" xfId="0" applyNumberFormat="1" applyFont="1" applyFill="1" applyBorder="1" applyAlignment="1">
      <alignment horizontal="right" vertical="top" wrapText="1"/>
    </xf>
    <xf numFmtId="166" fontId="18" fillId="2" borderId="57" xfId="0" applyNumberFormat="1" applyFont="1" applyFill="1" applyBorder="1" applyAlignment="1">
      <alignment horizontal="right" vertical="top" wrapText="1"/>
    </xf>
    <xf numFmtId="169" fontId="18" fillId="2" borderId="64" xfId="0" applyNumberFormat="1" applyFont="1" applyFill="1" applyBorder="1" applyAlignment="1">
      <alignment horizontal="right" vertical="top" wrapText="1"/>
    </xf>
    <xf numFmtId="169" fontId="18" fillId="2" borderId="57" xfId="0" applyNumberFormat="1" applyFont="1" applyFill="1" applyBorder="1" applyAlignment="1">
      <alignment horizontal="right" vertical="top" wrapText="1"/>
    </xf>
    <xf numFmtId="164" fontId="17" fillId="2" borderId="63" xfId="0" applyNumberFormat="1" applyFont="1" applyFill="1" applyBorder="1" applyAlignment="1">
      <alignment horizontal="right" vertical="top" wrapText="1"/>
    </xf>
    <xf numFmtId="164" fontId="17" fillId="2" borderId="71" xfId="0" applyNumberFormat="1" applyFont="1" applyFill="1" applyBorder="1" applyAlignment="1">
      <alignment horizontal="right" vertical="top" wrapText="1"/>
    </xf>
    <xf numFmtId="0" fontId="26" fillId="10" borderId="0" xfId="0" applyFont="1" applyFill="1" applyAlignment="1">
      <alignment horizontal="right" vertical="center"/>
    </xf>
    <xf numFmtId="0" fontId="27" fillId="5" borderId="0" xfId="0" applyFont="1" applyFill="1" applyAlignment="1">
      <alignment horizontal="right" vertical="center" wrapText="1"/>
    </xf>
    <xf numFmtId="0" fontId="26" fillId="9" borderId="0" xfId="0" applyFont="1" applyFill="1" applyAlignment="1">
      <alignment horizontal="left" vertical="center"/>
    </xf>
    <xf numFmtId="0" fontId="23" fillId="11" borderId="0" xfId="0" applyFont="1" applyFill="1" applyAlignment="1">
      <alignment horizontal="left" vertical="center"/>
    </xf>
    <xf numFmtId="0" fontId="23" fillId="11" borderId="0" xfId="0" applyFont="1" applyFill="1" applyAlignment="1">
      <alignment horizontal="right" vertical="center"/>
    </xf>
    <xf numFmtId="167" fontId="23" fillId="11" borderId="0" xfId="0" applyNumberFormat="1" applyFont="1" applyFill="1" applyAlignment="1">
      <alignment horizontal="right" vertical="center"/>
    </xf>
    <xf numFmtId="2" fontId="23" fillId="12" borderId="0" xfId="0" applyNumberFormat="1" applyFont="1" applyFill="1" applyAlignment="1">
      <alignment horizontal="right" vertical="center"/>
    </xf>
    <xf numFmtId="167" fontId="23" fillId="9" borderId="0" xfId="0" applyNumberFormat="1" applyFont="1" applyFill="1" applyAlignment="1">
      <alignment horizontal="right" vertical="center"/>
    </xf>
    <xf numFmtId="167" fontId="24" fillId="9" borderId="0" xfId="0" applyNumberFormat="1" applyFont="1" applyFill="1" applyAlignment="1">
      <alignment horizontal="right" vertical="center"/>
    </xf>
    <xf numFmtId="0" fontId="18" fillId="2" borderId="68" xfId="0" applyFont="1" applyFill="1" applyBorder="1" applyAlignment="1">
      <alignment horizontal="right" vertical="center" wrapText="1"/>
    </xf>
    <xf numFmtId="0" fontId="18" fillId="2" borderId="69" xfId="0" applyFont="1" applyFill="1" applyBorder="1" applyAlignment="1">
      <alignment horizontal="right" vertical="center" wrapText="1"/>
    </xf>
    <xf numFmtId="0" fontId="18" fillId="2" borderId="74" xfId="0" applyNumberFormat="1" applyFont="1" applyFill="1" applyBorder="1" applyAlignment="1">
      <alignment horizontal="right" vertical="center" wrapText="1"/>
    </xf>
    <xf numFmtId="0" fontId="18" fillId="2" borderId="75" xfId="0" applyNumberFormat="1" applyFont="1" applyFill="1" applyBorder="1" applyAlignment="1">
      <alignment horizontal="right" vertical="center" wrapText="1"/>
    </xf>
    <xf numFmtId="0" fontId="18" fillId="2" borderId="70" xfId="0" applyNumberFormat="1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0" fontId="18" fillId="5" borderId="35" xfId="0" applyFont="1" applyFill="1" applyBorder="1" applyAlignment="1">
      <alignment horizontal="right" vertical="top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18" fillId="5" borderId="36" xfId="0" applyFont="1" applyFill="1" applyBorder="1" applyAlignment="1">
      <alignment horizontal="right" vertical="top" wrapText="1"/>
    </xf>
    <xf numFmtId="0" fontId="14" fillId="5" borderId="0" xfId="0" applyFont="1" applyFill="1" applyAlignment="1">
      <alignment horizontal="right" vertical="center" wrapText="1"/>
    </xf>
    <xf numFmtId="0" fontId="18" fillId="8" borderId="44" xfId="0" applyFont="1" applyFill="1" applyBorder="1" applyAlignment="1">
      <alignment horizontal="right" vertical="top" wrapText="1"/>
    </xf>
    <xf numFmtId="167" fontId="28" fillId="9" borderId="0" xfId="4" applyNumberFormat="1" applyFont="1" applyFill="1" applyAlignment="1">
      <alignment horizontal="right" vertical="center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28" xfId="0" applyFont="1" applyFill="1" applyBorder="1" applyAlignment="1" applyProtection="1">
      <alignment horizontal="center" vertical="center" wrapText="1"/>
      <protection locked="0"/>
    </xf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6"/>
  <sheetViews>
    <sheetView tabSelected="1" zoomScale="80" zoomScaleNormal="80" workbookViewId="0">
      <selection activeCell="H134" sqref="H134:P135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26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1.5703125" style="3" customWidth="1"/>
    <col min="23" max="23" width="12.7109375" style="3" customWidth="1"/>
    <col min="24" max="24" width="2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352" t="s">
        <v>81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3"/>
      <c r="R1" s="40"/>
    </row>
    <row r="2" spans="1:29" ht="18.75" x14ac:dyDescent="0.3">
      <c r="B2" s="4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3"/>
      <c r="R2" s="40"/>
    </row>
    <row r="3" spans="1:29" ht="6" customHeight="1" x14ac:dyDescent="0.2">
      <c r="A3" s="5"/>
      <c r="B3" s="6"/>
      <c r="C3" s="7"/>
      <c r="D3" s="192"/>
      <c r="E3" s="193"/>
      <c r="F3" s="194"/>
      <c r="G3" s="193"/>
      <c r="H3" s="195"/>
      <c r="I3" s="195"/>
      <c r="J3" s="195"/>
      <c r="K3" s="195"/>
      <c r="L3" s="195"/>
      <c r="M3" s="195"/>
      <c r="N3" s="195"/>
      <c r="O3" s="195"/>
      <c r="P3" s="195"/>
      <c r="Q3" s="196"/>
      <c r="R3" s="41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28" t="s">
        <v>55</v>
      </c>
      <c r="E4" s="29" t="s">
        <v>56</v>
      </c>
      <c r="F4" s="30"/>
      <c r="G4" s="29">
        <v>1</v>
      </c>
      <c r="H4" s="31">
        <v>2</v>
      </c>
      <c r="I4" s="31">
        <v>3</v>
      </c>
      <c r="J4" s="31">
        <v>4</v>
      </c>
      <c r="K4" s="31">
        <v>5</v>
      </c>
      <c r="L4" s="31">
        <v>6</v>
      </c>
      <c r="M4" s="31">
        <v>7</v>
      </c>
      <c r="N4" s="31">
        <v>8</v>
      </c>
      <c r="O4" s="31">
        <v>9</v>
      </c>
      <c r="P4" s="31">
        <v>10</v>
      </c>
      <c r="Q4" s="197"/>
      <c r="R4" s="40"/>
    </row>
    <row r="5" spans="1:29" ht="5.0999999999999996" customHeight="1" x14ac:dyDescent="0.2">
      <c r="B5" s="6"/>
      <c r="C5" s="10"/>
      <c r="D5" s="198"/>
      <c r="E5" s="199"/>
      <c r="F5" s="200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3"/>
      <c r="R5" s="40"/>
    </row>
    <row r="6" spans="1:29" s="11" customFormat="1" hidden="1" x14ac:dyDescent="0.2">
      <c r="B6" s="12"/>
      <c r="C6" s="13"/>
      <c r="D6" s="43" t="s">
        <v>0</v>
      </c>
      <c r="E6" s="44"/>
      <c r="F6" s="45"/>
      <c r="G6" s="44"/>
      <c r="H6" s="46"/>
      <c r="I6" s="46"/>
      <c r="J6" s="46"/>
      <c r="K6" s="46"/>
      <c r="L6" s="46"/>
      <c r="M6" s="46"/>
      <c r="N6" s="46"/>
      <c r="O6" s="46"/>
      <c r="P6" s="46"/>
      <c r="Q6" s="204"/>
      <c r="R6" s="40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hidden="1" x14ac:dyDescent="0.2">
      <c r="B7" s="12"/>
      <c r="C7" s="13"/>
      <c r="D7" s="57" t="s">
        <v>45</v>
      </c>
      <c r="E7" s="44"/>
      <c r="F7" s="45"/>
      <c r="G7" s="44"/>
      <c r="H7" s="46"/>
      <c r="I7" s="46"/>
      <c r="J7" s="46"/>
      <c r="K7" s="46"/>
      <c r="L7" s="46"/>
      <c r="M7" s="46"/>
      <c r="N7" s="46"/>
      <c r="O7" s="46"/>
      <c r="P7" s="46"/>
      <c r="Q7" s="204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43" t="s">
        <v>44</v>
      </c>
      <c r="E8" s="44"/>
      <c r="F8" s="45"/>
      <c r="G8" s="44"/>
      <c r="H8" s="46"/>
      <c r="I8" s="46"/>
      <c r="J8" s="46"/>
      <c r="K8" s="46"/>
      <c r="L8" s="46"/>
      <c r="M8" s="46"/>
      <c r="N8" s="46"/>
      <c r="O8" s="46"/>
      <c r="P8" s="46"/>
      <c r="Q8" s="204"/>
      <c r="R8" s="40"/>
      <c r="AC8" s="3"/>
    </row>
    <row r="9" spans="1:29" s="11" customFormat="1" x14ac:dyDescent="0.2">
      <c r="B9" s="12"/>
      <c r="C9" s="13"/>
      <c r="D9" s="43" t="s">
        <v>1</v>
      </c>
      <c r="E9" s="44"/>
      <c r="F9" s="45"/>
      <c r="G9" s="44"/>
      <c r="H9" s="46"/>
      <c r="I9" s="46"/>
      <c r="J9" s="46"/>
      <c r="K9" s="46"/>
      <c r="L9" s="46"/>
      <c r="M9" s="46"/>
      <c r="N9" s="46"/>
      <c r="O9" s="46"/>
      <c r="P9" s="46"/>
      <c r="Q9" s="204"/>
      <c r="R9" s="40"/>
      <c r="AC9" s="3"/>
    </row>
    <row r="10" spans="1:29" s="11" customFormat="1" x14ac:dyDescent="0.2">
      <c r="B10" s="12"/>
      <c r="C10" s="13"/>
      <c r="D10" s="43" t="s">
        <v>61</v>
      </c>
      <c r="E10" s="44" t="str">
        <f>E109&amp;", "&amp;E110</f>
        <v xml:space="preserve">, </v>
      </c>
      <c r="F10" s="45"/>
      <c r="G10" s="44" t="str">
        <f>G109&amp;", "&amp;G110</f>
        <v xml:space="preserve">, </v>
      </c>
      <c r="H10" s="46" t="str">
        <f t="shared" ref="H10:P10" si="0">H109&amp;", "&amp;H110</f>
        <v xml:space="preserve">, </v>
      </c>
      <c r="I10" s="46" t="str">
        <f t="shared" si="0"/>
        <v xml:space="preserve">, </v>
      </c>
      <c r="J10" s="46" t="str">
        <f t="shared" si="0"/>
        <v xml:space="preserve">, </v>
      </c>
      <c r="K10" s="46" t="str">
        <f t="shared" si="0"/>
        <v xml:space="preserve">, </v>
      </c>
      <c r="L10" s="46" t="str">
        <f t="shared" si="0"/>
        <v xml:space="preserve">, </v>
      </c>
      <c r="M10" s="46" t="str">
        <f t="shared" si="0"/>
        <v xml:space="preserve">, </v>
      </c>
      <c r="N10" s="46" t="str">
        <f t="shared" si="0"/>
        <v xml:space="preserve">, </v>
      </c>
      <c r="O10" s="46" t="str">
        <f t="shared" si="0"/>
        <v xml:space="preserve">, </v>
      </c>
      <c r="P10" s="46" t="str">
        <f t="shared" si="0"/>
        <v xml:space="preserve">, </v>
      </c>
      <c r="Q10" s="204"/>
      <c r="R10" s="40"/>
      <c r="AC10" s="3"/>
    </row>
    <row r="11" spans="1:29" s="11" customFormat="1" x14ac:dyDescent="0.2">
      <c r="B11" s="12"/>
      <c r="C11" s="13"/>
      <c r="D11" s="43" t="s">
        <v>2</v>
      </c>
      <c r="E11" s="44"/>
      <c r="F11" s="45"/>
      <c r="G11" s="44"/>
      <c r="H11" s="46"/>
      <c r="I11" s="46"/>
      <c r="J11" s="46"/>
      <c r="K11" s="46"/>
      <c r="L11" s="46"/>
      <c r="M11" s="46"/>
      <c r="N11" s="46"/>
      <c r="O11" s="46"/>
      <c r="P11" s="46"/>
      <c r="Q11" s="204"/>
      <c r="R11" s="40"/>
      <c r="AC11" s="3"/>
    </row>
    <row r="12" spans="1:29" s="11" customFormat="1" ht="5.0999999999999996" hidden="1" customHeight="1" x14ac:dyDescent="0.2">
      <c r="B12" s="12"/>
      <c r="C12" s="13"/>
      <c r="D12" s="205"/>
      <c r="E12" s="44"/>
      <c r="F12" s="45"/>
      <c r="G12" s="44"/>
      <c r="H12" s="46"/>
      <c r="I12" s="46"/>
      <c r="J12" s="46"/>
      <c r="K12" s="46"/>
      <c r="L12" s="46"/>
      <c r="M12" s="46"/>
      <c r="N12" s="46"/>
      <c r="O12" s="46"/>
      <c r="P12" s="46"/>
      <c r="Q12" s="204"/>
      <c r="R12" s="40"/>
      <c r="AC12" s="3"/>
    </row>
    <row r="13" spans="1:29" s="11" customFormat="1" hidden="1" x14ac:dyDescent="0.2">
      <c r="B13" s="12"/>
      <c r="C13" s="14"/>
      <c r="D13" s="206" t="s">
        <v>57</v>
      </c>
      <c r="E13" s="63"/>
      <c r="F13" s="64"/>
      <c r="G13" s="63"/>
      <c r="H13" s="65"/>
      <c r="I13" s="65"/>
      <c r="J13" s="65"/>
      <c r="K13" s="65"/>
      <c r="L13" s="65"/>
      <c r="M13" s="65"/>
      <c r="N13" s="65"/>
      <c r="O13" s="65"/>
      <c r="P13" s="65"/>
      <c r="Q13" s="207"/>
      <c r="R13" s="40"/>
      <c r="AC13" s="3"/>
    </row>
    <row r="14" spans="1:29" s="11" customFormat="1" ht="5.0999999999999996" hidden="1" customHeight="1" x14ac:dyDescent="0.2">
      <c r="B14" s="12"/>
      <c r="C14" s="13"/>
      <c r="D14" s="205"/>
      <c r="E14" s="44"/>
      <c r="F14" s="45"/>
      <c r="G14" s="44"/>
      <c r="H14" s="46"/>
      <c r="I14" s="46"/>
      <c r="J14" s="46"/>
      <c r="K14" s="46"/>
      <c r="L14" s="46"/>
      <c r="M14" s="46"/>
      <c r="N14" s="46"/>
      <c r="O14" s="46"/>
      <c r="P14" s="46"/>
      <c r="Q14" s="204"/>
      <c r="R14" s="40"/>
      <c r="AC14" s="3"/>
    </row>
    <row r="15" spans="1:29" s="11" customFormat="1" hidden="1" x14ac:dyDescent="0.2">
      <c r="B15" s="12"/>
      <c r="C15" s="13"/>
      <c r="D15" s="51" t="s">
        <v>35</v>
      </c>
      <c r="E15" s="52"/>
      <c r="F15" s="45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204"/>
      <c r="R15" s="4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hidden="1" x14ac:dyDescent="0.2">
      <c r="B16" s="12"/>
      <c r="C16" s="13"/>
      <c r="D16" s="57" t="s">
        <v>36</v>
      </c>
      <c r="E16" s="44"/>
      <c r="F16" s="45"/>
      <c r="G16" s="44"/>
      <c r="H16" s="46"/>
      <c r="I16" s="46"/>
      <c r="J16" s="46"/>
      <c r="K16" s="46"/>
      <c r="L16" s="46"/>
      <c r="M16" s="46"/>
      <c r="N16" s="46"/>
      <c r="O16" s="46"/>
      <c r="P16" s="46"/>
      <c r="Q16" s="204"/>
      <c r="R16" s="40"/>
      <c r="AC16" s="3"/>
    </row>
    <row r="17" spans="2:29" s="11" customFormat="1" hidden="1" x14ac:dyDescent="0.2">
      <c r="B17" s="12"/>
      <c r="C17" s="13"/>
      <c r="D17" s="57" t="s">
        <v>37</v>
      </c>
      <c r="E17" s="44"/>
      <c r="F17" s="45"/>
      <c r="G17" s="44"/>
      <c r="H17" s="46"/>
      <c r="I17" s="46"/>
      <c r="J17" s="46"/>
      <c r="K17" s="46"/>
      <c r="L17" s="46"/>
      <c r="M17" s="46"/>
      <c r="N17" s="46"/>
      <c r="O17" s="46"/>
      <c r="P17" s="46"/>
      <c r="Q17" s="204"/>
      <c r="R17" s="4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208"/>
      <c r="E18" s="44"/>
      <c r="F18" s="45"/>
      <c r="G18" s="44"/>
      <c r="H18" s="46"/>
      <c r="I18" s="46"/>
      <c r="J18" s="46"/>
      <c r="K18" s="46"/>
      <c r="L18" s="46"/>
      <c r="M18" s="46"/>
      <c r="N18" s="46"/>
      <c r="O18" s="46"/>
      <c r="P18" s="46"/>
      <c r="Q18" s="204"/>
      <c r="R18" s="4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t="15" x14ac:dyDescent="0.25">
      <c r="B19" s="12"/>
      <c r="C19" s="14"/>
      <c r="D19" s="32" t="s">
        <v>54</v>
      </c>
      <c r="E19" s="63"/>
      <c r="F19" s="64"/>
      <c r="G19" s="63"/>
      <c r="H19" s="65"/>
      <c r="I19" s="65"/>
      <c r="J19" s="65"/>
      <c r="K19" s="65"/>
      <c r="L19" s="65"/>
      <c r="M19" s="65"/>
      <c r="N19" s="65"/>
      <c r="O19" s="65"/>
      <c r="P19" s="65"/>
      <c r="Q19" s="207"/>
      <c r="R19" s="4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x14ac:dyDescent="0.2">
      <c r="B20" s="12"/>
      <c r="C20" s="13"/>
      <c r="D20" s="205"/>
      <c r="E20" s="44"/>
      <c r="F20" s="45"/>
      <c r="G20" s="44"/>
      <c r="H20" s="46"/>
      <c r="I20" s="46"/>
      <c r="J20" s="46"/>
      <c r="K20" s="46"/>
      <c r="L20" s="46"/>
      <c r="M20" s="46"/>
      <c r="N20" s="46"/>
      <c r="O20" s="46"/>
      <c r="P20" s="46"/>
      <c r="Q20" s="204"/>
      <c r="R20" s="4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x14ac:dyDescent="0.2">
      <c r="B21" s="12"/>
      <c r="C21" s="13"/>
      <c r="D21" s="47" t="s">
        <v>68</v>
      </c>
      <c r="E21" s="48">
        <f>E22/43560</f>
        <v>0</v>
      </c>
      <c r="F21" s="45"/>
      <c r="G21" s="49">
        <f t="shared" ref="G21:P21" si="1">G22/43560</f>
        <v>0</v>
      </c>
      <c r="H21" s="50">
        <f t="shared" si="1"/>
        <v>0</v>
      </c>
      <c r="I21" s="50">
        <f t="shared" si="1"/>
        <v>0</v>
      </c>
      <c r="J21" s="50">
        <f t="shared" si="1"/>
        <v>0</v>
      </c>
      <c r="K21" s="50">
        <f t="shared" si="1"/>
        <v>0</v>
      </c>
      <c r="L21" s="50">
        <f t="shared" si="1"/>
        <v>0</v>
      </c>
      <c r="M21" s="50">
        <f t="shared" si="1"/>
        <v>0</v>
      </c>
      <c r="N21" s="50">
        <f t="shared" si="1"/>
        <v>0</v>
      </c>
      <c r="O21" s="50">
        <f t="shared" si="1"/>
        <v>0</v>
      </c>
      <c r="P21" s="50">
        <f t="shared" si="1"/>
        <v>0</v>
      </c>
      <c r="Q21" s="204"/>
      <c r="R21" s="4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hidden="1" x14ac:dyDescent="0.2">
      <c r="B22" s="12"/>
      <c r="C22" s="13"/>
      <c r="D22" s="51" t="s">
        <v>64</v>
      </c>
      <c r="E22" s="52"/>
      <c r="F22" s="45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204"/>
      <c r="R22" s="4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hidden="1" x14ac:dyDescent="0.2">
      <c r="B23" s="12"/>
      <c r="C23" s="13"/>
      <c r="D23" s="47" t="s">
        <v>28</v>
      </c>
      <c r="E23" s="48">
        <f>E24/43560</f>
        <v>0</v>
      </c>
      <c r="F23" s="45"/>
      <c r="G23" s="49">
        <f t="shared" ref="G23:P23" si="2">G24/43560</f>
        <v>0</v>
      </c>
      <c r="H23" s="50">
        <f t="shared" si="2"/>
        <v>0</v>
      </c>
      <c r="I23" s="50">
        <f t="shared" si="2"/>
        <v>0</v>
      </c>
      <c r="J23" s="50">
        <f t="shared" si="2"/>
        <v>0</v>
      </c>
      <c r="K23" s="50">
        <f t="shared" si="2"/>
        <v>0</v>
      </c>
      <c r="L23" s="50">
        <f t="shared" si="2"/>
        <v>0</v>
      </c>
      <c r="M23" s="50">
        <f t="shared" si="2"/>
        <v>0</v>
      </c>
      <c r="N23" s="50">
        <f t="shared" si="2"/>
        <v>0</v>
      </c>
      <c r="O23" s="50">
        <f t="shared" si="2"/>
        <v>0</v>
      </c>
      <c r="P23" s="50">
        <f t="shared" si="2"/>
        <v>0</v>
      </c>
      <c r="Q23" s="204"/>
      <c r="R23" s="4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hidden="1" x14ac:dyDescent="0.2">
      <c r="B24" s="12"/>
      <c r="C24" s="13"/>
      <c r="D24" s="51" t="s">
        <v>32</v>
      </c>
      <c r="E24" s="52"/>
      <c r="F24" s="45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204"/>
      <c r="R24" s="4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hidden="1" x14ac:dyDescent="0.2">
      <c r="B25" s="12"/>
      <c r="C25" s="13"/>
      <c r="D25" s="54" t="s">
        <v>29</v>
      </c>
      <c r="E25" s="55" t="e">
        <f>(E23/E21)</f>
        <v>#DIV/0!</v>
      </c>
      <c r="F25" s="45"/>
      <c r="G25" s="55" t="e">
        <f>(G23/G21)</f>
        <v>#DIV/0!</v>
      </c>
      <c r="H25" s="56" t="e">
        <f t="shared" ref="H25:P25" si="3">(H23/H21)</f>
        <v>#DIV/0!</v>
      </c>
      <c r="I25" s="56" t="e">
        <f t="shared" si="3"/>
        <v>#DIV/0!</v>
      </c>
      <c r="J25" s="56" t="e">
        <f t="shared" si="3"/>
        <v>#DIV/0!</v>
      </c>
      <c r="K25" s="56" t="e">
        <f t="shared" si="3"/>
        <v>#DIV/0!</v>
      </c>
      <c r="L25" s="56" t="e">
        <f t="shared" si="3"/>
        <v>#DIV/0!</v>
      </c>
      <c r="M25" s="56" t="e">
        <f t="shared" si="3"/>
        <v>#DIV/0!</v>
      </c>
      <c r="N25" s="56" t="e">
        <f t="shared" si="3"/>
        <v>#DIV/0!</v>
      </c>
      <c r="O25" s="56" t="e">
        <f t="shared" si="3"/>
        <v>#DIV/0!</v>
      </c>
      <c r="P25" s="56" t="e">
        <f t="shared" si="3"/>
        <v>#DIV/0!</v>
      </c>
      <c r="Q25" s="204"/>
      <c r="R25" s="4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hidden="1" x14ac:dyDescent="0.2">
      <c r="B26" s="12"/>
      <c r="C26" s="13"/>
      <c r="D26" s="43" t="s">
        <v>65</v>
      </c>
      <c r="E26" s="52"/>
      <c r="F26" s="45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204"/>
      <c r="R26" s="4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x14ac:dyDescent="0.2">
      <c r="B27" s="12"/>
      <c r="C27" s="13"/>
      <c r="D27" s="43" t="s">
        <v>66</v>
      </c>
      <c r="E27" s="44"/>
      <c r="F27" s="45"/>
      <c r="G27" s="44"/>
      <c r="H27" s="46"/>
      <c r="I27" s="46"/>
      <c r="J27" s="46"/>
      <c r="K27" s="46"/>
      <c r="L27" s="46"/>
      <c r="M27" s="46"/>
      <c r="N27" s="46"/>
      <c r="O27" s="46"/>
      <c r="P27" s="46"/>
      <c r="Q27" s="204"/>
      <c r="R27" s="4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x14ac:dyDescent="0.2">
      <c r="B28" s="12"/>
      <c r="C28" s="13"/>
      <c r="D28" s="57" t="s">
        <v>18</v>
      </c>
      <c r="E28" s="44"/>
      <c r="F28" s="45"/>
      <c r="G28" s="44"/>
      <c r="H28" s="46"/>
      <c r="I28" s="46"/>
      <c r="J28" s="46"/>
      <c r="K28" s="46"/>
      <c r="L28" s="46"/>
      <c r="M28" s="46"/>
      <c r="N28" s="46"/>
      <c r="O28" s="46"/>
      <c r="P28" s="46"/>
      <c r="Q28" s="204"/>
      <c r="R28" s="4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hidden="1" x14ac:dyDescent="0.2">
      <c r="B29" s="12"/>
      <c r="C29" s="13"/>
      <c r="D29" s="57" t="s">
        <v>38</v>
      </c>
      <c r="E29" s="44"/>
      <c r="F29" s="45"/>
      <c r="G29" s="44"/>
      <c r="H29" s="46"/>
      <c r="I29" s="46"/>
      <c r="J29" s="46"/>
      <c r="K29" s="46"/>
      <c r="L29" s="46"/>
      <c r="M29" s="46"/>
      <c r="N29" s="46"/>
      <c r="O29" s="46"/>
      <c r="P29" s="46"/>
      <c r="Q29" s="204"/>
      <c r="R29" s="4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57" t="s">
        <v>30</v>
      </c>
      <c r="E30" s="44"/>
      <c r="F30" s="45"/>
      <c r="G30" s="44"/>
      <c r="H30" s="46"/>
      <c r="I30" s="46"/>
      <c r="J30" s="46"/>
      <c r="K30" s="46"/>
      <c r="L30" s="46"/>
      <c r="M30" s="46"/>
      <c r="N30" s="46"/>
      <c r="O30" s="46"/>
      <c r="P30" s="46"/>
      <c r="Q30" s="204"/>
      <c r="R30" s="4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57"/>
      <c r="E31" s="44"/>
      <c r="F31" s="45"/>
      <c r="G31" s="44"/>
      <c r="H31" s="46"/>
      <c r="I31" s="46"/>
      <c r="J31" s="46"/>
      <c r="K31" s="46"/>
      <c r="L31" s="46"/>
      <c r="M31" s="46"/>
      <c r="N31" s="46"/>
      <c r="O31" s="46"/>
      <c r="P31" s="46"/>
      <c r="Q31" s="204"/>
      <c r="R31" s="4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57" t="s">
        <v>26</v>
      </c>
      <c r="E32" s="44"/>
      <c r="F32" s="45"/>
      <c r="G32" s="44"/>
      <c r="H32" s="46"/>
      <c r="I32" s="46"/>
      <c r="J32" s="46"/>
      <c r="K32" s="46"/>
      <c r="L32" s="46"/>
      <c r="M32" s="46"/>
      <c r="N32" s="46"/>
      <c r="O32" s="46"/>
      <c r="P32" s="46"/>
      <c r="Q32" s="204"/>
      <c r="R32" s="4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57" t="s">
        <v>27</v>
      </c>
      <c r="E33" s="44"/>
      <c r="F33" s="45"/>
      <c r="G33" s="44"/>
      <c r="H33" s="46"/>
      <c r="I33" s="46"/>
      <c r="J33" s="46"/>
      <c r="K33" s="46"/>
      <c r="L33" s="46"/>
      <c r="M33" s="46"/>
      <c r="N33" s="46"/>
      <c r="O33" s="46"/>
      <c r="P33" s="46"/>
      <c r="Q33" s="204"/>
      <c r="R33" s="4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hidden="1" x14ac:dyDescent="0.2">
      <c r="B34" s="12"/>
      <c r="C34" s="13"/>
      <c r="D34" s="57" t="s">
        <v>67</v>
      </c>
      <c r="E34" s="44"/>
      <c r="F34" s="45"/>
      <c r="G34" s="44"/>
      <c r="H34" s="46"/>
      <c r="I34" s="46"/>
      <c r="J34" s="46"/>
      <c r="K34" s="46"/>
      <c r="L34" s="46"/>
      <c r="M34" s="46"/>
      <c r="N34" s="46"/>
      <c r="O34" s="46"/>
      <c r="P34" s="46"/>
      <c r="Q34" s="204"/>
      <c r="R34" s="4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58" t="s">
        <v>53</v>
      </c>
      <c r="E35" s="59"/>
      <c r="F35" s="60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204"/>
      <c r="R35" s="4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57" t="s">
        <v>33</v>
      </c>
      <c r="E36" s="44"/>
      <c r="F36" s="45"/>
      <c r="G36" s="44"/>
      <c r="H36" s="46"/>
      <c r="I36" s="46"/>
      <c r="J36" s="46"/>
      <c r="K36" s="46"/>
      <c r="L36" s="46"/>
      <c r="M36" s="46"/>
      <c r="N36" s="46"/>
      <c r="O36" s="46"/>
      <c r="P36" s="46"/>
      <c r="Q36" s="204"/>
      <c r="R36" s="4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customHeight="1" x14ac:dyDescent="0.2">
      <c r="B37" s="15"/>
      <c r="C37" s="13"/>
      <c r="D37" s="57"/>
      <c r="E37" s="44"/>
      <c r="F37" s="45"/>
      <c r="G37" s="44"/>
      <c r="H37" s="46"/>
      <c r="I37" s="46"/>
      <c r="J37" s="46"/>
      <c r="K37" s="46"/>
      <c r="L37" s="46"/>
      <c r="M37" s="46"/>
      <c r="N37" s="46"/>
      <c r="O37" s="46"/>
      <c r="P37" s="46"/>
      <c r="Q37" s="204"/>
      <c r="R37" s="4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customHeight="1" x14ac:dyDescent="0.2">
      <c r="B38" s="12"/>
      <c r="C38" s="16"/>
      <c r="D38" s="62"/>
      <c r="E38" s="63"/>
      <c r="F38" s="64"/>
      <c r="G38" s="63"/>
      <c r="H38" s="65"/>
      <c r="I38" s="65"/>
      <c r="J38" s="65"/>
      <c r="K38" s="65"/>
      <c r="L38" s="65"/>
      <c r="M38" s="65"/>
      <c r="N38" s="65"/>
      <c r="O38" s="65"/>
      <c r="P38" s="65"/>
      <c r="Q38" s="207"/>
      <c r="R38" s="4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x14ac:dyDescent="0.2">
      <c r="B39" s="12"/>
      <c r="C39" s="13"/>
      <c r="D39" s="43" t="s">
        <v>3</v>
      </c>
      <c r="E39" s="44"/>
      <c r="F39" s="45"/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204"/>
      <c r="R39" s="4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x14ac:dyDescent="0.2">
      <c r="B40" s="12"/>
      <c r="C40" s="13"/>
      <c r="D40" s="43" t="s">
        <v>4</v>
      </c>
      <c r="E40" s="44"/>
      <c r="F40" s="45"/>
      <c r="G40" s="44"/>
      <c r="H40" s="46"/>
      <c r="I40" s="46"/>
      <c r="J40" s="46"/>
      <c r="K40" s="46"/>
      <c r="L40" s="46"/>
      <c r="M40" s="46"/>
      <c r="N40" s="46"/>
      <c r="O40" s="46"/>
      <c r="P40" s="46"/>
      <c r="Q40" s="204"/>
      <c r="R40" s="4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x14ac:dyDescent="0.2">
      <c r="B41" s="12"/>
      <c r="C41" s="13"/>
      <c r="D41" s="43" t="s">
        <v>19</v>
      </c>
      <c r="E41" s="44"/>
      <c r="F41" s="45"/>
      <c r="G41" s="44"/>
      <c r="H41" s="46"/>
      <c r="I41" s="46"/>
      <c r="J41" s="46"/>
      <c r="K41" s="46"/>
      <c r="L41" s="46"/>
      <c r="M41" s="46"/>
      <c r="N41" s="46"/>
      <c r="O41" s="46"/>
      <c r="P41" s="46"/>
      <c r="Q41" s="204"/>
      <c r="R41" s="4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hidden="1" x14ac:dyDescent="0.2">
      <c r="B42" s="12"/>
      <c r="C42" s="13"/>
      <c r="D42" s="57" t="s">
        <v>31</v>
      </c>
      <c r="E42" s="44"/>
      <c r="F42" s="45"/>
      <c r="G42" s="44"/>
      <c r="H42" s="46"/>
      <c r="I42" s="46"/>
      <c r="J42" s="46"/>
      <c r="K42" s="46"/>
      <c r="L42" s="46"/>
      <c r="M42" s="46"/>
      <c r="N42" s="46"/>
      <c r="O42" s="46"/>
      <c r="P42" s="46"/>
      <c r="Q42" s="204"/>
      <c r="R42" s="4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hidden="1" x14ac:dyDescent="0.2">
      <c r="B43" s="12"/>
      <c r="C43" s="13"/>
      <c r="D43" s="43" t="s">
        <v>34</v>
      </c>
      <c r="E43" s="44"/>
      <c r="F43" s="45"/>
      <c r="G43" s="44"/>
      <c r="H43" s="46"/>
      <c r="I43" s="46"/>
      <c r="J43" s="46"/>
      <c r="K43" s="46"/>
      <c r="L43" s="46"/>
      <c r="M43" s="46"/>
      <c r="N43" s="46"/>
      <c r="O43" s="46"/>
      <c r="P43" s="46"/>
      <c r="Q43" s="204"/>
      <c r="R43" s="4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hidden="1" x14ac:dyDescent="0.2">
      <c r="B44" s="12"/>
      <c r="C44" s="13"/>
      <c r="D44" s="43" t="s">
        <v>5</v>
      </c>
      <c r="E44" s="44"/>
      <c r="F44" s="45"/>
      <c r="G44" s="44"/>
      <c r="H44" s="46"/>
      <c r="I44" s="46"/>
      <c r="J44" s="46"/>
      <c r="K44" s="46"/>
      <c r="L44" s="46"/>
      <c r="M44" s="46"/>
      <c r="N44" s="46"/>
      <c r="O44" s="46"/>
      <c r="P44" s="46"/>
      <c r="Q44" s="204"/>
      <c r="R44" s="4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x14ac:dyDescent="0.2">
      <c r="B45" s="12"/>
      <c r="C45" s="13"/>
      <c r="D45" s="57" t="s">
        <v>20</v>
      </c>
      <c r="E45" s="44"/>
      <c r="F45" s="45"/>
      <c r="G45" s="44"/>
      <c r="H45" s="46"/>
      <c r="I45" s="46"/>
      <c r="J45" s="46"/>
      <c r="K45" s="46"/>
      <c r="L45" s="46"/>
      <c r="M45" s="46"/>
      <c r="N45" s="46"/>
      <c r="O45" s="46"/>
      <c r="P45" s="46"/>
      <c r="Q45" s="204"/>
      <c r="R45" s="4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x14ac:dyDescent="0.2">
      <c r="B46" s="12"/>
      <c r="C46" s="13"/>
      <c r="D46" s="57" t="s">
        <v>6</v>
      </c>
      <c r="E46" s="44"/>
      <c r="F46" s="45"/>
      <c r="G46" s="44"/>
      <c r="H46" s="46"/>
      <c r="I46" s="46"/>
      <c r="J46" s="46"/>
      <c r="K46" s="46"/>
      <c r="L46" s="46"/>
      <c r="M46" s="46"/>
      <c r="N46" s="46"/>
      <c r="O46" s="46"/>
      <c r="P46" s="46"/>
      <c r="Q46" s="204"/>
      <c r="R46" s="4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x14ac:dyDescent="0.2">
      <c r="B47" s="12"/>
      <c r="C47" s="13"/>
      <c r="D47" s="57" t="s">
        <v>21</v>
      </c>
      <c r="E47" s="44"/>
      <c r="F47" s="45"/>
      <c r="G47" s="44"/>
      <c r="H47" s="46"/>
      <c r="I47" s="46"/>
      <c r="J47" s="46"/>
      <c r="K47" s="46"/>
      <c r="L47" s="46"/>
      <c r="M47" s="46"/>
      <c r="N47" s="46"/>
      <c r="O47" s="46"/>
      <c r="P47" s="46"/>
      <c r="Q47" s="204"/>
      <c r="R47" s="4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customHeight="1" x14ac:dyDescent="0.2">
      <c r="B48" s="15"/>
      <c r="C48" s="13"/>
      <c r="D48" s="57"/>
      <c r="E48" s="44"/>
      <c r="F48" s="45"/>
      <c r="G48" s="44"/>
      <c r="H48" s="46"/>
      <c r="I48" s="46"/>
      <c r="J48" s="46"/>
      <c r="K48" s="46"/>
      <c r="L48" s="46"/>
      <c r="M48" s="46"/>
      <c r="N48" s="46"/>
      <c r="O48" s="46"/>
      <c r="P48" s="46"/>
      <c r="Q48" s="204"/>
      <c r="R48" s="4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customHeight="1" x14ac:dyDescent="0.2">
      <c r="B49" s="12"/>
      <c r="C49" s="16"/>
      <c r="D49" s="62"/>
      <c r="E49" s="63"/>
      <c r="F49" s="64"/>
      <c r="G49" s="63"/>
      <c r="H49" s="65"/>
      <c r="I49" s="65"/>
      <c r="J49" s="65"/>
      <c r="K49" s="65"/>
      <c r="L49" s="65"/>
      <c r="M49" s="65"/>
      <c r="N49" s="65"/>
      <c r="O49" s="65"/>
      <c r="P49" s="65"/>
      <c r="Q49" s="207"/>
      <c r="R49" s="4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x14ac:dyDescent="0.2">
      <c r="B50" s="12"/>
      <c r="C50" s="13"/>
      <c r="D50" s="57" t="s">
        <v>22</v>
      </c>
      <c r="E50" s="44"/>
      <c r="F50" s="45"/>
      <c r="G50" s="44"/>
      <c r="H50" s="46"/>
      <c r="I50" s="46"/>
      <c r="J50" s="46"/>
      <c r="K50" s="46"/>
      <c r="L50" s="46"/>
      <c r="M50" s="46"/>
      <c r="N50" s="46"/>
      <c r="O50" s="46"/>
      <c r="P50" s="46"/>
      <c r="Q50" s="204"/>
      <c r="R50" s="4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x14ac:dyDescent="0.2">
      <c r="B51" s="12"/>
      <c r="C51" s="13"/>
      <c r="D51" s="57" t="s">
        <v>23</v>
      </c>
      <c r="E51" s="44"/>
      <c r="F51" s="45"/>
      <c r="G51" s="44"/>
      <c r="H51" s="46"/>
      <c r="I51" s="46"/>
      <c r="J51" s="46"/>
      <c r="K51" s="46"/>
      <c r="L51" s="46"/>
      <c r="M51" s="46"/>
      <c r="N51" s="46"/>
      <c r="O51" s="46"/>
      <c r="P51" s="46"/>
      <c r="Q51" s="204"/>
      <c r="R51" s="4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ht="25.5" x14ac:dyDescent="0.2">
      <c r="B52" s="12"/>
      <c r="C52" s="13"/>
      <c r="D52" s="57" t="s">
        <v>24</v>
      </c>
      <c r="E52" s="44"/>
      <c r="F52" s="45"/>
      <c r="G52" s="44"/>
      <c r="H52" s="46"/>
      <c r="I52" s="46"/>
      <c r="J52" s="46"/>
      <c r="K52" s="46"/>
      <c r="L52" s="46"/>
      <c r="M52" s="46"/>
      <c r="N52" s="46"/>
      <c r="O52" s="46"/>
      <c r="P52" s="46"/>
      <c r="Q52" s="204"/>
      <c r="R52" s="4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x14ac:dyDescent="0.2">
      <c r="B53" s="12"/>
      <c r="C53" s="13"/>
      <c r="D53" s="57" t="s">
        <v>25</v>
      </c>
      <c r="E53" s="44"/>
      <c r="F53" s="45"/>
      <c r="G53" s="44"/>
      <c r="H53" s="46"/>
      <c r="I53" s="46"/>
      <c r="J53" s="46"/>
      <c r="K53" s="46"/>
      <c r="L53" s="46"/>
      <c r="M53" s="46"/>
      <c r="N53" s="46"/>
      <c r="O53" s="46"/>
      <c r="P53" s="46"/>
      <c r="Q53" s="204"/>
      <c r="R53" s="4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hidden="1" customHeight="1" x14ac:dyDescent="0.2">
      <c r="B54" s="12"/>
      <c r="C54" s="13"/>
      <c r="D54" s="208"/>
      <c r="E54" s="44"/>
      <c r="F54" s="45"/>
      <c r="G54" s="44"/>
      <c r="H54" s="46"/>
      <c r="I54" s="46"/>
      <c r="J54" s="46"/>
      <c r="K54" s="46"/>
      <c r="L54" s="46"/>
      <c r="M54" s="46"/>
      <c r="N54" s="46"/>
      <c r="O54" s="46"/>
      <c r="P54" s="46"/>
      <c r="Q54" s="204"/>
      <c r="R54" s="4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33" t="s">
        <v>74</v>
      </c>
      <c r="E55" s="63"/>
      <c r="F55" s="64"/>
      <c r="G55" s="63"/>
      <c r="H55" s="65"/>
      <c r="I55" s="65"/>
      <c r="J55" s="65"/>
      <c r="K55" s="65"/>
      <c r="L55" s="65"/>
      <c r="M55" s="65"/>
      <c r="N55" s="65"/>
      <c r="O55" s="65"/>
      <c r="P55" s="65"/>
      <c r="Q55" s="207"/>
      <c r="R55" s="4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209"/>
      <c r="E56" s="44"/>
      <c r="F56" s="45"/>
      <c r="G56" s="44"/>
      <c r="H56" s="46"/>
      <c r="I56" s="46"/>
      <c r="J56" s="46"/>
      <c r="K56" s="46"/>
      <c r="L56" s="46"/>
      <c r="M56" s="46"/>
      <c r="N56" s="46"/>
      <c r="O56" s="46"/>
      <c r="P56" s="46"/>
      <c r="Q56" s="204"/>
      <c r="R56" s="4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hidden="1" x14ac:dyDescent="0.2">
      <c r="B57" s="12"/>
      <c r="C57" s="13"/>
      <c r="D57" s="70" t="s">
        <v>46</v>
      </c>
      <c r="E57" s="44"/>
      <c r="F57" s="45"/>
      <c r="G57" s="44"/>
      <c r="H57" s="46"/>
      <c r="I57" s="46"/>
      <c r="J57" s="46"/>
      <c r="K57" s="46"/>
      <c r="L57" s="46"/>
      <c r="M57" s="46"/>
      <c r="N57" s="46"/>
      <c r="O57" s="46"/>
      <c r="P57" s="46"/>
      <c r="Q57" s="204"/>
      <c r="R57" s="4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hidden="1" x14ac:dyDescent="0.2">
      <c r="B58" s="12"/>
      <c r="C58" s="13"/>
      <c r="D58" s="70" t="s">
        <v>47</v>
      </c>
      <c r="E58" s="44"/>
      <c r="F58" s="45"/>
      <c r="G58" s="44"/>
      <c r="H58" s="46"/>
      <c r="I58" s="46"/>
      <c r="J58" s="46"/>
      <c r="K58" s="46"/>
      <c r="L58" s="46"/>
      <c r="M58" s="46"/>
      <c r="N58" s="46"/>
      <c r="O58" s="46"/>
      <c r="P58" s="46"/>
      <c r="Q58" s="204"/>
      <c r="R58" s="4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hidden="1" customHeight="1" x14ac:dyDescent="0.2">
      <c r="B59" s="12"/>
      <c r="C59" s="13"/>
      <c r="D59" s="70"/>
      <c r="E59" s="44"/>
      <c r="F59" s="45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204"/>
      <c r="R59" s="4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66" t="s">
        <v>75</v>
      </c>
      <c r="E60" s="67"/>
      <c r="F60" s="45"/>
      <c r="G60" s="68"/>
      <c r="H60" s="69"/>
      <c r="I60" s="69"/>
      <c r="J60" s="69"/>
      <c r="K60" s="69"/>
      <c r="L60" s="69"/>
      <c r="M60" s="69"/>
      <c r="N60" s="69"/>
      <c r="O60" s="69"/>
      <c r="P60" s="69"/>
      <c r="Q60" s="204"/>
      <c r="R60" s="4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hidden="1" x14ac:dyDescent="0.2">
      <c r="B61" s="12"/>
      <c r="C61" s="13"/>
      <c r="D61" s="66"/>
      <c r="E61" s="44"/>
      <c r="F61" s="45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204"/>
      <c r="R61" s="4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57"/>
      <c r="E62" s="44"/>
      <c r="F62" s="45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204"/>
      <c r="R62" s="4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x14ac:dyDescent="0.2">
      <c r="B63" s="12"/>
      <c r="C63" s="13"/>
      <c r="D63" s="70" t="s">
        <v>48</v>
      </c>
      <c r="E63" s="71"/>
      <c r="F63" s="72"/>
      <c r="G63" s="73"/>
      <c r="H63" s="74"/>
      <c r="I63" s="74"/>
      <c r="J63" s="74"/>
      <c r="K63" s="74"/>
      <c r="L63" s="74"/>
      <c r="M63" s="74"/>
      <c r="N63" s="74"/>
      <c r="O63" s="74"/>
      <c r="P63" s="74"/>
      <c r="Q63" s="204"/>
      <c r="R63" s="4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75" t="s">
        <v>76</v>
      </c>
      <c r="E64" s="71">
        <f>E63</f>
        <v>0</v>
      </c>
      <c r="F64" s="45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04"/>
      <c r="R64" s="4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76"/>
      <c r="E65" s="44"/>
      <c r="F65" s="45"/>
      <c r="G65" s="44"/>
      <c r="H65" s="46"/>
      <c r="I65" s="46"/>
      <c r="J65" s="46"/>
      <c r="K65" s="46"/>
      <c r="L65" s="46"/>
      <c r="M65" s="46"/>
      <c r="N65" s="46"/>
      <c r="O65" s="46"/>
      <c r="P65" s="46"/>
      <c r="Q65" s="204"/>
      <c r="R65" s="4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01" customFormat="1" ht="13.5" thickBot="1" x14ac:dyDescent="0.25">
      <c r="B66" s="291"/>
      <c r="C66" s="292"/>
      <c r="D66" s="293" t="s">
        <v>9</v>
      </c>
      <c r="E66" s="294" t="s">
        <v>82</v>
      </c>
      <c r="F66" s="295"/>
      <c r="G66" s="296"/>
      <c r="H66" s="297"/>
      <c r="I66" s="297"/>
      <c r="J66" s="297"/>
      <c r="K66" s="297"/>
      <c r="L66" s="297"/>
      <c r="M66" s="297"/>
      <c r="N66" s="297"/>
      <c r="O66" s="297"/>
      <c r="P66" s="297"/>
      <c r="Q66" s="298"/>
      <c r="R66" s="299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</row>
    <row r="67" spans="2:29" s="11" customFormat="1" hidden="1" x14ac:dyDescent="0.2">
      <c r="B67" s="12"/>
      <c r="C67" s="13"/>
      <c r="D67" s="77" t="s">
        <v>59</v>
      </c>
      <c r="E67" s="44"/>
      <c r="F67" s="45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204"/>
      <c r="R67" s="4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hidden="1" x14ac:dyDescent="0.2">
      <c r="B68" s="12"/>
      <c r="C68" s="13"/>
      <c r="D68" s="77" t="s">
        <v>8</v>
      </c>
      <c r="E68" s="73"/>
      <c r="F68" s="45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04"/>
      <c r="R68" s="4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hidden="1" customHeight="1" x14ac:dyDescent="0.2">
      <c r="B69" s="12"/>
      <c r="C69" s="13"/>
      <c r="D69" s="77"/>
      <c r="E69" s="44"/>
      <c r="F69" s="45"/>
      <c r="G69" s="73"/>
      <c r="H69" s="74"/>
      <c r="I69" s="74"/>
      <c r="J69" s="74"/>
      <c r="K69" s="74"/>
      <c r="L69" s="74"/>
      <c r="M69" s="74"/>
      <c r="N69" s="74"/>
      <c r="O69" s="74"/>
      <c r="P69" s="74"/>
      <c r="Q69" s="204"/>
      <c r="R69" s="4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hidden="1" customHeight="1" x14ac:dyDescent="0.2">
      <c r="B70" s="15"/>
      <c r="C70" s="16"/>
      <c r="D70" s="210"/>
      <c r="E70" s="63"/>
      <c r="F70" s="64"/>
      <c r="G70" s="211"/>
      <c r="H70" s="212"/>
      <c r="I70" s="212"/>
      <c r="J70" s="212"/>
      <c r="K70" s="212"/>
      <c r="L70" s="212"/>
      <c r="M70" s="212"/>
      <c r="N70" s="212"/>
      <c r="O70" s="212"/>
      <c r="P70" s="212"/>
      <c r="Q70" s="207"/>
      <c r="R70" s="4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hidden="1" x14ac:dyDescent="0.2">
      <c r="B71" s="12"/>
      <c r="C71" s="13"/>
      <c r="D71" s="75" t="s">
        <v>39</v>
      </c>
      <c r="E71" s="44"/>
      <c r="F71" s="45"/>
      <c r="G71" s="44"/>
      <c r="H71" s="46"/>
      <c r="I71" s="46"/>
      <c r="J71" s="46"/>
      <c r="K71" s="46"/>
      <c r="L71" s="46"/>
      <c r="M71" s="46"/>
      <c r="N71" s="46"/>
      <c r="O71" s="46"/>
      <c r="P71" s="46"/>
      <c r="Q71" s="204"/>
      <c r="R71" s="4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hidden="1" x14ac:dyDescent="0.2">
      <c r="B72" s="12"/>
      <c r="C72" s="13"/>
      <c r="D72" s="66" t="s">
        <v>40</v>
      </c>
      <c r="E72" s="44"/>
      <c r="F72" s="45"/>
      <c r="G72" s="44"/>
      <c r="H72" s="46"/>
      <c r="I72" s="46"/>
      <c r="J72" s="46"/>
      <c r="K72" s="46"/>
      <c r="L72" s="46"/>
      <c r="M72" s="46"/>
      <c r="N72" s="46"/>
      <c r="O72" s="46"/>
      <c r="P72" s="46"/>
      <c r="Q72" s="204"/>
      <c r="R72" s="4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hidden="1" x14ac:dyDescent="0.2">
      <c r="B73" s="12"/>
      <c r="C73" s="13"/>
      <c r="D73" s="75" t="s">
        <v>62</v>
      </c>
      <c r="E73" s="73"/>
      <c r="F73" s="45"/>
      <c r="G73" s="73"/>
      <c r="H73" s="74"/>
      <c r="I73" s="74"/>
      <c r="J73" s="74"/>
      <c r="K73" s="74"/>
      <c r="L73" s="74"/>
      <c r="M73" s="74"/>
      <c r="N73" s="74"/>
      <c r="O73" s="74"/>
      <c r="P73" s="74"/>
      <c r="Q73" s="204"/>
      <c r="R73" s="4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hidden="1" x14ac:dyDescent="0.2">
      <c r="B74" s="12"/>
      <c r="C74" s="13"/>
      <c r="D74" s="66" t="s">
        <v>41</v>
      </c>
      <c r="E74" s="44"/>
      <c r="F74" s="45"/>
      <c r="G74" s="44"/>
      <c r="H74" s="46"/>
      <c r="I74" s="46"/>
      <c r="J74" s="46"/>
      <c r="K74" s="46"/>
      <c r="L74" s="46"/>
      <c r="M74" s="46"/>
      <c r="N74" s="46"/>
      <c r="O74" s="46"/>
      <c r="P74" s="46"/>
      <c r="Q74" s="204"/>
      <c r="R74" s="4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hidden="1" x14ac:dyDescent="0.2">
      <c r="B75" s="12"/>
      <c r="C75" s="13"/>
      <c r="D75" s="213" t="s">
        <v>42</v>
      </c>
      <c r="E75" s="214"/>
      <c r="F75" s="45"/>
      <c r="G75" s="214"/>
      <c r="H75" s="215"/>
      <c r="I75" s="215"/>
      <c r="J75" s="215"/>
      <c r="K75" s="215"/>
      <c r="L75" s="215"/>
      <c r="M75" s="215"/>
      <c r="N75" s="215"/>
      <c r="O75" s="215"/>
      <c r="P75" s="215"/>
      <c r="Q75" s="204"/>
      <c r="R75" s="4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hidden="1" x14ac:dyDescent="0.2">
      <c r="B76" s="12"/>
      <c r="C76" s="13"/>
      <c r="D76" s="216" t="s">
        <v>43</v>
      </c>
      <c r="E76" s="214"/>
      <c r="F76" s="45"/>
      <c r="G76" s="214"/>
      <c r="H76" s="215"/>
      <c r="I76" s="215"/>
      <c r="J76" s="215"/>
      <c r="K76" s="215"/>
      <c r="L76" s="215"/>
      <c r="M76" s="215"/>
      <c r="N76" s="215"/>
      <c r="O76" s="215"/>
      <c r="P76" s="215"/>
      <c r="Q76" s="204"/>
      <c r="R76" s="4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hidden="1" x14ac:dyDescent="0.2">
      <c r="B77" s="12"/>
      <c r="C77" s="13"/>
      <c r="D77" s="217" t="s">
        <v>63</v>
      </c>
      <c r="E77" s="218"/>
      <c r="F77" s="45"/>
      <c r="G77" s="218"/>
      <c r="H77" s="219"/>
      <c r="I77" s="219"/>
      <c r="J77" s="219"/>
      <c r="K77" s="219"/>
      <c r="L77" s="219"/>
      <c r="M77" s="219"/>
      <c r="N77" s="219"/>
      <c r="O77" s="219"/>
      <c r="P77" s="219"/>
      <c r="Q77" s="204"/>
      <c r="R77" s="4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hidden="1" customHeight="1" x14ac:dyDescent="0.2">
      <c r="B78" s="12"/>
      <c r="C78" s="13"/>
      <c r="D78" s="220"/>
      <c r="E78" s="44"/>
      <c r="F78" s="45"/>
      <c r="G78" s="218"/>
      <c r="H78" s="219"/>
      <c r="I78" s="219"/>
      <c r="J78" s="219"/>
      <c r="K78" s="219"/>
      <c r="L78" s="219"/>
      <c r="M78" s="219"/>
      <c r="N78" s="219"/>
      <c r="O78" s="219"/>
      <c r="P78" s="219"/>
      <c r="Q78" s="204"/>
      <c r="R78" s="4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idden="1" x14ac:dyDescent="0.2">
      <c r="B79" s="12"/>
      <c r="C79" s="14"/>
      <c r="D79" s="206" t="s">
        <v>49</v>
      </c>
      <c r="E79" s="63"/>
      <c r="F79" s="64"/>
      <c r="G79" s="63"/>
      <c r="H79" s="65"/>
      <c r="I79" s="65"/>
      <c r="J79" s="65"/>
      <c r="K79" s="65"/>
      <c r="L79" s="65"/>
      <c r="M79" s="65"/>
      <c r="N79" s="65"/>
      <c r="O79" s="65"/>
      <c r="P79" s="65"/>
      <c r="Q79" s="207"/>
      <c r="R79" s="4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hidden="1" customHeight="1" x14ac:dyDescent="0.2">
      <c r="B80" s="12"/>
      <c r="C80" s="13"/>
      <c r="D80" s="205"/>
      <c r="E80" s="44"/>
      <c r="F80" s="45"/>
      <c r="G80" s="44"/>
      <c r="H80" s="46"/>
      <c r="I80" s="46"/>
      <c r="J80" s="46"/>
      <c r="K80" s="46"/>
      <c r="L80" s="46"/>
      <c r="M80" s="46"/>
      <c r="N80" s="46"/>
      <c r="O80" s="46"/>
      <c r="P80" s="46"/>
      <c r="Q80" s="204"/>
      <c r="R80" s="4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hidden="1" x14ac:dyDescent="0.2">
      <c r="B81" s="12"/>
      <c r="C81" s="13"/>
      <c r="D81" s="70" t="s">
        <v>77</v>
      </c>
      <c r="E81" s="44"/>
      <c r="F81" s="45"/>
      <c r="G81" s="44"/>
      <c r="H81" s="46"/>
      <c r="I81" s="46"/>
      <c r="J81" s="46"/>
      <c r="K81" s="46"/>
      <c r="L81" s="46"/>
      <c r="M81" s="46"/>
      <c r="N81" s="46"/>
      <c r="O81" s="46"/>
      <c r="P81" s="46"/>
      <c r="Q81" s="204"/>
      <c r="R81" s="4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hidden="1" x14ac:dyDescent="0.2">
      <c r="B82" s="12"/>
      <c r="C82" s="13"/>
      <c r="D82" s="221" t="s">
        <v>7</v>
      </c>
      <c r="E82" s="44"/>
      <c r="F82" s="45"/>
      <c r="G82" s="44"/>
      <c r="H82" s="46"/>
      <c r="I82" s="46"/>
      <c r="J82" s="46"/>
      <c r="K82" s="46"/>
      <c r="L82" s="46"/>
      <c r="M82" s="46"/>
      <c r="N82" s="46"/>
      <c r="O82" s="46"/>
      <c r="P82" s="46"/>
      <c r="Q82" s="204"/>
      <c r="R82" s="4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hidden="1" x14ac:dyDescent="0.2">
      <c r="B83" s="12"/>
      <c r="C83" s="13"/>
      <c r="D83" s="222" t="s">
        <v>78</v>
      </c>
      <c r="E83" s="44"/>
      <c r="F83" s="45"/>
      <c r="G83" s="44"/>
      <c r="H83" s="46"/>
      <c r="I83" s="46"/>
      <c r="J83" s="46"/>
      <c r="K83" s="46"/>
      <c r="L83" s="46"/>
      <c r="M83" s="46"/>
      <c r="N83" s="46"/>
      <c r="O83" s="46"/>
      <c r="P83" s="46"/>
      <c r="Q83" s="204"/>
      <c r="R83" s="4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idden="1" x14ac:dyDescent="0.2">
      <c r="B84" s="12"/>
      <c r="C84" s="13"/>
      <c r="D84" s="223" t="s">
        <v>73</v>
      </c>
      <c r="E84" s="224"/>
      <c r="F84" s="45"/>
      <c r="G84" s="224" t="e">
        <f t="shared" ref="G84:P84" si="4">G118</f>
        <v>#DIV/0!</v>
      </c>
      <c r="H84" s="225" t="e">
        <f t="shared" si="4"/>
        <v>#DIV/0!</v>
      </c>
      <c r="I84" s="225" t="e">
        <f t="shared" si="4"/>
        <v>#DIV/0!</v>
      </c>
      <c r="J84" s="225" t="e">
        <f t="shared" si="4"/>
        <v>#DIV/0!</v>
      </c>
      <c r="K84" s="225" t="e">
        <f t="shared" si="4"/>
        <v>#DIV/0!</v>
      </c>
      <c r="L84" s="225" t="e">
        <f t="shared" si="4"/>
        <v>#DIV/0!</v>
      </c>
      <c r="M84" s="225" t="e">
        <f t="shared" si="4"/>
        <v>#DIV/0!</v>
      </c>
      <c r="N84" s="225" t="e">
        <f t="shared" si="4"/>
        <v>#DIV/0!</v>
      </c>
      <c r="O84" s="225" t="e">
        <f t="shared" si="4"/>
        <v>#DIV/0!</v>
      </c>
      <c r="P84" s="225" t="e">
        <f t="shared" si="4"/>
        <v>#DIV/0!</v>
      </c>
      <c r="Q84" s="204"/>
      <c r="R84" s="4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5.5" hidden="1" x14ac:dyDescent="0.2">
      <c r="B85" s="12"/>
      <c r="C85" s="13"/>
      <c r="D85" s="57" t="s">
        <v>79</v>
      </c>
      <c r="E85" s="44"/>
      <c r="F85" s="45"/>
      <c r="G85" s="44"/>
      <c r="H85" s="46"/>
      <c r="I85" s="46"/>
      <c r="J85" s="46"/>
      <c r="K85" s="46"/>
      <c r="L85" s="46"/>
      <c r="M85" s="46"/>
      <c r="N85" s="46"/>
      <c r="O85" s="46"/>
      <c r="P85" s="46"/>
      <c r="Q85" s="204"/>
      <c r="R85" s="4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hidden="1" x14ac:dyDescent="0.2">
      <c r="B86" s="12"/>
      <c r="C86" s="13"/>
      <c r="D86" s="226" t="s">
        <v>10</v>
      </c>
      <c r="E86" s="44"/>
      <c r="F86" s="45"/>
      <c r="G86" s="44"/>
      <c r="H86" s="46"/>
      <c r="I86" s="46"/>
      <c r="J86" s="46"/>
      <c r="K86" s="46"/>
      <c r="L86" s="46"/>
      <c r="M86" s="46"/>
      <c r="N86" s="46"/>
      <c r="O86" s="46"/>
      <c r="P86" s="46"/>
      <c r="Q86" s="204"/>
      <c r="R86" s="4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hidden="1" x14ac:dyDescent="0.2">
      <c r="B87" s="12"/>
      <c r="C87" s="13"/>
      <c r="D87" s="222" t="s">
        <v>11</v>
      </c>
      <c r="E87" s="44"/>
      <c r="F87" s="45"/>
      <c r="G87" s="44"/>
      <c r="H87" s="46"/>
      <c r="I87" s="46"/>
      <c r="J87" s="46"/>
      <c r="K87" s="46"/>
      <c r="L87" s="46"/>
      <c r="M87" s="46"/>
      <c r="N87" s="46"/>
      <c r="O87" s="46"/>
      <c r="P87" s="46"/>
      <c r="Q87" s="204"/>
      <c r="R87" s="4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hidden="1" x14ac:dyDescent="0.2">
      <c r="B88" s="12"/>
      <c r="C88" s="13"/>
      <c r="D88" s="227" t="s">
        <v>58</v>
      </c>
      <c r="E88" s="228"/>
      <c r="F88" s="229"/>
      <c r="G88" s="228"/>
      <c r="H88" s="230"/>
      <c r="I88" s="230"/>
      <c r="J88" s="230"/>
      <c r="K88" s="230"/>
      <c r="L88" s="230"/>
      <c r="M88" s="230"/>
      <c r="N88" s="230"/>
      <c r="O88" s="230"/>
      <c r="P88" s="230"/>
      <c r="Q88" s="204"/>
      <c r="R88" s="4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hidden="1" x14ac:dyDescent="0.2">
      <c r="B89" s="12"/>
      <c r="C89" s="13"/>
      <c r="D89" s="70" t="s">
        <v>12</v>
      </c>
      <c r="E89" s="44"/>
      <c r="F89" s="45"/>
      <c r="G89" s="44"/>
      <c r="H89" s="46"/>
      <c r="I89" s="46"/>
      <c r="J89" s="46"/>
      <c r="K89" s="46"/>
      <c r="L89" s="46"/>
      <c r="M89" s="46"/>
      <c r="N89" s="46"/>
      <c r="O89" s="46"/>
      <c r="P89" s="46"/>
      <c r="Q89" s="204"/>
      <c r="R89" s="4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hidden="1" x14ac:dyDescent="0.2">
      <c r="B90" s="12"/>
      <c r="C90" s="13"/>
      <c r="D90" s="70" t="s">
        <v>13</v>
      </c>
      <c r="E90" s="44"/>
      <c r="F90" s="45"/>
      <c r="G90" s="44"/>
      <c r="H90" s="46"/>
      <c r="I90" s="46"/>
      <c r="J90" s="46"/>
      <c r="K90" s="46"/>
      <c r="L90" s="46"/>
      <c r="M90" s="46"/>
      <c r="N90" s="46"/>
      <c r="O90" s="46"/>
      <c r="P90" s="46"/>
      <c r="Q90" s="204"/>
      <c r="R90" s="4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hidden="1" customHeight="1" x14ac:dyDescent="0.2">
      <c r="B91" s="15"/>
      <c r="C91" s="13"/>
      <c r="D91" s="77"/>
      <c r="E91" s="44"/>
      <c r="F91" s="45"/>
      <c r="G91" s="73"/>
      <c r="H91" s="74"/>
      <c r="I91" s="74"/>
      <c r="J91" s="74"/>
      <c r="K91" s="74"/>
      <c r="L91" s="74"/>
      <c r="M91" s="74"/>
      <c r="N91" s="74"/>
      <c r="O91" s="74"/>
      <c r="P91" s="74"/>
      <c r="Q91" s="204"/>
      <c r="R91" s="4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hidden="1" customHeight="1" x14ac:dyDescent="0.2">
      <c r="B92" s="12"/>
      <c r="C92" s="16"/>
      <c r="D92" s="210"/>
      <c r="E92" s="63"/>
      <c r="F92" s="64"/>
      <c r="G92" s="211"/>
      <c r="H92" s="212"/>
      <c r="I92" s="212"/>
      <c r="J92" s="212"/>
      <c r="K92" s="212"/>
      <c r="L92" s="212"/>
      <c r="M92" s="212"/>
      <c r="N92" s="212"/>
      <c r="O92" s="212"/>
      <c r="P92" s="212"/>
      <c r="Q92" s="207"/>
      <c r="R92" s="4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hidden="1" x14ac:dyDescent="0.2">
      <c r="B93" s="12"/>
      <c r="C93" s="13"/>
      <c r="D93" s="70" t="s">
        <v>14</v>
      </c>
      <c r="E93" s="44"/>
      <c r="F93" s="45"/>
      <c r="G93" s="44"/>
      <c r="H93" s="46"/>
      <c r="I93" s="46"/>
      <c r="J93" s="46"/>
      <c r="K93" s="46"/>
      <c r="L93" s="46"/>
      <c r="M93" s="46"/>
      <c r="N93" s="46"/>
      <c r="O93" s="46"/>
      <c r="P93" s="46"/>
      <c r="Q93" s="204"/>
      <c r="R93" s="4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hidden="1" x14ac:dyDescent="0.2">
      <c r="B94" s="12"/>
      <c r="C94" s="13"/>
      <c r="D94" s="227" t="s">
        <v>15</v>
      </c>
      <c r="E94" s="44"/>
      <c r="F94" s="45"/>
      <c r="G94" s="44"/>
      <c r="H94" s="46"/>
      <c r="I94" s="46"/>
      <c r="J94" s="46"/>
      <c r="K94" s="46"/>
      <c r="L94" s="46"/>
      <c r="M94" s="46"/>
      <c r="N94" s="46"/>
      <c r="O94" s="46"/>
      <c r="P94" s="46"/>
      <c r="Q94" s="204"/>
      <c r="R94" s="4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hidden="1" x14ac:dyDescent="0.2">
      <c r="B95" s="12"/>
      <c r="C95" s="13"/>
      <c r="D95" s="231" t="s">
        <v>16</v>
      </c>
      <c r="E95" s="44"/>
      <c r="F95" s="45"/>
      <c r="G95" s="44"/>
      <c r="H95" s="46"/>
      <c r="I95" s="46"/>
      <c r="J95" s="46"/>
      <c r="K95" s="46"/>
      <c r="L95" s="46"/>
      <c r="M95" s="46"/>
      <c r="N95" s="46"/>
      <c r="O95" s="46"/>
      <c r="P95" s="46"/>
      <c r="Q95" s="204"/>
      <c r="R95" s="4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hidden="1" thickBot="1" x14ac:dyDescent="0.25">
      <c r="B96" s="12"/>
      <c r="C96" s="13"/>
      <c r="D96" s="227" t="s">
        <v>17</v>
      </c>
      <c r="E96" s="55"/>
      <c r="F96" s="232"/>
      <c r="G96" s="55"/>
      <c r="H96" s="56"/>
      <c r="I96" s="56"/>
      <c r="J96" s="56"/>
      <c r="K96" s="56"/>
      <c r="L96" s="56"/>
      <c r="M96" s="56"/>
      <c r="N96" s="56"/>
      <c r="O96" s="56"/>
      <c r="P96" s="56"/>
      <c r="Q96" s="204"/>
      <c r="R96" s="4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1" customFormat="1" ht="15.75" thickTop="1" x14ac:dyDescent="0.25">
      <c r="B97" s="12"/>
      <c r="C97" s="17"/>
      <c r="D97" s="34" t="s">
        <v>50</v>
      </c>
      <c r="E97" s="233"/>
      <c r="F97" s="234"/>
      <c r="G97" s="233"/>
      <c r="H97" s="235"/>
      <c r="I97" s="235"/>
      <c r="J97" s="235"/>
      <c r="K97" s="235"/>
      <c r="L97" s="235"/>
      <c r="M97" s="235"/>
      <c r="N97" s="235"/>
      <c r="O97" s="235"/>
      <c r="P97" s="235"/>
      <c r="Q97" s="236"/>
      <c r="R97" s="4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1" customFormat="1" ht="5.0999999999999996" customHeight="1" x14ac:dyDescent="0.2">
      <c r="B98" s="12"/>
      <c r="C98" s="13"/>
      <c r="D98" s="209"/>
      <c r="E98" s="44"/>
      <c r="F98" s="45"/>
      <c r="G98" s="44"/>
      <c r="H98" s="46"/>
      <c r="I98" s="46"/>
      <c r="J98" s="46"/>
      <c r="K98" s="46"/>
      <c r="L98" s="46"/>
      <c r="M98" s="46"/>
      <c r="N98" s="46"/>
      <c r="O98" s="46"/>
      <c r="P98" s="46"/>
      <c r="Q98" s="204"/>
      <c r="R98" s="4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1" customFormat="1" ht="26.25" thickBot="1" x14ac:dyDescent="0.25">
      <c r="B99" s="12"/>
      <c r="C99" s="13"/>
      <c r="D99" s="77" t="s">
        <v>84</v>
      </c>
      <c r="E99" s="73" t="e">
        <f>E64/E21</f>
        <v>#DIV/0!</v>
      </c>
      <c r="F99" s="72"/>
      <c r="G99" s="73" t="e">
        <f t="shared" ref="G99:P99" si="5">IF(G111=0,"---",G111)</f>
        <v>#DIV/0!</v>
      </c>
      <c r="H99" s="74" t="e">
        <f t="shared" si="5"/>
        <v>#DIV/0!</v>
      </c>
      <c r="I99" s="74" t="e">
        <f t="shared" si="5"/>
        <v>#DIV/0!</v>
      </c>
      <c r="J99" s="74" t="e">
        <f t="shared" si="5"/>
        <v>#DIV/0!</v>
      </c>
      <c r="K99" s="74" t="e">
        <f t="shared" si="5"/>
        <v>#DIV/0!</v>
      </c>
      <c r="L99" s="74" t="e">
        <f t="shared" si="5"/>
        <v>#DIV/0!</v>
      </c>
      <c r="M99" s="74" t="e">
        <f t="shared" si="5"/>
        <v>#DIV/0!</v>
      </c>
      <c r="N99" s="74" t="e">
        <f t="shared" si="5"/>
        <v>#DIV/0!</v>
      </c>
      <c r="O99" s="74" t="e">
        <f t="shared" si="5"/>
        <v>#DIV/0!</v>
      </c>
      <c r="P99" s="74" t="e">
        <f t="shared" si="5"/>
        <v>#DIV/0!</v>
      </c>
      <c r="Q99" s="204"/>
      <c r="R99" s="4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1" customFormat="1" ht="25.5" hidden="1" x14ac:dyDescent="0.2">
      <c r="B100" s="12"/>
      <c r="C100" s="13"/>
      <c r="D100" s="237" t="s">
        <v>69</v>
      </c>
      <c r="E100" s="73"/>
      <c r="F100" s="72"/>
      <c r="G100" s="73" t="e">
        <f t="shared" ref="G100:P100" si="6">IF(G112=0,"---",G112)</f>
        <v>#DIV/0!</v>
      </c>
      <c r="H100" s="74" t="e">
        <f t="shared" si="6"/>
        <v>#DIV/0!</v>
      </c>
      <c r="I100" s="74" t="e">
        <f t="shared" si="6"/>
        <v>#DIV/0!</v>
      </c>
      <c r="J100" s="74" t="e">
        <f t="shared" si="6"/>
        <v>#DIV/0!</v>
      </c>
      <c r="K100" s="74" t="e">
        <f t="shared" si="6"/>
        <v>#DIV/0!</v>
      </c>
      <c r="L100" s="74" t="e">
        <f t="shared" si="6"/>
        <v>#DIV/0!</v>
      </c>
      <c r="M100" s="74" t="e">
        <f t="shared" si="6"/>
        <v>#DIV/0!</v>
      </c>
      <c r="N100" s="74" t="e">
        <f t="shared" si="6"/>
        <v>#DIV/0!</v>
      </c>
      <c r="O100" s="74" t="e">
        <f t="shared" si="6"/>
        <v>#DIV/0!</v>
      </c>
      <c r="P100" s="74" t="e">
        <f t="shared" si="6"/>
        <v>#DIV/0!</v>
      </c>
      <c r="Q100" s="204"/>
      <c r="R100" s="4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1" customFormat="1" ht="25.5" hidden="1" x14ac:dyDescent="0.2">
      <c r="B101" s="12"/>
      <c r="C101" s="13"/>
      <c r="D101" s="238" t="s">
        <v>70</v>
      </c>
      <c r="E101" s="214"/>
      <c r="F101" s="239"/>
      <c r="G101" s="214" t="e">
        <f t="shared" ref="G101:P101" si="7">IF(G113=0,"---",G113)</f>
        <v>#DIV/0!</v>
      </c>
      <c r="H101" s="215" t="e">
        <f t="shared" si="7"/>
        <v>#DIV/0!</v>
      </c>
      <c r="I101" s="215" t="e">
        <f t="shared" si="7"/>
        <v>#DIV/0!</v>
      </c>
      <c r="J101" s="215" t="e">
        <f t="shared" si="7"/>
        <v>#DIV/0!</v>
      </c>
      <c r="K101" s="215" t="e">
        <f t="shared" si="7"/>
        <v>#DIV/0!</v>
      </c>
      <c r="L101" s="215" t="e">
        <f t="shared" si="7"/>
        <v>#DIV/0!</v>
      </c>
      <c r="M101" s="215" t="e">
        <f t="shared" si="7"/>
        <v>#DIV/0!</v>
      </c>
      <c r="N101" s="215" t="e">
        <f t="shared" si="7"/>
        <v>#DIV/0!</v>
      </c>
      <c r="O101" s="215" t="e">
        <f t="shared" si="7"/>
        <v>#DIV/0!</v>
      </c>
      <c r="P101" s="215" t="e">
        <f t="shared" si="7"/>
        <v>#DIV/0!</v>
      </c>
      <c r="Q101" s="204"/>
      <c r="R101" s="4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1" customFormat="1" hidden="1" x14ac:dyDescent="0.2">
      <c r="B102" s="12"/>
      <c r="C102" s="13"/>
      <c r="D102" s="237" t="s">
        <v>71</v>
      </c>
      <c r="E102" s="214"/>
      <c r="F102" s="239"/>
      <c r="G102" s="214" t="e">
        <f t="shared" ref="G102:P102" si="8">IF(G114=0,"---",G114)</f>
        <v>#DIV/0!</v>
      </c>
      <c r="H102" s="215" t="e">
        <f t="shared" si="8"/>
        <v>#DIV/0!</v>
      </c>
      <c r="I102" s="215" t="e">
        <f t="shared" si="8"/>
        <v>#DIV/0!</v>
      </c>
      <c r="J102" s="215" t="e">
        <f t="shared" si="8"/>
        <v>#DIV/0!</v>
      </c>
      <c r="K102" s="215" t="e">
        <f t="shared" si="8"/>
        <v>#DIV/0!</v>
      </c>
      <c r="L102" s="215" t="e">
        <f t="shared" si="8"/>
        <v>#DIV/0!</v>
      </c>
      <c r="M102" s="215" t="e">
        <f t="shared" si="8"/>
        <v>#DIV/0!</v>
      </c>
      <c r="N102" s="215" t="e">
        <f t="shared" si="8"/>
        <v>#DIV/0!</v>
      </c>
      <c r="O102" s="215" t="e">
        <f t="shared" si="8"/>
        <v>#DIV/0!</v>
      </c>
      <c r="P102" s="215" t="e">
        <f t="shared" si="8"/>
        <v>#DIV/0!</v>
      </c>
      <c r="Q102" s="204"/>
      <c r="R102" s="4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1" customFormat="1" ht="25.5" hidden="1" x14ac:dyDescent="0.2">
      <c r="B103" s="12"/>
      <c r="C103" s="13"/>
      <c r="D103" s="77" t="s">
        <v>60</v>
      </c>
      <c r="E103" s="73"/>
      <c r="F103" s="45"/>
      <c r="G103" s="73" t="e">
        <f t="shared" ref="G103:P103" si="9">IF(G112=0,"---",G112)</f>
        <v>#DIV/0!</v>
      </c>
      <c r="H103" s="74" t="e">
        <f t="shared" si="9"/>
        <v>#DIV/0!</v>
      </c>
      <c r="I103" s="74" t="e">
        <f t="shared" si="9"/>
        <v>#DIV/0!</v>
      </c>
      <c r="J103" s="74" t="e">
        <f t="shared" si="9"/>
        <v>#DIV/0!</v>
      </c>
      <c r="K103" s="74" t="e">
        <f t="shared" si="9"/>
        <v>#DIV/0!</v>
      </c>
      <c r="L103" s="74" t="e">
        <f t="shared" si="9"/>
        <v>#DIV/0!</v>
      </c>
      <c r="M103" s="74" t="e">
        <f t="shared" si="9"/>
        <v>#DIV/0!</v>
      </c>
      <c r="N103" s="74" t="e">
        <f t="shared" si="9"/>
        <v>#DIV/0!</v>
      </c>
      <c r="O103" s="74" t="e">
        <f t="shared" si="9"/>
        <v>#DIV/0!</v>
      </c>
      <c r="P103" s="74" t="e">
        <f t="shared" si="9"/>
        <v>#DIV/0!</v>
      </c>
      <c r="Q103" s="204"/>
      <c r="R103" s="4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1" customFormat="1" ht="25.5" hidden="1" x14ac:dyDescent="0.2">
      <c r="B104" s="12"/>
      <c r="C104" s="13"/>
      <c r="D104" s="237" t="s">
        <v>80</v>
      </c>
      <c r="E104" s="73"/>
      <c r="F104" s="45"/>
      <c r="G104" s="73" t="e">
        <f t="shared" ref="G104:P104" si="10">IF(G115=0,"---",G115)</f>
        <v>#DIV/0!</v>
      </c>
      <c r="H104" s="74" t="e">
        <f t="shared" si="10"/>
        <v>#DIV/0!</v>
      </c>
      <c r="I104" s="74" t="e">
        <f t="shared" si="10"/>
        <v>#DIV/0!</v>
      </c>
      <c r="J104" s="74" t="e">
        <f t="shared" si="10"/>
        <v>#DIV/0!</v>
      </c>
      <c r="K104" s="74" t="e">
        <f t="shared" si="10"/>
        <v>#DIV/0!</v>
      </c>
      <c r="L104" s="74" t="e">
        <f t="shared" si="10"/>
        <v>#DIV/0!</v>
      </c>
      <c r="M104" s="74" t="e">
        <f t="shared" si="10"/>
        <v>#DIV/0!</v>
      </c>
      <c r="N104" s="74" t="e">
        <f t="shared" si="10"/>
        <v>#DIV/0!</v>
      </c>
      <c r="O104" s="74" t="e">
        <f t="shared" si="10"/>
        <v>#DIV/0!</v>
      </c>
      <c r="P104" s="74" t="e">
        <f t="shared" si="10"/>
        <v>#DIV/0!</v>
      </c>
      <c r="Q104" s="204"/>
      <c r="R104" s="4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1" customFormat="1" ht="25.5" hidden="1" x14ac:dyDescent="0.2">
      <c r="B105" s="12"/>
      <c r="C105" s="13"/>
      <c r="D105" s="237" t="s">
        <v>72</v>
      </c>
      <c r="E105" s="214"/>
      <c r="F105" s="239"/>
      <c r="G105" s="214" t="e">
        <f t="shared" ref="G105:P105" si="11">IF(G113=0,"---",G113)</f>
        <v>#DIV/0!</v>
      </c>
      <c r="H105" s="215" t="e">
        <f t="shared" si="11"/>
        <v>#DIV/0!</v>
      </c>
      <c r="I105" s="215" t="e">
        <f t="shared" si="11"/>
        <v>#DIV/0!</v>
      </c>
      <c r="J105" s="215" t="e">
        <f t="shared" si="11"/>
        <v>#DIV/0!</v>
      </c>
      <c r="K105" s="215" t="e">
        <f t="shared" si="11"/>
        <v>#DIV/0!</v>
      </c>
      <c r="L105" s="215" t="e">
        <f t="shared" si="11"/>
        <v>#DIV/0!</v>
      </c>
      <c r="M105" s="215" t="e">
        <f t="shared" si="11"/>
        <v>#DIV/0!</v>
      </c>
      <c r="N105" s="215" t="e">
        <f t="shared" si="11"/>
        <v>#DIV/0!</v>
      </c>
      <c r="O105" s="215" t="e">
        <f t="shared" si="11"/>
        <v>#DIV/0!</v>
      </c>
      <c r="P105" s="215" t="e">
        <f t="shared" si="11"/>
        <v>#DIV/0!</v>
      </c>
      <c r="Q105" s="204"/>
      <c r="R105" s="4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1" customFormat="1" hidden="1" x14ac:dyDescent="0.2">
      <c r="B106" s="12"/>
      <c r="C106" s="13"/>
      <c r="D106" s="70" t="s">
        <v>51</v>
      </c>
      <c r="E106" s="73"/>
      <c r="F106" s="45"/>
      <c r="G106" s="73" t="e">
        <f t="shared" ref="G106:P106" si="12">IF(G116=0,"---",G116)</f>
        <v>#DIV/0!</v>
      </c>
      <c r="H106" s="74" t="e">
        <f t="shared" si="12"/>
        <v>#DIV/0!</v>
      </c>
      <c r="I106" s="74" t="e">
        <f t="shared" si="12"/>
        <v>#DIV/0!</v>
      </c>
      <c r="J106" s="74" t="e">
        <f t="shared" si="12"/>
        <v>#DIV/0!</v>
      </c>
      <c r="K106" s="74" t="e">
        <f t="shared" si="12"/>
        <v>#DIV/0!</v>
      </c>
      <c r="L106" s="74" t="e">
        <f t="shared" si="12"/>
        <v>#DIV/0!</v>
      </c>
      <c r="M106" s="74" t="e">
        <f t="shared" si="12"/>
        <v>#DIV/0!</v>
      </c>
      <c r="N106" s="74" t="e">
        <f t="shared" si="12"/>
        <v>#DIV/0!</v>
      </c>
      <c r="O106" s="74" t="e">
        <f t="shared" si="12"/>
        <v>#DIV/0!</v>
      </c>
      <c r="P106" s="74" t="e">
        <f t="shared" si="12"/>
        <v>#DIV/0!</v>
      </c>
      <c r="Q106" s="204"/>
      <c r="R106" s="4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1" customFormat="1" ht="13.5" hidden="1" thickBot="1" x14ac:dyDescent="0.25">
      <c r="B107" s="12"/>
      <c r="C107" s="18"/>
      <c r="D107" s="70" t="s">
        <v>52</v>
      </c>
      <c r="E107" s="73"/>
      <c r="F107" s="240"/>
      <c r="G107" s="241" t="e">
        <f t="shared" ref="G107:P107" si="13">IF(G117=0,"---",G117)</f>
        <v>#DIV/0!</v>
      </c>
      <c r="H107" s="242" t="e">
        <f t="shared" si="13"/>
        <v>#DIV/0!</v>
      </c>
      <c r="I107" s="242" t="e">
        <f t="shared" si="13"/>
        <v>#DIV/0!</v>
      </c>
      <c r="J107" s="242" t="e">
        <f t="shared" si="13"/>
        <v>#DIV/0!</v>
      </c>
      <c r="K107" s="242" t="e">
        <f t="shared" si="13"/>
        <v>#DIV/0!</v>
      </c>
      <c r="L107" s="242" t="e">
        <f t="shared" si="13"/>
        <v>#DIV/0!</v>
      </c>
      <c r="M107" s="242" t="e">
        <f t="shared" si="13"/>
        <v>#DIV/0!</v>
      </c>
      <c r="N107" s="242" t="e">
        <f t="shared" si="13"/>
        <v>#DIV/0!</v>
      </c>
      <c r="O107" s="242" t="e">
        <f t="shared" si="13"/>
        <v>#DIV/0!</v>
      </c>
      <c r="P107" s="242" t="e">
        <f t="shared" si="13"/>
        <v>#DIV/0!</v>
      </c>
      <c r="Q107" s="243"/>
      <c r="R107" s="4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1" customFormat="1" ht="17.25" customHeight="1" thickTop="1" x14ac:dyDescent="0.2">
      <c r="B108" s="12"/>
      <c r="C108" s="19"/>
      <c r="D108" s="244"/>
      <c r="E108" s="245"/>
      <c r="F108" s="245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7"/>
      <c r="R108" s="4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1" customFormat="1" hidden="1" x14ac:dyDescent="0.2">
      <c r="B109" s="12"/>
      <c r="C109" s="12"/>
      <c r="D109" s="248"/>
      <c r="E109" s="249"/>
      <c r="F109" s="249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1"/>
      <c r="R109" s="4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1" customFormat="1" hidden="1" x14ac:dyDescent="0.2">
      <c r="B110" s="12"/>
      <c r="C110" s="12"/>
      <c r="D110" s="248"/>
      <c r="E110" s="249"/>
      <c r="F110" s="249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1"/>
      <c r="R110" s="4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1" customFormat="1" hidden="1" x14ac:dyDescent="0.2">
      <c r="B111" s="12"/>
      <c r="C111" s="12"/>
      <c r="D111" s="248"/>
      <c r="E111" s="249"/>
      <c r="F111" s="249"/>
      <c r="G111" s="20" t="e">
        <f t="shared" ref="G111:P111" si="14">G64/G21</f>
        <v>#DIV/0!</v>
      </c>
      <c r="H111" s="20" t="e">
        <f t="shared" si="14"/>
        <v>#DIV/0!</v>
      </c>
      <c r="I111" s="20" t="e">
        <f t="shared" si="14"/>
        <v>#DIV/0!</v>
      </c>
      <c r="J111" s="20" t="e">
        <f t="shared" si="14"/>
        <v>#DIV/0!</v>
      </c>
      <c r="K111" s="20" t="e">
        <f t="shared" si="14"/>
        <v>#DIV/0!</v>
      </c>
      <c r="L111" s="20" t="e">
        <f t="shared" si="14"/>
        <v>#DIV/0!</v>
      </c>
      <c r="M111" s="20" t="e">
        <f t="shared" si="14"/>
        <v>#DIV/0!</v>
      </c>
      <c r="N111" s="20" t="e">
        <f t="shared" si="14"/>
        <v>#DIV/0!</v>
      </c>
      <c r="O111" s="20" t="e">
        <f t="shared" si="14"/>
        <v>#DIV/0!</v>
      </c>
      <c r="P111" s="20" t="e">
        <f t="shared" si="14"/>
        <v>#DIV/0!</v>
      </c>
      <c r="Q111" s="251"/>
      <c r="R111" s="4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1" customFormat="1" hidden="1" x14ac:dyDescent="0.2">
      <c r="B112" s="12"/>
      <c r="C112" s="12"/>
      <c r="D112" s="248"/>
      <c r="E112" s="249"/>
      <c r="F112" s="249"/>
      <c r="G112" s="20" t="e">
        <f t="shared" ref="G112:P112" si="15">G64/G23</f>
        <v>#DIV/0!</v>
      </c>
      <c r="H112" s="20" t="e">
        <f t="shared" si="15"/>
        <v>#DIV/0!</v>
      </c>
      <c r="I112" s="20" t="e">
        <f t="shared" si="15"/>
        <v>#DIV/0!</v>
      </c>
      <c r="J112" s="20" t="e">
        <f t="shared" si="15"/>
        <v>#DIV/0!</v>
      </c>
      <c r="K112" s="20" t="e">
        <f t="shared" si="15"/>
        <v>#DIV/0!</v>
      </c>
      <c r="L112" s="20" t="e">
        <f t="shared" si="15"/>
        <v>#DIV/0!</v>
      </c>
      <c r="M112" s="20" t="e">
        <f t="shared" si="15"/>
        <v>#DIV/0!</v>
      </c>
      <c r="N112" s="20" t="e">
        <f t="shared" si="15"/>
        <v>#DIV/0!</v>
      </c>
      <c r="O112" s="20" t="e">
        <f t="shared" si="15"/>
        <v>#DIV/0!</v>
      </c>
      <c r="P112" s="20" t="e">
        <f t="shared" si="15"/>
        <v>#DIV/0!</v>
      </c>
      <c r="Q112" s="251"/>
      <c r="R112" s="4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1" customFormat="1" hidden="1" x14ac:dyDescent="0.2">
      <c r="B113" s="12"/>
      <c r="C113" s="12"/>
      <c r="D113" s="248"/>
      <c r="E113" s="249"/>
      <c r="F113" s="249"/>
      <c r="G113" s="20" t="e">
        <f t="shared" ref="G113:P113" si="16">G64/G24</f>
        <v>#DIV/0!</v>
      </c>
      <c r="H113" s="20" t="e">
        <f t="shared" si="16"/>
        <v>#DIV/0!</v>
      </c>
      <c r="I113" s="20" t="e">
        <f t="shared" si="16"/>
        <v>#DIV/0!</v>
      </c>
      <c r="J113" s="20" t="e">
        <f t="shared" si="16"/>
        <v>#DIV/0!</v>
      </c>
      <c r="K113" s="20" t="e">
        <f t="shared" si="16"/>
        <v>#DIV/0!</v>
      </c>
      <c r="L113" s="20" t="e">
        <f t="shared" si="16"/>
        <v>#DIV/0!</v>
      </c>
      <c r="M113" s="20" t="e">
        <f t="shared" si="16"/>
        <v>#DIV/0!</v>
      </c>
      <c r="N113" s="20" t="e">
        <f t="shared" si="16"/>
        <v>#DIV/0!</v>
      </c>
      <c r="O113" s="20" t="e">
        <f t="shared" si="16"/>
        <v>#DIV/0!</v>
      </c>
      <c r="P113" s="20" t="e">
        <f t="shared" si="16"/>
        <v>#DIV/0!</v>
      </c>
      <c r="Q113" s="251"/>
      <c r="R113" s="4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1" customFormat="1" hidden="1" x14ac:dyDescent="0.2">
      <c r="B114" s="12"/>
      <c r="C114" s="12"/>
      <c r="D114" s="248"/>
      <c r="E114" s="249"/>
      <c r="F114" s="249"/>
      <c r="G114" s="21" t="e">
        <f>G64/(G22*G35)</f>
        <v>#DIV/0!</v>
      </c>
      <c r="H114" s="21" t="e">
        <f t="shared" ref="H114:P114" si="17">H64/(H22*H35)</f>
        <v>#DIV/0!</v>
      </c>
      <c r="I114" s="21" t="e">
        <f t="shared" si="17"/>
        <v>#DIV/0!</v>
      </c>
      <c r="J114" s="21" t="e">
        <f t="shared" si="17"/>
        <v>#DIV/0!</v>
      </c>
      <c r="K114" s="21" t="e">
        <f t="shared" si="17"/>
        <v>#DIV/0!</v>
      </c>
      <c r="L114" s="21" t="e">
        <f t="shared" si="17"/>
        <v>#DIV/0!</v>
      </c>
      <c r="M114" s="21" t="e">
        <f t="shared" si="17"/>
        <v>#DIV/0!</v>
      </c>
      <c r="N114" s="21" t="e">
        <f t="shared" si="17"/>
        <v>#DIV/0!</v>
      </c>
      <c r="O114" s="21" t="e">
        <f t="shared" si="17"/>
        <v>#DIV/0!</v>
      </c>
      <c r="P114" s="21" t="e">
        <f t="shared" si="17"/>
        <v>#DIV/0!</v>
      </c>
      <c r="Q114" s="251"/>
      <c r="R114" s="4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1" customFormat="1" hidden="1" x14ac:dyDescent="0.2">
      <c r="B115" s="12"/>
      <c r="C115" s="12"/>
      <c r="D115" s="248"/>
      <c r="E115" s="249"/>
      <c r="F115" s="249"/>
      <c r="G115" s="20" t="e">
        <f>G64/G81</f>
        <v>#DIV/0!</v>
      </c>
      <c r="H115" s="20" t="e">
        <f t="shared" ref="H115:P115" si="18">H64/H81</f>
        <v>#DIV/0!</v>
      </c>
      <c r="I115" s="20" t="e">
        <f t="shared" si="18"/>
        <v>#DIV/0!</v>
      </c>
      <c r="J115" s="20" t="e">
        <f t="shared" si="18"/>
        <v>#DIV/0!</v>
      </c>
      <c r="K115" s="20" t="e">
        <f t="shared" si="18"/>
        <v>#DIV/0!</v>
      </c>
      <c r="L115" s="20" t="e">
        <f t="shared" si="18"/>
        <v>#DIV/0!</v>
      </c>
      <c r="M115" s="20" t="e">
        <f t="shared" si="18"/>
        <v>#DIV/0!</v>
      </c>
      <c r="N115" s="20" t="e">
        <f t="shared" si="18"/>
        <v>#DIV/0!</v>
      </c>
      <c r="O115" s="20" t="e">
        <f t="shared" si="18"/>
        <v>#DIV/0!</v>
      </c>
      <c r="P115" s="20" t="e">
        <f t="shared" si="18"/>
        <v>#DIV/0!</v>
      </c>
      <c r="Q115" s="251"/>
      <c r="R115" s="4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1" customFormat="1" hidden="1" x14ac:dyDescent="0.2">
      <c r="B116" s="12"/>
      <c r="C116" s="12"/>
      <c r="D116" s="248"/>
      <c r="E116" s="249"/>
      <c r="F116" s="249"/>
      <c r="G116" s="20" t="e">
        <f t="shared" ref="G116:P116" si="19">G64/G81</f>
        <v>#DIV/0!</v>
      </c>
      <c r="H116" s="20" t="e">
        <f t="shared" si="19"/>
        <v>#DIV/0!</v>
      </c>
      <c r="I116" s="20" t="e">
        <f t="shared" si="19"/>
        <v>#DIV/0!</v>
      </c>
      <c r="J116" s="20" t="e">
        <f t="shared" si="19"/>
        <v>#DIV/0!</v>
      </c>
      <c r="K116" s="20" t="e">
        <f t="shared" si="19"/>
        <v>#DIV/0!</v>
      </c>
      <c r="L116" s="20" t="e">
        <f t="shared" si="19"/>
        <v>#DIV/0!</v>
      </c>
      <c r="M116" s="20" t="e">
        <f t="shared" si="19"/>
        <v>#DIV/0!</v>
      </c>
      <c r="N116" s="20" t="e">
        <f t="shared" si="19"/>
        <v>#DIV/0!</v>
      </c>
      <c r="O116" s="20" t="e">
        <f t="shared" si="19"/>
        <v>#DIV/0!</v>
      </c>
      <c r="P116" s="20" t="e">
        <f t="shared" si="19"/>
        <v>#DIV/0!</v>
      </c>
      <c r="Q116" s="251"/>
      <c r="R116" s="4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1" customFormat="1" hidden="1" x14ac:dyDescent="0.2">
      <c r="B117" s="12"/>
      <c r="C117" s="12"/>
      <c r="D117" s="248"/>
      <c r="E117" s="249"/>
      <c r="F117" s="249"/>
      <c r="G117" s="21" t="e">
        <f t="shared" ref="G117:P117" si="20">G106/G88</f>
        <v>#DIV/0!</v>
      </c>
      <c r="H117" s="21" t="e">
        <f t="shared" si="20"/>
        <v>#DIV/0!</v>
      </c>
      <c r="I117" s="21" t="e">
        <f t="shared" si="20"/>
        <v>#DIV/0!</v>
      </c>
      <c r="J117" s="21" t="e">
        <f t="shared" si="20"/>
        <v>#DIV/0!</v>
      </c>
      <c r="K117" s="21" t="e">
        <f t="shared" si="20"/>
        <v>#DIV/0!</v>
      </c>
      <c r="L117" s="21" t="e">
        <f t="shared" si="20"/>
        <v>#DIV/0!</v>
      </c>
      <c r="M117" s="21" t="e">
        <f t="shared" si="20"/>
        <v>#DIV/0!</v>
      </c>
      <c r="N117" s="21" t="e">
        <f t="shared" si="20"/>
        <v>#DIV/0!</v>
      </c>
      <c r="O117" s="21" t="e">
        <f t="shared" si="20"/>
        <v>#DIV/0!</v>
      </c>
      <c r="P117" s="21" t="e">
        <f t="shared" si="20"/>
        <v>#DIV/0!</v>
      </c>
      <c r="Q117" s="251"/>
      <c r="R117" s="4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1" customFormat="1" hidden="1" x14ac:dyDescent="0.2">
      <c r="B118" s="12"/>
      <c r="C118" s="12"/>
      <c r="D118" s="248"/>
      <c r="E118" s="249"/>
      <c r="F118" s="249"/>
      <c r="G118" s="21" t="e">
        <f>G81/G23</f>
        <v>#DIV/0!</v>
      </c>
      <c r="H118" s="21" t="e">
        <f t="shared" ref="H118:P118" si="21">H81/H23</f>
        <v>#DIV/0!</v>
      </c>
      <c r="I118" s="21" t="e">
        <f t="shared" si="21"/>
        <v>#DIV/0!</v>
      </c>
      <c r="J118" s="21" t="e">
        <f t="shared" si="21"/>
        <v>#DIV/0!</v>
      </c>
      <c r="K118" s="21" t="e">
        <f t="shared" si="21"/>
        <v>#DIV/0!</v>
      </c>
      <c r="L118" s="21" t="e">
        <f t="shared" si="21"/>
        <v>#DIV/0!</v>
      </c>
      <c r="M118" s="21" t="e">
        <f t="shared" si="21"/>
        <v>#DIV/0!</v>
      </c>
      <c r="N118" s="21" t="e">
        <f t="shared" si="21"/>
        <v>#DIV/0!</v>
      </c>
      <c r="O118" s="21" t="e">
        <f t="shared" si="21"/>
        <v>#DIV/0!</v>
      </c>
      <c r="P118" s="21" t="e">
        <f t="shared" si="21"/>
        <v>#DIV/0!</v>
      </c>
      <c r="Q118" s="251"/>
      <c r="R118" s="4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39" customFormat="1" ht="15" x14ac:dyDescent="0.25">
      <c r="B119" s="35"/>
      <c r="C119" s="35"/>
      <c r="D119" s="36" t="s">
        <v>83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7"/>
      <c r="R119" s="42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1" spans="2:29" s="11" customFormat="1" x14ac:dyDescent="0.2">
      <c r="D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2:29" s="11" customFormat="1" x14ac:dyDescent="0.2">
      <c r="D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2:29" s="11" customFormat="1" x14ac:dyDescent="0.2">
      <c r="D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2:29" s="11" customFormat="1" x14ac:dyDescent="0.2">
      <c r="D124" s="22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1" customFormat="1" x14ac:dyDescent="0.2">
      <c r="D125" s="22"/>
      <c r="G125" s="25" t="e">
        <f>RIGHT(G220,LEN(G220)-1)</f>
        <v>#VALUE!</v>
      </c>
      <c r="H125" s="25" t="e">
        <f t="shared" ref="H125:P125" si="22">RIGHT(H220,LEN(H220)-1)</f>
        <v>#VALUE!</v>
      </c>
      <c r="I125" s="25" t="e">
        <f t="shared" si="22"/>
        <v>#VALUE!</v>
      </c>
      <c r="J125" s="25" t="e">
        <f t="shared" si="22"/>
        <v>#VALUE!</v>
      </c>
      <c r="K125" s="25" t="e">
        <f t="shared" si="22"/>
        <v>#VALUE!</v>
      </c>
      <c r="L125" s="25" t="e">
        <f t="shared" si="22"/>
        <v>#VALUE!</v>
      </c>
      <c r="M125" s="25" t="e">
        <f t="shared" si="22"/>
        <v>#VALUE!</v>
      </c>
      <c r="N125" s="25" t="e">
        <f t="shared" si="22"/>
        <v>#VALUE!</v>
      </c>
      <c r="O125" s="25" t="e">
        <f t="shared" si="22"/>
        <v>#VALUE!</v>
      </c>
      <c r="P125" s="25" t="e">
        <f t="shared" si="22"/>
        <v>#VALUE!</v>
      </c>
    </row>
    <row r="127" spans="2:29" x14ac:dyDescent="0.2"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31" spans="1:28" s="82" customFormat="1" ht="16.5" customHeight="1" x14ac:dyDescent="0.2">
      <c r="A131" s="1"/>
      <c r="B131" s="346"/>
      <c r="C131" s="78"/>
      <c r="D131" s="78"/>
      <c r="E131" s="79"/>
      <c r="F131" s="79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80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 s="82" customFormat="1" ht="16.5" customHeight="1" x14ac:dyDescent="0.2">
      <c r="A132" s="1"/>
      <c r="B132" s="346"/>
      <c r="C132" s="355" t="s">
        <v>111</v>
      </c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80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 s="82" customFormat="1" ht="16.5" customHeight="1" x14ac:dyDescent="0.2">
      <c r="A133" s="1"/>
      <c r="B133" s="346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80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 s="82" customFormat="1" ht="15" x14ac:dyDescent="0.2">
      <c r="A134" s="1"/>
      <c r="B134" s="346"/>
      <c r="C134" s="83"/>
      <c r="D134" s="84"/>
      <c r="E134" s="166"/>
      <c r="F134" s="85"/>
      <c r="G134" s="86"/>
      <c r="H134" s="87"/>
      <c r="I134" s="87"/>
      <c r="J134" s="87"/>
      <c r="K134" s="87"/>
      <c r="L134" s="87"/>
      <c r="M134" s="87"/>
      <c r="N134" s="87"/>
      <c r="O134" s="87"/>
      <c r="P134" s="87"/>
      <c r="Q134" s="88"/>
      <c r="R134" s="80"/>
      <c r="S134" s="81"/>
      <c r="T134" s="89" t="s">
        <v>85</v>
      </c>
      <c r="U134" s="90"/>
      <c r="V134" s="90"/>
      <c r="W134" s="90"/>
      <c r="X134" s="81"/>
      <c r="Y134" s="81"/>
      <c r="Z134" s="81"/>
      <c r="AA134" s="81"/>
      <c r="AB134" s="81"/>
    </row>
    <row r="135" spans="1:28" s="82" customFormat="1" ht="15.75" thickBot="1" x14ac:dyDescent="0.25">
      <c r="A135" s="1"/>
      <c r="B135" s="346"/>
      <c r="C135" s="91"/>
      <c r="D135" s="92" t="s">
        <v>86</v>
      </c>
      <c r="E135" s="167" t="s">
        <v>56</v>
      </c>
      <c r="F135" s="93"/>
      <c r="G135" s="94">
        <f>G4</f>
        <v>1</v>
      </c>
      <c r="H135" s="304">
        <f t="shared" ref="H135:P135" si="23">H4</f>
        <v>2</v>
      </c>
      <c r="I135" s="304">
        <f t="shared" ref="I135:P135" si="24">I4</f>
        <v>3</v>
      </c>
      <c r="J135" s="304">
        <f t="shared" si="24"/>
        <v>4</v>
      </c>
      <c r="K135" s="304">
        <f t="shared" si="24"/>
        <v>5</v>
      </c>
      <c r="L135" s="304">
        <f t="shared" si="24"/>
        <v>6</v>
      </c>
      <c r="M135" s="304">
        <f t="shared" si="24"/>
        <v>7</v>
      </c>
      <c r="N135" s="304">
        <f t="shared" si="24"/>
        <v>8</v>
      </c>
      <c r="O135" s="304">
        <f t="shared" si="24"/>
        <v>9</v>
      </c>
      <c r="P135" s="304">
        <f t="shared" si="24"/>
        <v>10</v>
      </c>
      <c r="Q135" s="95"/>
      <c r="R135" s="80"/>
      <c r="S135" s="81"/>
      <c r="T135" s="96" t="s">
        <v>87</v>
      </c>
      <c r="U135" s="80"/>
      <c r="V135" s="97"/>
      <c r="W135" s="98">
        <v>42736</v>
      </c>
      <c r="X135" s="81"/>
      <c r="Y135" s="81"/>
      <c r="Z135" s="81"/>
      <c r="AA135" s="81"/>
      <c r="AB135" s="81"/>
    </row>
    <row r="136" spans="1:28" s="82" customFormat="1" ht="3.6" customHeight="1" x14ac:dyDescent="0.2">
      <c r="A136" s="1"/>
      <c r="B136" s="346"/>
      <c r="C136" s="99"/>
      <c r="D136" s="100"/>
      <c r="E136" s="168"/>
      <c r="F136" s="101"/>
      <c r="G136" s="102"/>
      <c r="H136" s="103"/>
      <c r="I136" s="103"/>
      <c r="J136" s="103"/>
      <c r="K136" s="103"/>
      <c r="L136" s="103"/>
      <c r="M136" s="103"/>
      <c r="N136" s="103"/>
      <c r="O136" s="103"/>
      <c r="P136" s="103"/>
      <c r="Q136" s="104"/>
      <c r="R136" s="80"/>
      <c r="S136" s="81"/>
      <c r="T136" s="96"/>
      <c r="U136" s="80"/>
      <c r="V136" s="80"/>
      <c r="W136" s="105"/>
      <c r="X136" s="81"/>
      <c r="Y136" s="81"/>
      <c r="Z136" s="81"/>
      <c r="AA136" s="81"/>
      <c r="AB136" s="81"/>
    </row>
    <row r="137" spans="1:28" s="82" customFormat="1" ht="15" x14ac:dyDescent="0.2">
      <c r="A137" s="1"/>
      <c r="B137" s="346"/>
      <c r="C137" s="252"/>
      <c r="D137" s="106" t="s">
        <v>1</v>
      </c>
      <c r="E137" s="108">
        <f>E9</f>
        <v>0</v>
      </c>
      <c r="F137" s="107"/>
      <c r="G137" s="108">
        <f t="shared" ref="G137:P137" si="25">G9</f>
        <v>0</v>
      </c>
      <c r="H137" s="109">
        <f t="shared" si="25"/>
        <v>0</v>
      </c>
      <c r="I137" s="109">
        <f t="shared" si="25"/>
        <v>0</v>
      </c>
      <c r="J137" s="109">
        <f t="shared" si="25"/>
        <v>0</v>
      </c>
      <c r="K137" s="109">
        <f t="shared" si="25"/>
        <v>0</v>
      </c>
      <c r="L137" s="109">
        <f t="shared" si="25"/>
        <v>0</v>
      </c>
      <c r="M137" s="109">
        <f t="shared" si="25"/>
        <v>0</v>
      </c>
      <c r="N137" s="109">
        <f t="shared" si="25"/>
        <v>0</v>
      </c>
      <c r="O137" s="109">
        <f t="shared" si="25"/>
        <v>0</v>
      </c>
      <c r="P137" s="109">
        <f t="shared" si="25"/>
        <v>0</v>
      </c>
      <c r="Q137" s="253"/>
      <c r="R137" s="80"/>
      <c r="S137" s="81"/>
      <c r="T137" s="96" t="s">
        <v>88</v>
      </c>
      <c r="U137" s="80"/>
      <c r="V137" s="80"/>
      <c r="W137" s="110">
        <v>0.03</v>
      </c>
      <c r="X137" s="81"/>
      <c r="Y137" s="81"/>
      <c r="Z137" s="81"/>
      <c r="AA137" s="81"/>
      <c r="AB137" s="81"/>
    </row>
    <row r="138" spans="1:28" s="82" customFormat="1" ht="15" x14ac:dyDescent="0.2">
      <c r="A138" s="1"/>
      <c r="B138" s="346"/>
      <c r="C138" s="252"/>
      <c r="D138" s="106" t="s">
        <v>89</v>
      </c>
      <c r="E138" s="108" t="str">
        <f>E10</f>
        <v xml:space="preserve">, </v>
      </c>
      <c r="F138" s="107"/>
      <c r="G138" s="108" t="str">
        <f t="shared" ref="G138:P138" si="26">G10</f>
        <v xml:space="preserve">, </v>
      </c>
      <c r="H138" s="109" t="str">
        <f t="shared" si="26"/>
        <v xml:space="preserve">, </v>
      </c>
      <c r="I138" s="109" t="str">
        <f t="shared" si="26"/>
        <v xml:space="preserve">, </v>
      </c>
      <c r="J138" s="109" t="str">
        <f t="shared" si="26"/>
        <v xml:space="preserve">, </v>
      </c>
      <c r="K138" s="109" t="str">
        <f t="shared" si="26"/>
        <v xml:space="preserve">, </v>
      </c>
      <c r="L138" s="109" t="str">
        <f t="shared" si="26"/>
        <v xml:space="preserve">, </v>
      </c>
      <c r="M138" s="109" t="str">
        <f t="shared" si="26"/>
        <v xml:space="preserve">, </v>
      </c>
      <c r="N138" s="109" t="str">
        <f t="shared" si="26"/>
        <v xml:space="preserve">, </v>
      </c>
      <c r="O138" s="109" t="str">
        <f t="shared" si="26"/>
        <v xml:space="preserve">, </v>
      </c>
      <c r="P138" s="109" t="str">
        <f t="shared" si="26"/>
        <v xml:space="preserve">, </v>
      </c>
      <c r="Q138" s="253"/>
      <c r="R138" s="80"/>
      <c r="S138" s="81"/>
      <c r="T138" s="96"/>
      <c r="U138" s="80"/>
      <c r="V138" s="80"/>
      <c r="W138" s="111"/>
      <c r="X138" s="81"/>
      <c r="Y138" s="81"/>
      <c r="Z138" s="81"/>
      <c r="AA138" s="81"/>
      <c r="AB138" s="81"/>
    </row>
    <row r="139" spans="1:28" s="82" customFormat="1" ht="3.6" customHeight="1" x14ac:dyDescent="0.2">
      <c r="A139" s="1"/>
      <c r="B139" s="346"/>
      <c r="C139" s="254"/>
      <c r="D139" s="255"/>
      <c r="E139" s="108"/>
      <c r="F139" s="112"/>
      <c r="G139" s="108"/>
      <c r="H139" s="109"/>
      <c r="I139" s="109"/>
      <c r="J139" s="109"/>
      <c r="K139" s="109"/>
      <c r="L139" s="109"/>
      <c r="M139" s="109"/>
      <c r="N139" s="109"/>
      <c r="O139" s="109"/>
      <c r="P139" s="109"/>
      <c r="Q139" s="253"/>
      <c r="R139" s="80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 s="82" customFormat="1" ht="15" x14ac:dyDescent="0.2">
      <c r="A140" s="1"/>
      <c r="B140" s="346"/>
      <c r="C140" s="113"/>
      <c r="D140" s="114" t="s">
        <v>74</v>
      </c>
      <c r="E140" s="169"/>
      <c r="F140" s="115"/>
      <c r="G140" s="256"/>
      <c r="H140" s="257"/>
      <c r="I140" s="257"/>
      <c r="J140" s="257"/>
      <c r="K140" s="257"/>
      <c r="L140" s="257"/>
      <c r="M140" s="257"/>
      <c r="N140" s="257"/>
      <c r="O140" s="257"/>
      <c r="P140" s="257"/>
      <c r="Q140" s="258"/>
      <c r="R140" s="80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 s="82" customFormat="1" ht="3.6" customHeight="1" x14ac:dyDescent="0.2">
      <c r="A141" s="1"/>
      <c r="B141" s="346"/>
      <c r="C141" s="254"/>
      <c r="D141" s="255"/>
      <c r="E141" s="108"/>
      <c r="F141" s="107"/>
      <c r="G141" s="108"/>
      <c r="H141" s="109"/>
      <c r="I141" s="109"/>
      <c r="J141" s="109"/>
      <c r="K141" s="109"/>
      <c r="L141" s="109"/>
      <c r="M141" s="109"/>
      <c r="N141" s="109"/>
      <c r="O141" s="109"/>
      <c r="P141" s="109"/>
      <c r="Q141" s="253"/>
      <c r="R141" s="80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 s="82" customFormat="1" ht="15" x14ac:dyDescent="0.2">
      <c r="A142" s="1"/>
      <c r="B142" s="346"/>
      <c r="C142" s="252"/>
      <c r="D142" s="106" t="s">
        <v>75</v>
      </c>
      <c r="E142" s="116">
        <f>E60</f>
        <v>0</v>
      </c>
      <c r="F142" s="107"/>
      <c r="G142" s="116">
        <f t="shared" ref="G142:P142" si="27">G60</f>
        <v>0</v>
      </c>
      <c r="H142" s="117">
        <f t="shared" si="27"/>
        <v>0</v>
      </c>
      <c r="I142" s="117">
        <f t="shared" si="27"/>
        <v>0</v>
      </c>
      <c r="J142" s="117">
        <f t="shared" si="27"/>
        <v>0</v>
      </c>
      <c r="K142" s="117">
        <f t="shared" si="27"/>
        <v>0</v>
      </c>
      <c r="L142" s="117">
        <f t="shared" si="27"/>
        <v>0</v>
      </c>
      <c r="M142" s="117">
        <f t="shared" si="27"/>
        <v>0</v>
      </c>
      <c r="N142" s="117">
        <f t="shared" si="27"/>
        <v>0</v>
      </c>
      <c r="O142" s="117">
        <f t="shared" si="27"/>
        <v>0</v>
      </c>
      <c r="P142" s="117">
        <f t="shared" si="27"/>
        <v>0</v>
      </c>
      <c r="Q142" s="259"/>
      <c r="R142" s="80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 s="82" customFormat="1" ht="15" x14ac:dyDescent="0.2">
      <c r="B143" s="349"/>
      <c r="C143" s="252"/>
      <c r="D143" s="164" t="s">
        <v>110</v>
      </c>
      <c r="E143" s="154">
        <f>E21</f>
        <v>0</v>
      </c>
      <c r="F143" s="118"/>
      <c r="G143" s="154">
        <f t="shared" ref="G143:P143" si="28">G21</f>
        <v>0</v>
      </c>
      <c r="H143" s="155">
        <f t="shared" si="28"/>
        <v>0</v>
      </c>
      <c r="I143" s="155">
        <f t="shared" si="28"/>
        <v>0</v>
      </c>
      <c r="J143" s="155">
        <f t="shared" si="28"/>
        <v>0</v>
      </c>
      <c r="K143" s="155">
        <f t="shared" si="28"/>
        <v>0</v>
      </c>
      <c r="L143" s="155">
        <f t="shared" si="28"/>
        <v>0</v>
      </c>
      <c r="M143" s="155">
        <f t="shared" si="28"/>
        <v>0</v>
      </c>
      <c r="N143" s="155">
        <f t="shared" si="28"/>
        <v>0</v>
      </c>
      <c r="O143" s="155">
        <f t="shared" si="28"/>
        <v>0</v>
      </c>
      <c r="P143" s="155">
        <f t="shared" si="28"/>
        <v>0</v>
      </c>
      <c r="Q143" s="259"/>
      <c r="R143" s="80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 s="82" customFormat="1" ht="15" x14ac:dyDescent="0.2">
      <c r="B144" s="349"/>
      <c r="C144" s="252"/>
      <c r="D144" s="165" t="s">
        <v>66</v>
      </c>
      <c r="E144" s="120">
        <f>E27</f>
        <v>0</v>
      </c>
      <c r="F144" s="119"/>
      <c r="G144" s="120">
        <f t="shared" ref="G144:P144" si="29">G27</f>
        <v>0</v>
      </c>
      <c r="H144" s="121">
        <f t="shared" si="29"/>
        <v>0</v>
      </c>
      <c r="I144" s="121">
        <f t="shared" si="29"/>
        <v>0</v>
      </c>
      <c r="J144" s="121">
        <f t="shared" si="29"/>
        <v>0</v>
      </c>
      <c r="K144" s="121">
        <f t="shared" si="29"/>
        <v>0</v>
      </c>
      <c r="L144" s="121">
        <f t="shared" si="29"/>
        <v>0</v>
      </c>
      <c r="M144" s="121">
        <f t="shared" si="29"/>
        <v>0</v>
      </c>
      <c r="N144" s="121">
        <f t="shared" si="29"/>
        <v>0</v>
      </c>
      <c r="O144" s="121">
        <f t="shared" si="29"/>
        <v>0</v>
      </c>
      <c r="P144" s="121">
        <f t="shared" si="29"/>
        <v>0</v>
      </c>
      <c r="Q144" s="259"/>
      <c r="R144" s="80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2:28" s="82" customFormat="1" ht="15" x14ac:dyDescent="0.2">
      <c r="B145" s="349"/>
      <c r="C145" s="252"/>
      <c r="D145" s="162" t="s">
        <v>26</v>
      </c>
      <c r="E145" s="120" t="str">
        <f>IF(E32="","---",E32)</f>
        <v>---</v>
      </c>
      <c r="F145" s="119"/>
      <c r="G145" s="120" t="str">
        <f>IF(G32="","---",G32)</f>
        <v>---</v>
      </c>
      <c r="H145" s="121" t="str">
        <f>IF(H32="","---",H32)</f>
        <v>---</v>
      </c>
      <c r="I145" s="121" t="str">
        <f t="shared" ref="I145:P145" si="30">IF(I32="","---",I32)</f>
        <v>---</v>
      </c>
      <c r="J145" s="121" t="str">
        <f t="shared" si="30"/>
        <v>---</v>
      </c>
      <c r="K145" s="121" t="str">
        <f t="shared" si="30"/>
        <v>---</v>
      </c>
      <c r="L145" s="121" t="str">
        <f t="shared" si="30"/>
        <v>---</v>
      </c>
      <c r="M145" s="121" t="str">
        <f t="shared" si="30"/>
        <v>---</v>
      </c>
      <c r="N145" s="121" t="str">
        <f t="shared" si="30"/>
        <v>---</v>
      </c>
      <c r="O145" s="121" t="str">
        <f t="shared" si="30"/>
        <v>---</v>
      </c>
      <c r="P145" s="121" t="str">
        <f t="shared" si="30"/>
        <v>---</v>
      </c>
      <c r="Q145" s="259"/>
      <c r="R145" s="80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2:28" s="82" customFormat="1" ht="16.5" customHeight="1" x14ac:dyDescent="0.2">
      <c r="B146" s="349"/>
      <c r="C146" s="252"/>
      <c r="D146" s="106" t="s">
        <v>107</v>
      </c>
      <c r="E146" s="181" t="e">
        <f>E99</f>
        <v>#DIV/0!</v>
      </c>
      <c r="F146" s="122"/>
      <c r="G146" s="182" t="e">
        <f t="shared" ref="G146:P146" si="31">G99</f>
        <v>#DIV/0!</v>
      </c>
      <c r="H146" s="183" t="e">
        <f t="shared" si="31"/>
        <v>#DIV/0!</v>
      </c>
      <c r="I146" s="183" t="e">
        <f t="shared" si="31"/>
        <v>#DIV/0!</v>
      </c>
      <c r="J146" s="183" t="e">
        <f t="shared" si="31"/>
        <v>#DIV/0!</v>
      </c>
      <c r="K146" s="183" t="e">
        <f t="shared" si="31"/>
        <v>#DIV/0!</v>
      </c>
      <c r="L146" s="183" t="e">
        <f t="shared" si="31"/>
        <v>#DIV/0!</v>
      </c>
      <c r="M146" s="183" t="e">
        <f t="shared" si="31"/>
        <v>#DIV/0!</v>
      </c>
      <c r="N146" s="183" t="e">
        <f t="shared" si="31"/>
        <v>#DIV/0!</v>
      </c>
      <c r="O146" s="183" t="e">
        <f t="shared" si="31"/>
        <v>#DIV/0!</v>
      </c>
      <c r="P146" s="183" t="e">
        <f t="shared" si="31"/>
        <v>#DIV/0!</v>
      </c>
      <c r="Q146" s="260"/>
      <c r="R146" s="80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2:28" s="82" customFormat="1" ht="16.5" customHeight="1" x14ac:dyDescent="0.2">
      <c r="B147" s="349"/>
      <c r="C147" s="113"/>
      <c r="D147" s="114" t="s">
        <v>90</v>
      </c>
      <c r="E147" s="169"/>
      <c r="F147" s="115"/>
      <c r="G147" s="116"/>
      <c r="H147" s="117"/>
      <c r="I147" s="117"/>
      <c r="J147" s="117"/>
      <c r="K147" s="117"/>
      <c r="L147" s="117"/>
      <c r="M147" s="117"/>
      <c r="N147" s="117"/>
      <c r="O147" s="117"/>
      <c r="P147" s="117"/>
      <c r="Q147" s="259"/>
      <c r="R147" s="80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2:28" s="82" customFormat="1" ht="3.75" customHeight="1" x14ac:dyDescent="0.2">
      <c r="B148" s="349"/>
      <c r="C148" s="261"/>
      <c r="D148" s="262"/>
      <c r="E148" s="263"/>
      <c r="F148" s="112"/>
      <c r="G148" s="116"/>
      <c r="H148" s="117"/>
      <c r="I148" s="117"/>
      <c r="J148" s="117"/>
      <c r="K148" s="117"/>
      <c r="L148" s="117"/>
      <c r="M148" s="117"/>
      <c r="N148" s="117"/>
      <c r="O148" s="117"/>
      <c r="P148" s="117"/>
      <c r="Q148" s="259"/>
      <c r="R148" s="80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2:28" s="82" customFormat="1" ht="16.5" customHeight="1" x14ac:dyDescent="0.2">
      <c r="B149" s="349"/>
      <c r="C149" s="252"/>
      <c r="D149" s="106" t="s">
        <v>91</v>
      </c>
      <c r="E149" s="345"/>
      <c r="F149" s="107"/>
      <c r="G149" s="159" t="s">
        <v>120</v>
      </c>
      <c r="H149" s="312" t="s">
        <v>120</v>
      </c>
      <c r="I149" s="312" t="s">
        <v>120</v>
      </c>
      <c r="J149" s="312" t="s">
        <v>120</v>
      </c>
      <c r="K149" s="312" t="s">
        <v>120</v>
      </c>
      <c r="L149" s="312" t="s">
        <v>120</v>
      </c>
      <c r="M149" s="312" t="s">
        <v>120</v>
      </c>
      <c r="N149" s="312" t="s">
        <v>120</v>
      </c>
      <c r="O149" s="312" t="s">
        <v>120</v>
      </c>
      <c r="P149" s="124" t="s">
        <v>120</v>
      </c>
      <c r="Q149" s="259"/>
      <c r="R149" s="80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2:28" s="82" customFormat="1" ht="16.5" customHeight="1" x14ac:dyDescent="0.2">
      <c r="B150" s="349"/>
      <c r="C150" s="252"/>
      <c r="D150" s="305" t="s">
        <v>93</v>
      </c>
      <c r="E150" s="170"/>
      <c r="F150" s="107"/>
      <c r="G150" s="159" t="s">
        <v>120</v>
      </c>
      <c r="H150" s="312" t="s">
        <v>120</v>
      </c>
      <c r="I150" s="312" t="s">
        <v>120</v>
      </c>
      <c r="J150" s="312" t="s">
        <v>120</v>
      </c>
      <c r="K150" s="312" t="s">
        <v>120</v>
      </c>
      <c r="L150" s="312" t="s">
        <v>120</v>
      </c>
      <c r="M150" s="312" t="s">
        <v>120</v>
      </c>
      <c r="N150" s="312" t="s">
        <v>120</v>
      </c>
      <c r="O150" s="312" t="s">
        <v>120</v>
      </c>
      <c r="P150" s="124" t="s">
        <v>120</v>
      </c>
      <c r="Q150" s="259"/>
      <c r="R150" s="80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2:28" s="82" customFormat="1" ht="16.5" customHeight="1" x14ac:dyDescent="0.2">
      <c r="B151" s="349"/>
      <c r="C151" s="264"/>
      <c r="D151" s="132" t="s">
        <v>92</v>
      </c>
      <c r="E151" s="350"/>
      <c r="F151" s="133"/>
      <c r="G151" s="314" t="s">
        <v>120</v>
      </c>
      <c r="H151" s="315" t="s">
        <v>120</v>
      </c>
      <c r="I151" s="315" t="s">
        <v>120</v>
      </c>
      <c r="J151" s="315" t="s">
        <v>120</v>
      </c>
      <c r="K151" s="315" t="s">
        <v>120</v>
      </c>
      <c r="L151" s="315" t="s">
        <v>120</v>
      </c>
      <c r="M151" s="315" t="s">
        <v>120</v>
      </c>
      <c r="N151" s="315" t="s">
        <v>120</v>
      </c>
      <c r="O151" s="315" t="s">
        <v>120</v>
      </c>
      <c r="P151" s="134" t="s">
        <v>120</v>
      </c>
      <c r="Q151" s="260"/>
      <c r="R151" s="80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2:28" s="82" customFormat="1" ht="16.5" customHeight="1" x14ac:dyDescent="0.2">
      <c r="B152" s="349"/>
      <c r="C152" s="252"/>
      <c r="D152" s="106" t="s">
        <v>94</v>
      </c>
      <c r="E152" s="302">
        <f>($W$135-E142)/30.4735*($W$137/12)</f>
        <v>3.5059970137988747</v>
      </c>
      <c r="F152" s="107"/>
      <c r="G152" s="123">
        <f t="shared" ref="G152:P152" si="32">($W$135-G142)/30.4735*($W$137/12)</f>
        <v>3.5059970137988747</v>
      </c>
      <c r="H152" s="124">
        <f t="shared" si="32"/>
        <v>3.5059970137988747</v>
      </c>
      <c r="I152" s="124">
        <f t="shared" si="32"/>
        <v>3.5059970137988747</v>
      </c>
      <c r="J152" s="124">
        <f t="shared" si="32"/>
        <v>3.5059970137988747</v>
      </c>
      <c r="K152" s="124">
        <f t="shared" si="32"/>
        <v>3.5059970137988747</v>
      </c>
      <c r="L152" s="124">
        <f t="shared" si="32"/>
        <v>3.5059970137988747</v>
      </c>
      <c r="M152" s="124">
        <f t="shared" si="32"/>
        <v>3.5059970137988747</v>
      </c>
      <c r="N152" s="124">
        <f t="shared" si="32"/>
        <v>3.5059970137988747</v>
      </c>
      <c r="O152" s="124">
        <f t="shared" si="32"/>
        <v>3.5059970137988747</v>
      </c>
      <c r="P152" s="124">
        <f t="shared" si="32"/>
        <v>3.5059970137988747</v>
      </c>
      <c r="Q152" s="259"/>
      <c r="R152" s="80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2:28" s="82" customFormat="1" ht="16.5" customHeight="1" x14ac:dyDescent="0.2">
      <c r="B153" s="349"/>
      <c r="C153" s="266"/>
      <c r="D153" s="128" t="s">
        <v>108</v>
      </c>
      <c r="E153" s="306" t="e">
        <f>E146*(1+E152)</f>
        <v>#DIV/0!</v>
      </c>
      <c r="F153" s="160"/>
      <c r="G153" s="129" t="e">
        <f>G185</f>
        <v>#DIV/0!</v>
      </c>
      <c r="H153" s="130" t="e">
        <f>H185</f>
        <v>#DIV/0!</v>
      </c>
      <c r="I153" s="130" t="e">
        <f t="shared" ref="I153:P153" si="33">I185</f>
        <v>#DIV/0!</v>
      </c>
      <c r="J153" s="130" t="e">
        <f t="shared" si="33"/>
        <v>#DIV/0!</v>
      </c>
      <c r="K153" s="130" t="e">
        <f t="shared" si="33"/>
        <v>#DIV/0!</v>
      </c>
      <c r="L153" s="130" t="e">
        <f t="shared" si="33"/>
        <v>#DIV/0!</v>
      </c>
      <c r="M153" s="130" t="e">
        <f t="shared" si="33"/>
        <v>#DIV/0!</v>
      </c>
      <c r="N153" s="130" t="e">
        <f t="shared" si="33"/>
        <v>#DIV/0!</v>
      </c>
      <c r="O153" s="130" t="e">
        <f t="shared" si="33"/>
        <v>#DIV/0!</v>
      </c>
      <c r="P153" s="130" t="e">
        <f t="shared" si="33"/>
        <v>#DIV/0!</v>
      </c>
      <c r="Q153" s="259"/>
      <c r="R153" s="80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2:28" s="82" customFormat="1" ht="15" x14ac:dyDescent="0.2">
      <c r="B154" s="349"/>
      <c r="C154" s="113"/>
      <c r="D154" s="114" t="s">
        <v>95</v>
      </c>
      <c r="E154" s="171"/>
      <c r="F154" s="131"/>
      <c r="G154" s="116"/>
      <c r="H154" s="117"/>
      <c r="I154" s="117"/>
      <c r="J154" s="117"/>
      <c r="K154" s="117"/>
      <c r="L154" s="117"/>
      <c r="M154" s="117"/>
      <c r="N154" s="117"/>
      <c r="O154" s="117"/>
      <c r="P154" s="117"/>
      <c r="Q154" s="259"/>
      <c r="R154" s="80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2:28" s="82" customFormat="1" ht="3" customHeight="1" x14ac:dyDescent="0.2">
      <c r="B155" s="349"/>
      <c r="C155" s="261"/>
      <c r="D155" s="262"/>
      <c r="E155" s="263"/>
      <c r="F155" s="112"/>
      <c r="G155" s="116"/>
      <c r="H155" s="117"/>
      <c r="I155" s="117"/>
      <c r="J155" s="117"/>
      <c r="K155" s="117"/>
      <c r="L155" s="117"/>
      <c r="M155" s="117"/>
      <c r="N155" s="117"/>
      <c r="O155" s="117"/>
      <c r="P155" s="117"/>
      <c r="Q155" s="259"/>
      <c r="R155" s="80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2:28" s="82" customFormat="1" ht="16.5" customHeight="1" x14ac:dyDescent="0.2">
      <c r="B156" s="349"/>
      <c r="C156" s="252"/>
      <c r="D156" s="106" t="s">
        <v>96</v>
      </c>
      <c r="E156" s="303"/>
      <c r="F156" s="107"/>
      <c r="G156" s="159" t="s">
        <v>128</v>
      </c>
      <c r="H156" s="312" t="s">
        <v>128</v>
      </c>
      <c r="I156" s="312" t="s">
        <v>128</v>
      </c>
      <c r="J156" s="312" t="s">
        <v>128</v>
      </c>
      <c r="K156" s="312" t="s">
        <v>128</v>
      </c>
      <c r="L156" s="312" t="s">
        <v>128</v>
      </c>
      <c r="M156" s="312" t="s">
        <v>128</v>
      </c>
      <c r="N156" s="312" t="s">
        <v>128</v>
      </c>
      <c r="O156" s="312" t="s">
        <v>128</v>
      </c>
      <c r="P156" s="124" t="s">
        <v>128</v>
      </c>
      <c r="Q156" s="259"/>
      <c r="R156" s="80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2:28" s="82" customFormat="1" ht="15" x14ac:dyDescent="0.2">
      <c r="B157" s="349"/>
      <c r="C157" s="264"/>
      <c r="D157" s="132" t="s">
        <v>109</v>
      </c>
      <c r="E157" s="172">
        <f>E21</f>
        <v>0</v>
      </c>
      <c r="F157" s="133"/>
      <c r="G157" s="314" t="s">
        <v>128</v>
      </c>
      <c r="H157" s="315" t="s">
        <v>128</v>
      </c>
      <c r="I157" s="315" t="s">
        <v>128</v>
      </c>
      <c r="J157" s="315" t="s">
        <v>128</v>
      </c>
      <c r="K157" s="315" t="s">
        <v>128</v>
      </c>
      <c r="L157" s="315" t="s">
        <v>128</v>
      </c>
      <c r="M157" s="315" t="s">
        <v>128</v>
      </c>
      <c r="N157" s="315" t="s">
        <v>128</v>
      </c>
      <c r="O157" s="315" t="s">
        <v>128</v>
      </c>
      <c r="P157" s="134" t="s">
        <v>128</v>
      </c>
      <c r="Q157" s="260"/>
      <c r="R157" s="80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2:28" s="82" customFormat="1" ht="15" x14ac:dyDescent="0.2">
      <c r="B158" s="349"/>
      <c r="C158" s="252"/>
      <c r="D158" s="106" t="s">
        <v>3</v>
      </c>
      <c r="E158" s="173">
        <f>E39</f>
        <v>0</v>
      </c>
      <c r="F158" s="107"/>
      <c r="G158" s="159" t="s">
        <v>128</v>
      </c>
      <c r="H158" s="312" t="s">
        <v>128</v>
      </c>
      <c r="I158" s="312" t="s">
        <v>128</v>
      </c>
      <c r="J158" s="312" t="s">
        <v>128</v>
      </c>
      <c r="K158" s="312" t="s">
        <v>128</v>
      </c>
      <c r="L158" s="312" t="s">
        <v>128</v>
      </c>
      <c r="M158" s="312" t="s">
        <v>128</v>
      </c>
      <c r="N158" s="312" t="s">
        <v>128</v>
      </c>
      <c r="O158" s="312" t="s">
        <v>128</v>
      </c>
      <c r="P158" s="124" t="s">
        <v>128</v>
      </c>
      <c r="Q158" s="259"/>
      <c r="R158" s="80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2:28" s="82" customFormat="1" ht="15" x14ac:dyDescent="0.2">
      <c r="B159" s="349"/>
      <c r="C159" s="267"/>
      <c r="D159" s="161" t="s">
        <v>4</v>
      </c>
      <c r="E159" s="174">
        <f>E40</f>
        <v>0</v>
      </c>
      <c r="F159" s="133"/>
      <c r="G159" s="314" t="s">
        <v>128</v>
      </c>
      <c r="H159" s="315" t="s">
        <v>128</v>
      </c>
      <c r="I159" s="315" t="s">
        <v>128</v>
      </c>
      <c r="J159" s="315" t="s">
        <v>128</v>
      </c>
      <c r="K159" s="315" t="s">
        <v>128</v>
      </c>
      <c r="L159" s="315" t="s">
        <v>128</v>
      </c>
      <c r="M159" s="315" t="s">
        <v>128</v>
      </c>
      <c r="N159" s="315" t="s">
        <v>128</v>
      </c>
      <c r="O159" s="315" t="s">
        <v>128</v>
      </c>
      <c r="P159" s="134" t="s">
        <v>128</v>
      </c>
      <c r="Q159" s="260"/>
      <c r="R159" s="80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2:28" s="82" customFormat="1" ht="16.5" customHeight="1" x14ac:dyDescent="0.2">
      <c r="B160" s="349"/>
      <c r="C160" s="268"/>
      <c r="D160" s="162" t="s">
        <v>20</v>
      </c>
      <c r="E160" s="108">
        <f>E45</f>
        <v>0</v>
      </c>
      <c r="F160" s="107"/>
      <c r="G160" s="159" t="s">
        <v>128</v>
      </c>
      <c r="H160" s="312" t="s">
        <v>128</v>
      </c>
      <c r="I160" s="312" t="s">
        <v>128</v>
      </c>
      <c r="J160" s="312" t="s">
        <v>128</v>
      </c>
      <c r="K160" s="312" t="s">
        <v>128</v>
      </c>
      <c r="L160" s="312" t="s">
        <v>128</v>
      </c>
      <c r="M160" s="312" t="s">
        <v>128</v>
      </c>
      <c r="N160" s="312" t="s">
        <v>128</v>
      </c>
      <c r="O160" s="312" t="s">
        <v>128</v>
      </c>
      <c r="P160" s="124" t="s">
        <v>128</v>
      </c>
      <c r="Q160" s="259"/>
      <c r="R160" s="80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28" s="82" customFormat="1" ht="16.5" customHeight="1" x14ac:dyDescent="0.2">
      <c r="B161" s="349"/>
      <c r="C161" s="268"/>
      <c r="D161" s="162" t="s">
        <v>6</v>
      </c>
      <c r="E161" s="108">
        <f>E46</f>
        <v>0</v>
      </c>
      <c r="F161" s="107"/>
      <c r="G161" s="314" t="s">
        <v>128</v>
      </c>
      <c r="H161" s="315" t="s">
        <v>128</v>
      </c>
      <c r="I161" s="315" t="s">
        <v>128</v>
      </c>
      <c r="J161" s="315" t="s">
        <v>128</v>
      </c>
      <c r="K161" s="315" t="s">
        <v>128</v>
      </c>
      <c r="L161" s="315" t="s">
        <v>128</v>
      </c>
      <c r="M161" s="315" t="s">
        <v>128</v>
      </c>
      <c r="N161" s="315" t="s">
        <v>128</v>
      </c>
      <c r="O161" s="315" t="s">
        <v>128</v>
      </c>
      <c r="P161" s="134" t="s">
        <v>128</v>
      </c>
      <c r="Q161" s="259"/>
      <c r="R161" s="80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28" s="82" customFormat="1" ht="16.5" customHeight="1" x14ac:dyDescent="0.2">
      <c r="B162" s="349"/>
      <c r="C162" s="269"/>
      <c r="D162" s="163" t="s">
        <v>5</v>
      </c>
      <c r="E162" s="175"/>
      <c r="F162" s="135"/>
      <c r="G162" s="159" t="s">
        <v>128</v>
      </c>
      <c r="H162" s="312" t="s">
        <v>128</v>
      </c>
      <c r="I162" s="312" t="s">
        <v>128</v>
      </c>
      <c r="J162" s="312" t="s">
        <v>128</v>
      </c>
      <c r="K162" s="312" t="s">
        <v>128</v>
      </c>
      <c r="L162" s="312" t="s">
        <v>128</v>
      </c>
      <c r="M162" s="312" t="s">
        <v>128</v>
      </c>
      <c r="N162" s="312" t="s">
        <v>128</v>
      </c>
      <c r="O162" s="312" t="s">
        <v>128</v>
      </c>
      <c r="P162" s="124" t="s">
        <v>128</v>
      </c>
      <c r="Q162" s="270"/>
      <c r="R162" s="80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28" s="82" customFormat="1" ht="15" x14ac:dyDescent="0.2">
      <c r="B163" s="349"/>
      <c r="C163" s="268"/>
      <c r="D163" s="162" t="s">
        <v>97</v>
      </c>
      <c r="E163" s="108">
        <f>E41</f>
        <v>0</v>
      </c>
      <c r="F163" s="107"/>
      <c r="G163" s="159" t="s">
        <v>128</v>
      </c>
      <c r="H163" s="312" t="s">
        <v>128</v>
      </c>
      <c r="I163" s="312" t="s">
        <v>128</v>
      </c>
      <c r="J163" s="312" t="s">
        <v>128</v>
      </c>
      <c r="K163" s="312" t="s">
        <v>128</v>
      </c>
      <c r="L163" s="312" t="s">
        <v>128</v>
      </c>
      <c r="M163" s="312" t="s">
        <v>128</v>
      </c>
      <c r="N163" s="312" t="s">
        <v>128</v>
      </c>
      <c r="O163" s="312" t="s">
        <v>128</v>
      </c>
      <c r="P163" s="124" t="s">
        <v>128</v>
      </c>
      <c r="Q163" s="259"/>
      <c r="R163" s="80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28" s="82" customFormat="1" ht="16.5" customHeight="1" x14ac:dyDescent="0.2">
      <c r="B164" s="349"/>
      <c r="C164" s="268"/>
      <c r="D164" s="162" t="s">
        <v>98</v>
      </c>
      <c r="E164" s="170">
        <f>E41</f>
        <v>0</v>
      </c>
      <c r="F164" s="107"/>
      <c r="G164" s="159" t="s">
        <v>128</v>
      </c>
      <c r="H164" s="312" t="s">
        <v>128</v>
      </c>
      <c r="I164" s="312" t="s">
        <v>128</v>
      </c>
      <c r="J164" s="312" t="s">
        <v>128</v>
      </c>
      <c r="K164" s="312" t="s">
        <v>128</v>
      </c>
      <c r="L164" s="312" t="s">
        <v>128</v>
      </c>
      <c r="M164" s="312" t="s">
        <v>128</v>
      </c>
      <c r="N164" s="312" t="s">
        <v>128</v>
      </c>
      <c r="O164" s="312" t="s">
        <v>128</v>
      </c>
      <c r="P164" s="124" t="s">
        <v>128</v>
      </c>
      <c r="Q164" s="259"/>
      <c r="R164" s="80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28" s="82" customFormat="1" ht="6" customHeight="1" x14ac:dyDescent="0.2">
      <c r="B165" s="349"/>
      <c r="C165" s="271"/>
      <c r="D165" s="137"/>
      <c r="E165" s="176"/>
      <c r="F165" s="125"/>
      <c r="G165" s="126"/>
      <c r="H165" s="127"/>
      <c r="I165" s="127"/>
      <c r="J165" s="127"/>
      <c r="K165" s="127"/>
      <c r="L165" s="127"/>
      <c r="M165" s="127"/>
      <c r="N165" s="127"/>
      <c r="O165" s="127"/>
      <c r="P165" s="127"/>
      <c r="Q165" s="272"/>
      <c r="R165" s="80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28" s="82" customFormat="1" ht="23.25" customHeight="1" thickBot="1" x14ac:dyDescent="0.25">
      <c r="B166" s="349"/>
      <c r="C166" s="275"/>
      <c r="D166" s="141" t="s">
        <v>113</v>
      </c>
      <c r="E166" s="339"/>
      <c r="F166" s="340"/>
      <c r="G166" s="341" t="str">
        <f>IF(AND(G198&lt;$W$191,G198&gt;$W$189),$T$190,IF(AND(G198&lt;=$W$189,G198&gt;$W$188),$T$189,IF(G198&lt;=$W$188,$T$188,IF(AND(G198&gt;$W$191,G198&lt;$W$193),$T$192,IF(AND(G198&gt;=$W$193,G198&lt;$W$194),$T$193,IF(G198&gt;=$W$194,$T$194,$T$191))))))</f>
        <v>Much Inferior</v>
      </c>
      <c r="H166" s="342" t="str">
        <f t="shared" ref="H166:P166" si="34">IF(AND(H198&lt;$W$191,H198&gt;$W$189),$T$190,IF(AND(H198&lt;=$W$189,H198&gt;$W$188),$T$189,IF(H198&lt;=$W$188,$T$188,IF(AND(H198&gt;$W$191,H198&lt;$W$193),$T$192,IF(AND(H198&gt;=$W$193,H198&lt;$W$194),$T$193,IF(H198&gt;=$W$194,$T$194,$T$191))))))</f>
        <v>Much Inferior</v>
      </c>
      <c r="I166" s="342" t="str">
        <f t="shared" si="34"/>
        <v>Much Inferior</v>
      </c>
      <c r="J166" s="342" t="str">
        <f t="shared" si="34"/>
        <v>Much Inferior</v>
      </c>
      <c r="K166" s="342" t="str">
        <f t="shared" si="34"/>
        <v>Much Inferior</v>
      </c>
      <c r="L166" s="342" t="str">
        <f t="shared" si="34"/>
        <v>Much Inferior</v>
      </c>
      <c r="M166" s="342" t="str">
        <f t="shared" si="34"/>
        <v>Much Inferior</v>
      </c>
      <c r="N166" s="342" t="str">
        <f t="shared" si="34"/>
        <v>Much Inferior</v>
      </c>
      <c r="O166" s="342" t="str">
        <f t="shared" si="34"/>
        <v>Much Inferior</v>
      </c>
      <c r="P166" s="343" t="str">
        <f t="shared" si="34"/>
        <v>Much Inferior</v>
      </c>
      <c r="Q166" s="276"/>
      <c r="R166" s="80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28" s="82" customFormat="1" ht="16.5" customHeight="1" thickTop="1" x14ac:dyDescent="0.2">
      <c r="B167" s="349"/>
      <c r="C167" s="78"/>
      <c r="D167" s="78"/>
      <c r="E167" s="79"/>
      <c r="F167" s="79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80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28" ht="15" x14ac:dyDescent="0.2">
      <c r="A168" s="82"/>
      <c r="B168" s="346"/>
      <c r="C168" s="346"/>
      <c r="D168" s="347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40"/>
    </row>
    <row r="169" spans="1:28" s="82" customFormat="1" ht="15" x14ac:dyDescent="0.2">
      <c r="B169" s="349"/>
      <c r="C169" s="113"/>
      <c r="D169" s="114" t="s">
        <v>74</v>
      </c>
      <c r="E169" s="169"/>
      <c r="F169" s="115"/>
      <c r="G169" s="256"/>
      <c r="H169" s="257"/>
      <c r="I169" s="257"/>
      <c r="J169" s="257"/>
      <c r="K169" s="257"/>
      <c r="L169" s="257"/>
      <c r="M169" s="257"/>
      <c r="N169" s="257"/>
      <c r="O169" s="257"/>
      <c r="P169" s="257"/>
      <c r="Q169" s="258"/>
      <c r="R169" s="80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28" s="82" customFormat="1" ht="3.6" customHeight="1" x14ac:dyDescent="0.2">
      <c r="B170" s="349"/>
      <c r="C170" s="254"/>
      <c r="D170" s="255"/>
      <c r="E170" s="108"/>
      <c r="F170" s="107"/>
      <c r="G170" s="108"/>
      <c r="H170" s="109"/>
      <c r="I170" s="109"/>
      <c r="J170" s="109"/>
      <c r="K170" s="109"/>
      <c r="L170" s="109"/>
      <c r="M170" s="109"/>
      <c r="N170" s="109"/>
      <c r="O170" s="109"/>
      <c r="P170" s="109"/>
      <c r="Q170" s="253"/>
      <c r="R170" s="80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28" s="82" customFormat="1" ht="15" x14ac:dyDescent="0.2">
      <c r="B171" s="349"/>
      <c r="C171" s="252"/>
      <c r="D171" s="106" t="s">
        <v>75</v>
      </c>
      <c r="E171" s="116">
        <f>E142</f>
        <v>0</v>
      </c>
      <c r="F171" s="107"/>
      <c r="G171" s="324">
        <f t="shared" ref="G171:P171" si="35">G142</f>
        <v>0</v>
      </c>
      <c r="H171" s="325">
        <f t="shared" si="35"/>
        <v>0</v>
      </c>
      <c r="I171" s="325">
        <f t="shared" si="35"/>
        <v>0</v>
      </c>
      <c r="J171" s="325">
        <f t="shared" si="35"/>
        <v>0</v>
      </c>
      <c r="K171" s="325">
        <f t="shared" si="35"/>
        <v>0</v>
      </c>
      <c r="L171" s="325">
        <f t="shared" si="35"/>
        <v>0</v>
      </c>
      <c r="M171" s="325">
        <f t="shared" si="35"/>
        <v>0</v>
      </c>
      <c r="N171" s="325">
        <f t="shared" si="35"/>
        <v>0</v>
      </c>
      <c r="O171" s="325">
        <f t="shared" si="35"/>
        <v>0</v>
      </c>
      <c r="P171" s="117">
        <f t="shared" si="35"/>
        <v>0</v>
      </c>
      <c r="Q171" s="259"/>
      <c r="R171" s="80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28" s="82" customFormat="1" ht="15" x14ac:dyDescent="0.2">
      <c r="B172" s="349"/>
      <c r="C172" s="252"/>
      <c r="D172" s="164" t="s">
        <v>110</v>
      </c>
      <c r="E172" s="154">
        <f>E143</f>
        <v>0</v>
      </c>
      <c r="F172" s="118"/>
      <c r="G172" s="326">
        <f t="shared" ref="G172:P172" si="36">G143</f>
        <v>0</v>
      </c>
      <c r="H172" s="327">
        <f t="shared" si="36"/>
        <v>0</v>
      </c>
      <c r="I172" s="327">
        <f t="shared" si="36"/>
        <v>0</v>
      </c>
      <c r="J172" s="327">
        <f t="shared" si="36"/>
        <v>0</v>
      </c>
      <c r="K172" s="327">
        <f t="shared" si="36"/>
        <v>0</v>
      </c>
      <c r="L172" s="327">
        <f t="shared" si="36"/>
        <v>0</v>
      </c>
      <c r="M172" s="327">
        <f t="shared" si="36"/>
        <v>0</v>
      </c>
      <c r="N172" s="327">
        <f t="shared" si="36"/>
        <v>0</v>
      </c>
      <c r="O172" s="327">
        <f t="shared" si="36"/>
        <v>0</v>
      </c>
      <c r="P172" s="155">
        <f t="shared" si="36"/>
        <v>0</v>
      </c>
      <c r="Q172" s="259"/>
      <c r="R172" s="80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28" s="82" customFormat="1" ht="15" x14ac:dyDescent="0.2">
      <c r="B173" s="349"/>
      <c r="C173" s="252"/>
      <c r="D173" s="165" t="s">
        <v>66</v>
      </c>
      <c r="E173" s="323">
        <f>E144</f>
        <v>0</v>
      </c>
      <c r="F173" s="119"/>
      <c r="G173" s="318">
        <f t="shared" ref="G173:P173" si="37">G144</f>
        <v>0</v>
      </c>
      <c r="H173" s="319">
        <f t="shared" si="37"/>
        <v>0</v>
      </c>
      <c r="I173" s="319">
        <f t="shared" si="37"/>
        <v>0</v>
      </c>
      <c r="J173" s="319">
        <f t="shared" si="37"/>
        <v>0</v>
      </c>
      <c r="K173" s="319">
        <f t="shared" si="37"/>
        <v>0</v>
      </c>
      <c r="L173" s="319">
        <f t="shared" si="37"/>
        <v>0</v>
      </c>
      <c r="M173" s="319">
        <f t="shared" si="37"/>
        <v>0</v>
      </c>
      <c r="N173" s="319">
        <f t="shared" si="37"/>
        <v>0</v>
      </c>
      <c r="O173" s="319">
        <f t="shared" si="37"/>
        <v>0</v>
      </c>
      <c r="P173" s="319">
        <f t="shared" si="37"/>
        <v>0</v>
      </c>
      <c r="Q173" s="259"/>
      <c r="R173" s="80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28" s="82" customFormat="1" ht="15" x14ac:dyDescent="0.2">
      <c r="B174" s="349"/>
      <c r="C174" s="252"/>
      <c r="D174" s="162" t="s">
        <v>26</v>
      </c>
      <c r="E174" s="120" t="str">
        <f>E145</f>
        <v>---</v>
      </c>
      <c r="F174" s="119"/>
      <c r="G174" s="318" t="str">
        <f t="shared" ref="G174:P174" si="38">G145</f>
        <v>---</v>
      </c>
      <c r="H174" s="319" t="str">
        <f t="shared" si="38"/>
        <v>---</v>
      </c>
      <c r="I174" s="319" t="str">
        <f t="shared" si="38"/>
        <v>---</v>
      </c>
      <c r="J174" s="319" t="str">
        <f t="shared" si="38"/>
        <v>---</v>
      </c>
      <c r="K174" s="319" t="str">
        <f t="shared" si="38"/>
        <v>---</v>
      </c>
      <c r="L174" s="319" t="str">
        <f t="shared" si="38"/>
        <v>---</v>
      </c>
      <c r="M174" s="319" t="str">
        <f t="shared" si="38"/>
        <v>---</v>
      </c>
      <c r="N174" s="319" t="str">
        <f t="shared" si="38"/>
        <v>---</v>
      </c>
      <c r="O174" s="319" t="str">
        <f t="shared" si="38"/>
        <v>---</v>
      </c>
      <c r="P174" s="121" t="str">
        <f t="shared" si="38"/>
        <v>---</v>
      </c>
      <c r="Q174" s="259"/>
      <c r="R174" s="80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 spans="1:28" s="82" customFormat="1" ht="16.5" customHeight="1" x14ac:dyDescent="0.2">
      <c r="B175" s="349"/>
      <c r="C175" s="252"/>
      <c r="D175" s="106" t="s">
        <v>107</v>
      </c>
      <c r="E175" s="181" t="e">
        <f>E146</f>
        <v>#DIV/0!</v>
      </c>
      <c r="F175" s="122"/>
      <c r="G175" s="328" t="e">
        <f t="shared" ref="G175:P175" si="39">G146</f>
        <v>#DIV/0!</v>
      </c>
      <c r="H175" s="329" t="e">
        <f t="shared" si="39"/>
        <v>#DIV/0!</v>
      </c>
      <c r="I175" s="329" t="e">
        <f t="shared" si="39"/>
        <v>#DIV/0!</v>
      </c>
      <c r="J175" s="329" t="e">
        <f t="shared" si="39"/>
        <v>#DIV/0!</v>
      </c>
      <c r="K175" s="329" t="e">
        <f t="shared" si="39"/>
        <v>#DIV/0!</v>
      </c>
      <c r="L175" s="329" t="e">
        <f t="shared" si="39"/>
        <v>#DIV/0!</v>
      </c>
      <c r="M175" s="329" t="e">
        <f t="shared" si="39"/>
        <v>#DIV/0!</v>
      </c>
      <c r="N175" s="329" t="e">
        <f t="shared" si="39"/>
        <v>#DIV/0!</v>
      </c>
      <c r="O175" s="329" t="e">
        <f t="shared" si="39"/>
        <v>#DIV/0!</v>
      </c>
      <c r="P175" s="183" t="e">
        <f t="shared" si="39"/>
        <v>#DIV/0!</v>
      </c>
      <c r="Q175" s="260"/>
      <c r="R175" s="80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</row>
    <row r="176" spans="1:28" s="82" customFormat="1" ht="15" x14ac:dyDescent="0.2">
      <c r="B176" s="349"/>
      <c r="C176" s="113"/>
      <c r="D176" s="114" t="s">
        <v>90</v>
      </c>
      <c r="E176" s="169"/>
      <c r="F176" s="115"/>
      <c r="G176" s="116"/>
      <c r="H176" s="117"/>
      <c r="I176" s="117"/>
      <c r="J176" s="117"/>
      <c r="K176" s="117"/>
      <c r="L176" s="117"/>
      <c r="M176" s="117"/>
      <c r="N176" s="117"/>
      <c r="O176" s="117"/>
      <c r="P176" s="117"/>
      <c r="Q176" s="259"/>
      <c r="R176" s="80"/>
      <c r="S176" s="81"/>
      <c r="T176" s="332" t="s">
        <v>117</v>
      </c>
      <c r="U176" s="308"/>
      <c r="V176" s="308"/>
      <c r="W176" s="308"/>
      <c r="X176" s="308"/>
      <c r="Y176" s="81"/>
      <c r="Z176" s="81"/>
      <c r="AA176" s="81"/>
      <c r="AB176" s="81"/>
    </row>
    <row r="177" spans="2:28" s="82" customFormat="1" ht="15" x14ac:dyDescent="0.2">
      <c r="B177" s="349"/>
      <c r="C177" s="261"/>
      <c r="D177" s="262"/>
      <c r="E177" s="263"/>
      <c r="F177" s="112"/>
      <c r="G177" s="116"/>
      <c r="H177" s="117"/>
      <c r="I177" s="117"/>
      <c r="J177" s="117"/>
      <c r="K177" s="117"/>
      <c r="L177" s="117"/>
      <c r="M177" s="117"/>
      <c r="N177" s="117"/>
      <c r="O177" s="117"/>
      <c r="P177" s="117"/>
      <c r="Q177" s="259"/>
      <c r="R177" s="80"/>
      <c r="S177" s="81"/>
      <c r="T177" s="307" t="s">
        <v>116</v>
      </c>
      <c r="U177" s="308"/>
      <c r="V177" s="351">
        <v>0.1</v>
      </c>
      <c r="W177" s="308"/>
      <c r="X177" s="308"/>
      <c r="Y177" s="81"/>
      <c r="Z177" s="81"/>
      <c r="AA177" s="81"/>
      <c r="AB177" s="81"/>
    </row>
    <row r="178" spans="2:28" s="82" customFormat="1" ht="16.5" customHeight="1" x14ac:dyDescent="0.2">
      <c r="B178" s="349"/>
      <c r="C178" s="252"/>
      <c r="D178" s="106" t="s">
        <v>91</v>
      </c>
      <c r="E178" s="345">
        <f>E149</f>
        <v>0</v>
      </c>
      <c r="F178" s="107"/>
      <c r="G178" s="159" t="str">
        <f t="shared" ref="G178:P178" si="40">IF(G149=$T$177,$V$177,IF(G149=$T$178,$V$178,IF(G149=$T$179,$V$179,IF(G149=$T$181,$V$181,IF(G149=$T$182,$V$182,IF(G149=$T$183,$V$183,"0.0%"))))))</f>
        <v>0.0%</v>
      </c>
      <c r="H178" s="312" t="str">
        <f t="shared" si="40"/>
        <v>0.0%</v>
      </c>
      <c r="I178" s="312" t="str">
        <f t="shared" si="40"/>
        <v>0.0%</v>
      </c>
      <c r="J178" s="312" t="str">
        <f t="shared" si="40"/>
        <v>0.0%</v>
      </c>
      <c r="K178" s="312" t="str">
        <f t="shared" si="40"/>
        <v>0.0%</v>
      </c>
      <c r="L178" s="312" t="str">
        <f t="shared" si="40"/>
        <v>0.0%</v>
      </c>
      <c r="M178" s="312" t="str">
        <f t="shared" si="40"/>
        <v>0.0%</v>
      </c>
      <c r="N178" s="312" t="str">
        <f t="shared" si="40"/>
        <v>0.0%</v>
      </c>
      <c r="O178" s="312" t="str">
        <f t="shared" si="40"/>
        <v>0.0%</v>
      </c>
      <c r="P178" s="124" t="str">
        <f t="shared" si="40"/>
        <v>0.0%</v>
      </c>
      <c r="Q178" s="259"/>
      <c r="R178" s="80"/>
      <c r="S178" s="81"/>
      <c r="T178" s="307" t="s">
        <v>118</v>
      </c>
      <c r="U178" s="308"/>
      <c r="V178" s="351">
        <v>0.05</v>
      </c>
      <c r="W178" s="308"/>
      <c r="X178" s="308"/>
      <c r="Y178" s="81"/>
      <c r="Z178" s="81"/>
      <c r="AA178" s="81"/>
      <c r="AB178" s="81"/>
    </row>
    <row r="179" spans="2:28" s="82" customFormat="1" ht="16.5" customHeight="1" x14ac:dyDescent="0.2">
      <c r="B179" s="349"/>
      <c r="C179" s="264"/>
      <c r="D179" s="156" t="s">
        <v>115</v>
      </c>
      <c r="E179" s="191"/>
      <c r="F179" s="133"/>
      <c r="G179" s="157" t="e">
        <f>G175*(1+G178)</f>
        <v>#DIV/0!</v>
      </c>
      <c r="H179" s="158" t="e">
        <f t="shared" ref="H179:P179" si="41">H175*(1+H178)</f>
        <v>#DIV/0!</v>
      </c>
      <c r="I179" s="158" t="e">
        <f t="shared" si="41"/>
        <v>#DIV/0!</v>
      </c>
      <c r="J179" s="158" t="e">
        <f t="shared" si="41"/>
        <v>#DIV/0!</v>
      </c>
      <c r="K179" s="158" t="e">
        <f t="shared" si="41"/>
        <v>#DIV/0!</v>
      </c>
      <c r="L179" s="158" t="e">
        <f t="shared" si="41"/>
        <v>#DIV/0!</v>
      </c>
      <c r="M179" s="158" t="e">
        <f t="shared" si="41"/>
        <v>#DIV/0!</v>
      </c>
      <c r="N179" s="158" t="e">
        <f t="shared" si="41"/>
        <v>#DIV/0!</v>
      </c>
      <c r="O179" s="158" t="e">
        <f t="shared" si="41"/>
        <v>#DIV/0!</v>
      </c>
      <c r="P179" s="158" t="e">
        <f t="shared" si="41"/>
        <v>#DIV/0!</v>
      </c>
      <c r="Q179" s="260"/>
      <c r="R179" s="80"/>
      <c r="S179" s="81"/>
      <c r="T179" s="307" t="s">
        <v>119</v>
      </c>
      <c r="U179" s="308"/>
      <c r="V179" s="351">
        <v>2.5000000000000001E-2</v>
      </c>
      <c r="W179" s="308"/>
      <c r="X179" s="308"/>
      <c r="Y179" s="81"/>
      <c r="Z179" s="81"/>
      <c r="AA179" s="81"/>
      <c r="AB179" s="81"/>
    </row>
    <row r="180" spans="2:28" s="82" customFormat="1" ht="16.5" customHeight="1" x14ac:dyDescent="0.2">
      <c r="B180" s="349"/>
      <c r="C180" s="252"/>
      <c r="D180" s="305" t="s">
        <v>93</v>
      </c>
      <c r="E180" s="345">
        <f>E150</f>
        <v>0</v>
      </c>
      <c r="F180" s="107"/>
      <c r="G180" s="316" t="str">
        <f t="shared" ref="G180:P180" si="42">IF(G150=$T$177,$V$177,IF(G150=$T$178,$V$178,IF(G150=$T$179,$V$179,IF(G150=$T$181,$V$181,IF(G150=$T$182,$V$182,IF(G150=$T$183,$V$183,"0.0%"))))))</f>
        <v>0.0%</v>
      </c>
      <c r="H180" s="317" t="str">
        <f t="shared" si="42"/>
        <v>0.0%</v>
      </c>
      <c r="I180" s="317" t="str">
        <f t="shared" si="42"/>
        <v>0.0%</v>
      </c>
      <c r="J180" s="317" t="str">
        <f t="shared" si="42"/>
        <v>0.0%</v>
      </c>
      <c r="K180" s="317" t="str">
        <f t="shared" si="42"/>
        <v>0.0%</v>
      </c>
      <c r="L180" s="317" t="str">
        <f t="shared" si="42"/>
        <v>0.0%</v>
      </c>
      <c r="M180" s="317" t="str">
        <f t="shared" si="42"/>
        <v>0.0%</v>
      </c>
      <c r="N180" s="317" t="str">
        <f t="shared" si="42"/>
        <v>0.0%</v>
      </c>
      <c r="O180" s="317" t="str">
        <f t="shared" si="42"/>
        <v>0.0%</v>
      </c>
      <c r="P180" s="136" t="str">
        <f t="shared" si="42"/>
        <v>0.0%</v>
      </c>
      <c r="Q180" s="259"/>
      <c r="R180" s="80"/>
      <c r="S180" s="81"/>
      <c r="T180" s="310" t="s">
        <v>120</v>
      </c>
      <c r="U180" s="308"/>
      <c r="V180" s="311">
        <v>0</v>
      </c>
      <c r="W180" s="308"/>
      <c r="X180" s="308"/>
      <c r="Y180" s="81"/>
      <c r="Z180" s="81"/>
      <c r="AA180" s="81"/>
      <c r="AB180" s="81"/>
    </row>
    <row r="181" spans="2:28" s="82" customFormat="1" ht="16.5" customHeight="1" x14ac:dyDescent="0.2">
      <c r="B181" s="349"/>
      <c r="C181" s="264"/>
      <c r="D181" s="156" t="s">
        <v>115</v>
      </c>
      <c r="E181" s="191"/>
      <c r="F181" s="133"/>
      <c r="G181" s="157" t="e">
        <f t="shared" ref="G181:P181" si="43">G179*(1+G180)</f>
        <v>#DIV/0!</v>
      </c>
      <c r="H181" s="158" t="e">
        <f t="shared" si="43"/>
        <v>#DIV/0!</v>
      </c>
      <c r="I181" s="158" t="e">
        <f t="shared" si="43"/>
        <v>#DIV/0!</v>
      </c>
      <c r="J181" s="158" t="e">
        <f t="shared" si="43"/>
        <v>#DIV/0!</v>
      </c>
      <c r="K181" s="158" t="e">
        <f t="shared" si="43"/>
        <v>#DIV/0!</v>
      </c>
      <c r="L181" s="158" t="e">
        <f t="shared" si="43"/>
        <v>#DIV/0!</v>
      </c>
      <c r="M181" s="158" t="e">
        <f t="shared" si="43"/>
        <v>#DIV/0!</v>
      </c>
      <c r="N181" s="158" t="e">
        <f t="shared" si="43"/>
        <v>#DIV/0!</v>
      </c>
      <c r="O181" s="158" t="e">
        <f t="shared" si="43"/>
        <v>#DIV/0!</v>
      </c>
      <c r="P181" s="158" t="e">
        <f t="shared" si="43"/>
        <v>#DIV/0!</v>
      </c>
      <c r="Q181" s="260"/>
      <c r="R181" s="80"/>
      <c r="S181" s="81"/>
      <c r="T181" s="307" t="s">
        <v>121</v>
      </c>
      <c r="U181" s="308"/>
      <c r="V181" s="309">
        <v>-2.5000000000000001E-2</v>
      </c>
      <c r="W181" s="308"/>
      <c r="X181" s="308"/>
      <c r="Y181" s="81"/>
      <c r="Z181" s="81"/>
      <c r="AA181" s="81"/>
      <c r="AB181" s="81"/>
    </row>
    <row r="182" spans="2:28" s="82" customFormat="1" ht="16.5" customHeight="1" x14ac:dyDescent="0.2">
      <c r="B182" s="349"/>
      <c r="C182" s="252"/>
      <c r="D182" s="305" t="s">
        <v>92</v>
      </c>
      <c r="E182" s="345">
        <f>E151</f>
        <v>0</v>
      </c>
      <c r="F182" s="107"/>
      <c r="G182" s="316" t="str">
        <f t="shared" ref="G182:P182" si="44">IF(G151=$T$177,$V$177,IF(G151=$T$178,$V$178,IF(G151=$T$179,$V$179,IF(G151=$T$181,$V$181,IF(G151=$T$182,$V$182,IF(G151=$T$183,$V$183,"0.0%"))))))</f>
        <v>0.0%</v>
      </c>
      <c r="H182" s="317" t="str">
        <f t="shared" si="44"/>
        <v>0.0%</v>
      </c>
      <c r="I182" s="317" t="str">
        <f t="shared" si="44"/>
        <v>0.0%</v>
      </c>
      <c r="J182" s="317" t="str">
        <f t="shared" si="44"/>
        <v>0.0%</v>
      </c>
      <c r="K182" s="317" t="str">
        <f t="shared" si="44"/>
        <v>0.0%</v>
      </c>
      <c r="L182" s="317" t="str">
        <f t="shared" si="44"/>
        <v>0.0%</v>
      </c>
      <c r="M182" s="317" t="str">
        <f t="shared" si="44"/>
        <v>0.0%</v>
      </c>
      <c r="N182" s="317" t="str">
        <f t="shared" si="44"/>
        <v>0.0%</v>
      </c>
      <c r="O182" s="317" t="str">
        <f t="shared" si="44"/>
        <v>0.0%</v>
      </c>
      <c r="P182" s="136" t="str">
        <f t="shared" si="44"/>
        <v>0.0%</v>
      </c>
      <c r="Q182" s="259"/>
      <c r="R182" s="80"/>
      <c r="S182" s="81"/>
      <c r="T182" s="307" t="s">
        <v>122</v>
      </c>
      <c r="U182" s="308"/>
      <c r="V182" s="309">
        <v>-0.05</v>
      </c>
      <c r="W182" s="308"/>
      <c r="X182" s="308"/>
      <c r="Y182" s="81"/>
      <c r="Z182" s="81"/>
      <c r="AA182" s="81"/>
      <c r="AB182" s="81"/>
    </row>
    <row r="183" spans="2:28" s="82" customFormat="1" ht="16.5" customHeight="1" x14ac:dyDescent="0.2">
      <c r="B183" s="349"/>
      <c r="C183" s="264"/>
      <c r="D183" s="156" t="s">
        <v>115</v>
      </c>
      <c r="E183" s="191"/>
      <c r="F183" s="133"/>
      <c r="G183" s="157" t="e">
        <f t="shared" ref="G183:P183" si="45">G181*(1+G182)</f>
        <v>#DIV/0!</v>
      </c>
      <c r="H183" s="158" t="e">
        <f t="shared" si="45"/>
        <v>#DIV/0!</v>
      </c>
      <c r="I183" s="158" t="e">
        <f t="shared" si="45"/>
        <v>#DIV/0!</v>
      </c>
      <c r="J183" s="158" t="e">
        <f t="shared" si="45"/>
        <v>#DIV/0!</v>
      </c>
      <c r="K183" s="158" t="e">
        <f t="shared" si="45"/>
        <v>#DIV/0!</v>
      </c>
      <c r="L183" s="158" t="e">
        <f t="shared" si="45"/>
        <v>#DIV/0!</v>
      </c>
      <c r="M183" s="158" t="e">
        <f t="shared" si="45"/>
        <v>#DIV/0!</v>
      </c>
      <c r="N183" s="158" t="e">
        <f t="shared" si="45"/>
        <v>#DIV/0!</v>
      </c>
      <c r="O183" s="158" t="e">
        <f t="shared" si="45"/>
        <v>#DIV/0!</v>
      </c>
      <c r="P183" s="158" t="e">
        <f t="shared" si="45"/>
        <v>#DIV/0!</v>
      </c>
      <c r="Q183" s="265"/>
      <c r="R183" s="80"/>
      <c r="S183" s="81"/>
      <c r="T183" s="307" t="s">
        <v>123</v>
      </c>
      <c r="U183" s="308"/>
      <c r="V183" s="309">
        <v>-0.1</v>
      </c>
      <c r="W183" s="308"/>
      <c r="X183" s="308"/>
      <c r="Y183" s="81"/>
      <c r="Z183" s="81"/>
      <c r="AA183" s="81"/>
      <c r="AB183" s="81"/>
    </row>
    <row r="184" spans="2:28" s="82" customFormat="1" ht="16.5" customHeight="1" x14ac:dyDescent="0.2">
      <c r="B184" s="349"/>
      <c r="C184" s="252"/>
      <c r="D184" s="106" t="s">
        <v>94</v>
      </c>
      <c r="E184" s="302">
        <f>($W$135-E171)/30.4735*($W$137/12)</f>
        <v>3.5059970137988747</v>
      </c>
      <c r="F184" s="107"/>
      <c r="G184" s="123">
        <f t="shared" ref="G184:P184" si="46">($W$135-G171)/30.4735*($W$137/12)</f>
        <v>3.5059970137988747</v>
      </c>
      <c r="H184" s="124">
        <f t="shared" si="46"/>
        <v>3.5059970137988747</v>
      </c>
      <c r="I184" s="124">
        <f t="shared" si="46"/>
        <v>3.5059970137988747</v>
      </c>
      <c r="J184" s="124">
        <f t="shared" si="46"/>
        <v>3.5059970137988747</v>
      </c>
      <c r="K184" s="124">
        <f t="shared" si="46"/>
        <v>3.5059970137988747</v>
      </c>
      <c r="L184" s="124">
        <f t="shared" si="46"/>
        <v>3.5059970137988747</v>
      </c>
      <c r="M184" s="124">
        <f t="shared" si="46"/>
        <v>3.5059970137988747</v>
      </c>
      <c r="N184" s="124">
        <f t="shared" si="46"/>
        <v>3.5059970137988747</v>
      </c>
      <c r="O184" s="124">
        <f t="shared" si="46"/>
        <v>3.5059970137988747</v>
      </c>
      <c r="P184" s="124">
        <f t="shared" si="46"/>
        <v>3.5059970137988747</v>
      </c>
      <c r="Q184" s="259"/>
      <c r="R184" s="80"/>
      <c r="S184" s="81"/>
      <c r="T184" s="307"/>
      <c r="U184" s="308"/>
      <c r="V184" s="311"/>
      <c r="W184" s="308"/>
      <c r="X184" s="308"/>
      <c r="Y184" s="81"/>
      <c r="Z184" s="81"/>
      <c r="AA184" s="81"/>
      <c r="AB184" s="81"/>
    </row>
    <row r="185" spans="2:28" s="82" customFormat="1" ht="16.5" customHeight="1" x14ac:dyDescent="0.2">
      <c r="B185" s="349"/>
      <c r="C185" s="266"/>
      <c r="D185" s="128" t="s">
        <v>108</v>
      </c>
      <c r="E185" s="306">
        <f>E183*(1+E184)</f>
        <v>0</v>
      </c>
      <c r="F185" s="160"/>
      <c r="G185" s="129" t="e">
        <f>G183*(1+G184)</f>
        <v>#DIV/0!</v>
      </c>
      <c r="H185" s="130" t="e">
        <f t="shared" ref="H185:P185" si="47">H183*(1+H184)</f>
        <v>#DIV/0!</v>
      </c>
      <c r="I185" s="130" t="e">
        <f t="shared" si="47"/>
        <v>#DIV/0!</v>
      </c>
      <c r="J185" s="130" t="e">
        <f t="shared" si="47"/>
        <v>#DIV/0!</v>
      </c>
      <c r="K185" s="130" t="e">
        <f t="shared" si="47"/>
        <v>#DIV/0!</v>
      </c>
      <c r="L185" s="130" t="e">
        <f t="shared" si="47"/>
        <v>#DIV/0!</v>
      </c>
      <c r="M185" s="130" t="e">
        <f t="shared" si="47"/>
        <v>#DIV/0!</v>
      </c>
      <c r="N185" s="130" t="e">
        <f t="shared" si="47"/>
        <v>#DIV/0!</v>
      </c>
      <c r="O185" s="130" t="e">
        <f t="shared" si="47"/>
        <v>#DIV/0!</v>
      </c>
      <c r="P185" s="130" t="e">
        <f t="shared" si="47"/>
        <v>#DIV/0!</v>
      </c>
      <c r="Q185" s="259"/>
      <c r="R185" s="80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</row>
    <row r="186" spans="2:28" s="82" customFormat="1" ht="15" x14ac:dyDescent="0.2">
      <c r="B186" s="349"/>
      <c r="C186" s="113"/>
      <c r="D186" s="114" t="s">
        <v>95</v>
      </c>
      <c r="E186" s="171"/>
      <c r="F186" s="131"/>
      <c r="G186" s="116"/>
      <c r="H186" s="117"/>
      <c r="I186" s="117"/>
      <c r="J186" s="117"/>
      <c r="K186" s="117"/>
      <c r="L186" s="117"/>
      <c r="M186" s="117"/>
      <c r="N186" s="117"/>
      <c r="O186" s="117"/>
      <c r="P186" s="117"/>
      <c r="Q186" s="259"/>
      <c r="R186" s="80"/>
      <c r="S186" s="81"/>
      <c r="T186" s="330" t="s">
        <v>125</v>
      </c>
      <c r="U186" s="78"/>
      <c r="V186" s="331" t="s">
        <v>132</v>
      </c>
      <c r="W186" s="331" t="s">
        <v>133</v>
      </c>
      <c r="X186" s="308"/>
      <c r="Y186" s="81"/>
      <c r="Z186" s="81"/>
      <c r="AA186" s="81"/>
      <c r="AB186" s="81"/>
    </row>
    <row r="187" spans="2:28" s="82" customFormat="1" ht="3" customHeight="1" x14ac:dyDescent="0.2">
      <c r="B187" s="349"/>
      <c r="C187" s="261"/>
      <c r="D187" s="262"/>
      <c r="E187" s="263"/>
      <c r="F187" s="112"/>
      <c r="G187" s="116"/>
      <c r="H187" s="117"/>
      <c r="I187" s="117"/>
      <c r="J187" s="117"/>
      <c r="K187" s="117"/>
      <c r="L187" s="117"/>
      <c r="M187" s="117"/>
      <c r="N187" s="117"/>
      <c r="O187" s="117"/>
      <c r="P187" s="117"/>
      <c r="Q187" s="259"/>
      <c r="R187" s="80"/>
      <c r="S187" s="81"/>
      <c r="T187" s="307"/>
      <c r="U187" s="308"/>
      <c r="V187" s="308"/>
      <c r="W187" s="308"/>
      <c r="X187" s="308"/>
      <c r="Y187" s="81"/>
      <c r="Z187" s="81"/>
      <c r="AA187" s="81"/>
      <c r="AB187" s="81"/>
    </row>
    <row r="188" spans="2:28" s="82" customFormat="1" ht="16.5" customHeight="1" x14ac:dyDescent="0.2">
      <c r="B188" s="349"/>
      <c r="C188" s="252"/>
      <c r="D188" s="106" t="s">
        <v>96</v>
      </c>
      <c r="E188" s="303">
        <f t="shared" ref="E188:E196" si="48">E156</f>
        <v>0</v>
      </c>
      <c r="F188" s="107"/>
      <c r="G188" s="159" t="str">
        <f t="shared" ref="G188:P188" si="49">IF(G156=$T$188,$W$188,IF(G156=$T$189,$W$189,IF(G156=$T$190,$W$190,IF(G156=$T$192,$W$192,IF(G156=$T$193,$W$193,IF(G156=$T$194,$W$194,"0.0%"))))))</f>
        <v>0.0%</v>
      </c>
      <c r="H188" s="312" t="str">
        <f t="shared" si="49"/>
        <v>0.0%</v>
      </c>
      <c r="I188" s="312" t="str">
        <f t="shared" si="49"/>
        <v>0.0%</v>
      </c>
      <c r="J188" s="312" t="str">
        <f t="shared" si="49"/>
        <v>0.0%</v>
      </c>
      <c r="K188" s="312" t="str">
        <f t="shared" si="49"/>
        <v>0.0%</v>
      </c>
      <c r="L188" s="312" t="str">
        <f t="shared" si="49"/>
        <v>0.0%</v>
      </c>
      <c r="M188" s="312" t="str">
        <f t="shared" si="49"/>
        <v>0.0%</v>
      </c>
      <c r="N188" s="312" t="str">
        <f t="shared" si="49"/>
        <v>0.0%</v>
      </c>
      <c r="O188" s="312" t="str">
        <f t="shared" si="49"/>
        <v>0.0%</v>
      </c>
      <c r="P188" s="124" t="str">
        <f t="shared" si="49"/>
        <v>0.0%</v>
      </c>
      <c r="Q188" s="259"/>
      <c r="R188" s="80"/>
      <c r="S188" s="81"/>
      <c r="T188" s="307" t="s">
        <v>124</v>
      </c>
      <c r="U188" s="308"/>
      <c r="V188" s="309">
        <v>-0.1</v>
      </c>
      <c r="W188" s="338">
        <f>V188*$W$196</f>
        <v>-0.2</v>
      </c>
      <c r="X188" s="308"/>
      <c r="Y188" s="81"/>
      <c r="Z188" s="81"/>
      <c r="AA188" s="81"/>
      <c r="AB188" s="81"/>
    </row>
    <row r="189" spans="2:28" s="82" customFormat="1" ht="15" x14ac:dyDescent="0.2">
      <c r="B189" s="349"/>
      <c r="C189" s="264"/>
      <c r="D189" s="132" t="s">
        <v>109</v>
      </c>
      <c r="E189" s="172">
        <f t="shared" si="48"/>
        <v>0</v>
      </c>
      <c r="F189" s="133"/>
      <c r="G189" s="314" t="str">
        <f t="shared" ref="G189:P189" si="50">IF(G157=$T$188,$W$188,IF(G157=$T$189,$W$189,IF(G157=$T$190,$W$190,IF(G157=$T$192,$W$192,IF(G157=$T$193,$W$193,IF(G157=$T$194,$W$194,"0.0%"))))))</f>
        <v>0.0%</v>
      </c>
      <c r="H189" s="315" t="str">
        <f t="shared" si="50"/>
        <v>0.0%</v>
      </c>
      <c r="I189" s="315" t="str">
        <f t="shared" si="50"/>
        <v>0.0%</v>
      </c>
      <c r="J189" s="315" t="str">
        <f t="shared" si="50"/>
        <v>0.0%</v>
      </c>
      <c r="K189" s="315" t="str">
        <f t="shared" si="50"/>
        <v>0.0%</v>
      </c>
      <c r="L189" s="315" t="str">
        <f t="shared" si="50"/>
        <v>0.0%</v>
      </c>
      <c r="M189" s="315" t="str">
        <f t="shared" si="50"/>
        <v>0.0%</v>
      </c>
      <c r="N189" s="315" t="str">
        <f t="shared" si="50"/>
        <v>0.0%</v>
      </c>
      <c r="O189" s="315" t="str">
        <f t="shared" si="50"/>
        <v>0.0%</v>
      </c>
      <c r="P189" s="134" t="str">
        <f t="shared" si="50"/>
        <v>0.0%</v>
      </c>
      <c r="Q189" s="260"/>
      <c r="R189" s="80"/>
      <c r="S189" s="81"/>
      <c r="T189" s="307" t="s">
        <v>126</v>
      </c>
      <c r="U189" s="308"/>
      <c r="V189" s="309">
        <v>-0.05</v>
      </c>
      <c r="W189" s="338">
        <f t="shared" ref="W189:W194" si="51">V189*$W$196</f>
        <v>-0.1</v>
      </c>
      <c r="X189" s="308"/>
      <c r="Y189" s="81"/>
      <c r="Z189" s="81"/>
      <c r="AA189" s="81"/>
      <c r="AB189" s="81"/>
    </row>
    <row r="190" spans="2:28" s="82" customFormat="1" ht="15" x14ac:dyDescent="0.2">
      <c r="B190" s="349"/>
      <c r="C190" s="252"/>
      <c r="D190" s="106" t="s">
        <v>3</v>
      </c>
      <c r="E190" s="173">
        <f t="shared" si="48"/>
        <v>0</v>
      </c>
      <c r="F190" s="107"/>
      <c r="G190" s="159" t="str">
        <f t="shared" ref="G190:P190" si="52">IF(G158=$T$188,$W$188,IF(G158=$T$189,$W$189,IF(G158=$T$190,$W$190,IF(G158=$T$192,$W$192,IF(G158=$T$193,$W$193,IF(G158=$T$194,$W$194,"0.0%"))))))</f>
        <v>0.0%</v>
      </c>
      <c r="H190" s="312" t="str">
        <f t="shared" si="52"/>
        <v>0.0%</v>
      </c>
      <c r="I190" s="312" t="str">
        <f t="shared" si="52"/>
        <v>0.0%</v>
      </c>
      <c r="J190" s="312" t="str">
        <f t="shared" si="52"/>
        <v>0.0%</v>
      </c>
      <c r="K190" s="312" t="str">
        <f t="shared" si="52"/>
        <v>0.0%</v>
      </c>
      <c r="L190" s="312" t="str">
        <f t="shared" si="52"/>
        <v>0.0%</v>
      </c>
      <c r="M190" s="312" t="str">
        <f t="shared" si="52"/>
        <v>0.0%</v>
      </c>
      <c r="N190" s="312" t="str">
        <f t="shared" si="52"/>
        <v>0.0%</v>
      </c>
      <c r="O190" s="312" t="str">
        <f t="shared" si="52"/>
        <v>0.0%</v>
      </c>
      <c r="P190" s="124" t="str">
        <f t="shared" si="52"/>
        <v>0.0%</v>
      </c>
      <c r="Q190" s="259"/>
      <c r="R190" s="80"/>
      <c r="S190" s="81"/>
      <c r="T190" s="307" t="s">
        <v>127</v>
      </c>
      <c r="U190" s="308"/>
      <c r="V190" s="309">
        <v>-2.5000000000000001E-2</v>
      </c>
      <c r="W190" s="338">
        <f t="shared" si="51"/>
        <v>-0.05</v>
      </c>
      <c r="X190" s="308"/>
      <c r="Y190" s="81"/>
      <c r="Z190" s="81"/>
      <c r="AA190" s="81"/>
      <c r="AB190" s="81"/>
    </row>
    <row r="191" spans="2:28" s="82" customFormat="1" ht="15" x14ac:dyDescent="0.2">
      <c r="B191" s="349"/>
      <c r="C191" s="267"/>
      <c r="D191" s="161" t="s">
        <v>4</v>
      </c>
      <c r="E191" s="174">
        <f t="shared" si="48"/>
        <v>0</v>
      </c>
      <c r="F191" s="133"/>
      <c r="G191" s="314" t="str">
        <f t="shared" ref="G191:P191" si="53">IF(G159=$T$188,$W$188,IF(G159=$T$189,$W$189,IF(G159=$T$190,$W$190,IF(G159=$T$192,$W$192,IF(G159=$T$193,$W$193,IF(G159=$T$194,$W$194,"0.0%"))))))</f>
        <v>0.0%</v>
      </c>
      <c r="H191" s="315" t="str">
        <f t="shared" si="53"/>
        <v>0.0%</v>
      </c>
      <c r="I191" s="315" t="str">
        <f t="shared" si="53"/>
        <v>0.0%</v>
      </c>
      <c r="J191" s="315" t="str">
        <f t="shared" si="53"/>
        <v>0.0%</v>
      </c>
      <c r="K191" s="315" t="str">
        <f t="shared" si="53"/>
        <v>0.0%</v>
      </c>
      <c r="L191" s="315" t="str">
        <f t="shared" si="53"/>
        <v>0.0%</v>
      </c>
      <c r="M191" s="315" t="str">
        <f t="shared" si="53"/>
        <v>0.0%</v>
      </c>
      <c r="N191" s="315" t="str">
        <f t="shared" si="53"/>
        <v>0.0%</v>
      </c>
      <c r="O191" s="315" t="str">
        <f t="shared" si="53"/>
        <v>0.0%</v>
      </c>
      <c r="P191" s="134" t="str">
        <f t="shared" si="53"/>
        <v>0.0%</v>
      </c>
      <c r="Q191" s="260"/>
      <c r="R191" s="80"/>
      <c r="S191" s="81"/>
      <c r="T191" s="313" t="s">
        <v>128</v>
      </c>
      <c r="U191" s="308"/>
      <c r="V191" s="311">
        <v>0</v>
      </c>
      <c r="W191" s="337">
        <f t="shared" si="51"/>
        <v>0</v>
      </c>
      <c r="X191" s="308"/>
      <c r="Y191" s="81"/>
      <c r="Z191" s="81"/>
      <c r="AA191" s="81"/>
      <c r="AB191" s="81"/>
    </row>
    <row r="192" spans="2:28" s="82" customFormat="1" ht="16.5" customHeight="1" x14ac:dyDescent="0.2">
      <c r="B192" s="349"/>
      <c r="C192" s="268"/>
      <c r="D192" s="162" t="s">
        <v>20</v>
      </c>
      <c r="E192" s="108">
        <f t="shared" si="48"/>
        <v>0</v>
      </c>
      <c r="F192" s="107"/>
      <c r="G192" s="159" t="str">
        <f t="shared" ref="G192:P192" si="54">IF(G160=$T$188,$W$188,IF(G160=$T$189,$W$189,IF(G160=$T$190,$W$190,IF(G160=$T$192,$W$192,IF(G160=$T$193,$W$193,IF(G160=$T$194,$W$194,"0.0%"))))))</f>
        <v>0.0%</v>
      </c>
      <c r="H192" s="312" t="str">
        <f t="shared" si="54"/>
        <v>0.0%</v>
      </c>
      <c r="I192" s="312" t="str">
        <f t="shared" si="54"/>
        <v>0.0%</v>
      </c>
      <c r="J192" s="312" t="str">
        <f t="shared" si="54"/>
        <v>0.0%</v>
      </c>
      <c r="K192" s="312" t="str">
        <f t="shared" si="54"/>
        <v>0.0%</v>
      </c>
      <c r="L192" s="312" t="str">
        <f t="shared" si="54"/>
        <v>0.0%</v>
      </c>
      <c r="M192" s="312" t="str">
        <f t="shared" si="54"/>
        <v>0.0%</v>
      </c>
      <c r="N192" s="312" t="str">
        <f t="shared" si="54"/>
        <v>0.0%</v>
      </c>
      <c r="O192" s="312" t="str">
        <f t="shared" si="54"/>
        <v>0.0%</v>
      </c>
      <c r="P192" s="124" t="str">
        <f t="shared" si="54"/>
        <v>0.0%</v>
      </c>
      <c r="Q192" s="259"/>
      <c r="R192" s="80"/>
      <c r="S192" s="81"/>
      <c r="T192" s="307" t="s">
        <v>129</v>
      </c>
      <c r="U192" s="308"/>
      <c r="V192" s="311">
        <v>2.5000000000000001E-2</v>
      </c>
      <c r="W192" s="337">
        <f t="shared" si="51"/>
        <v>0.05</v>
      </c>
      <c r="X192" s="308"/>
      <c r="Y192" s="81"/>
      <c r="Z192" s="81"/>
      <c r="AA192" s="81"/>
      <c r="AB192" s="81"/>
    </row>
    <row r="193" spans="2:28" s="82" customFormat="1" ht="16.5" customHeight="1" x14ac:dyDescent="0.2">
      <c r="B193" s="349"/>
      <c r="C193" s="268"/>
      <c r="D193" s="162" t="s">
        <v>6</v>
      </c>
      <c r="E193" s="108">
        <f t="shared" si="48"/>
        <v>0</v>
      </c>
      <c r="F193" s="107"/>
      <c r="G193" s="314" t="str">
        <f t="shared" ref="G193:P193" si="55">IF(G161=$T$188,$W$188,IF(G161=$T$189,$W$189,IF(G161=$T$190,$W$190,IF(G161=$T$192,$W$192,IF(G161=$T$193,$W$193,IF(G161=$T$194,$W$194,"0.0%"))))))</f>
        <v>0.0%</v>
      </c>
      <c r="H193" s="315" t="str">
        <f t="shared" si="55"/>
        <v>0.0%</v>
      </c>
      <c r="I193" s="315" t="str">
        <f t="shared" si="55"/>
        <v>0.0%</v>
      </c>
      <c r="J193" s="315" t="str">
        <f t="shared" si="55"/>
        <v>0.0%</v>
      </c>
      <c r="K193" s="315" t="str">
        <f t="shared" si="55"/>
        <v>0.0%</v>
      </c>
      <c r="L193" s="315" t="str">
        <f t="shared" si="55"/>
        <v>0.0%</v>
      </c>
      <c r="M193" s="315" t="str">
        <f t="shared" si="55"/>
        <v>0.0%</v>
      </c>
      <c r="N193" s="315" t="str">
        <f t="shared" si="55"/>
        <v>0.0%</v>
      </c>
      <c r="O193" s="315" t="str">
        <f t="shared" si="55"/>
        <v>0.0%</v>
      </c>
      <c r="P193" s="134" t="str">
        <f t="shared" si="55"/>
        <v>0.0%</v>
      </c>
      <c r="Q193" s="259"/>
      <c r="R193" s="80"/>
      <c r="S193" s="81"/>
      <c r="T193" s="307" t="s">
        <v>130</v>
      </c>
      <c r="U193" s="308"/>
      <c r="V193" s="311">
        <v>0.05</v>
      </c>
      <c r="W193" s="337">
        <f t="shared" si="51"/>
        <v>0.1</v>
      </c>
      <c r="X193" s="308"/>
      <c r="Y193" s="81"/>
      <c r="Z193" s="81"/>
      <c r="AA193" s="81"/>
      <c r="AB193" s="81"/>
    </row>
    <row r="194" spans="2:28" s="82" customFormat="1" ht="16.5" customHeight="1" x14ac:dyDescent="0.2">
      <c r="B194" s="349"/>
      <c r="C194" s="269"/>
      <c r="D194" s="163" t="s">
        <v>5</v>
      </c>
      <c r="E194" s="348">
        <f t="shared" si="48"/>
        <v>0</v>
      </c>
      <c r="F194" s="135"/>
      <c r="G194" s="159" t="str">
        <f t="shared" ref="G194:P194" si="56">IF(G162=$T$188,$W$188,IF(G162=$T$189,$W$189,IF(G162=$T$190,$W$190,IF(G162=$T$192,$W$192,IF(G162=$T$193,$W$193,IF(G162=$T$194,$W$194,"0.0%"))))))</f>
        <v>0.0%</v>
      </c>
      <c r="H194" s="312" t="str">
        <f t="shared" si="56"/>
        <v>0.0%</v>
      </c>
      <c r="I194" s="312" t="str">
        <f t="shared" si="56"/>
        <v>0.0%</v>
      </c>
      <c r="J194" s="312" t="str">
        <f t="shared" si="56"/>
        <v>0.0%</v>
      </c>
      <c r="K194" s="312" t="str">
        <f t="shared" si="56"/>
        <v>0.0%</v>
      </c>
      <c r="L194" s="312" t="str">
        <f t="shared" si="56"/>
        <v>0.0%</v>
      </c>
      <c r="M194" s="312" t="str">
        <f t="shared" si="56"/>
        <v>0.0%</v>
      </c>
      <c r="N194" s="312" t="str">
        <f t="shared" si="56"/>
        <v>0.0%</v>
      </c>
      <c r="O194" s="312" t="str">
        <f t="shared" si="56"/>
        <v>0.0%</v>
      </c>
      <c r="P194" s="124" t="str">
        <f t="shared" si="56"/>
        <v>0.0%</v>
      </c>
      <c r="Q194" s="270"/>
      <c r="R194" s="80"/>
      <c r="S194" s="81"/>
      <c r="T194" s="307" t="s">
        <v>131</v>
      </c>
      <c r="U194" s="308"/>
      <c r="V194" s="311">
        <v>0.1</v>
      </c>
      <c r="W194" s="337">
        <f t="shared" si="51"/>
        <v>0.2</v>
      </c>
      <c r="X194" s="308"/>
      <c r="Y194" s="81"/>
      <c r="Z194" s="81"/>
      <c r="AA194" s="81"/>
      <c r="AB194" s="81"/>
    </row>
    <row r="195" spans="2:28" s="82" customFormat="1" ht="15" x14ac:dyDescent="0.2">
      <c r="B195" s="349"/>
      <c r="C195" s="268"/>
      <c r="D195" s="162" t="s">
        <v>97</v>
      </c>
      <c r="E195" s="108">
        <f t="shared" si="48"/>
        <v>0</v>
      </c>
      <c r="F195" s="107"/>
      <c r="G195" s="159" t="str">
        <f t="shared" ref="G195:P195" si="57">IF(G163=$T$188,$W$188,IF(G163=$T$189,$W$189,IF(G163=$T$190,$W$190,IF(G163=$T$192,$W$192,IF(G163=$T$193,$W$193,IF(G163=$T$194,$W$194,"0.0%"))))))</f>
        <v>0.0%</v>
      </c>
      <c r="H195" s="312" t="str">
        <f t="shared" si="57"/>
        <v>0.0%</v>
      </c>
      <c r="I195" s="312" t="str">
        <f t="shared" si="57"/>
        <v>0.0%</v>
      </c>
      <c r="J195" s="312" t="str">
        <f t="shared" si="57"/>
        <v>0.0%</v>
      </c>
      <c r="K195" s="312" t="str">
        <f t="shared" si="57"/>
        <v>0.0%</v>
      </c>
      <c r="L195" s="312" t="str">
        <f t="shared" si="57"/>
        <v>0.0%</v>
      </c>
      <c r="M195" s="312" t="str">
        <f t="shared" si="57"/>
        <v>0.0%</v>
      </c>
      <c r="N195" s="312" t="str">
        <f t="shared" si="57"/>
        <v>0.0%</v>
      </c>
      <c r="O195" s="312" t="str">
        <f t="shared" si="57"/>
        <v>0.0%</v>
      </c>
      <c r="P195" s="124" t="str">
        <f t="shared" si="57"/>
        <v>0.0%</v>
      </c>
      <c r="Q195" s="259"/>
      <c r="R195" s="80"/>
      <c r="S195" s="81"/>
      <c r="T195" s="307"/>
      <c r="U195" s="308"/>
      <c r="V195" s="311"/>
      <c r="W195" s="308"/>
      <c r="X195" s="308"/>
      <c r="Y195" s="81"/>
      <c r="Z195" s="81"/>
      <c r="AA195" s="81"/>
      <c r="AB195" s="81"/>
    </row>
    <row r="196" spans="2:28" s="82" customFormat="1" ht="16.5" customHeight="1" x14ac:dyDescent="0.2">
      <c r="B196" s="349"/>
      <c r="C196" s="268"/>
      <c r="D196" s="162" t="s">
        <v>98</v>
      </c>
      <c r="E196" s="345">
        <f t="shared" si="48"/>
        <v>0</v>
      </c>
      <c r="F196" s="107"/>
      <c r="G196" s="159" t="str">
        <f t="shared" ref="G196:P196" si="58">IF(G164=$T$188,$W$188,IF(G164=$T$189,$W$189,IF(G164=$T$190,$W$190,IF(G164=$T$192,$W$192,IF(G164=$T$193,$W$193,IF(G164=$T$194,$W$194,"0.0%"))))))</f>
        <v>0.0%</v>
      </c>
      <c r="H196" s="312" t="str">
        <f t="shared" si="58"/>
        <v>0.0%</v>
      </c>
      <c r="I196" s="312" t="str">
        <f t="shared" si="58"/>
        <v>0.0%</v>
      </c>
      <c r="J196" s="312" t="str">
        <f t="shared" si="58"/>
        <v>0.0%</v>
      </c>
      <c r="K196" s="312" t="str">
        <f t="shared" si="58"/>
        <v>0.0%</v>
      </c>
      <c r="L196" s="312" t="str">
        <f t="shared" si="58"/>
        <v>0.0%</v>
      </c>
      <c r="M196" s="312" t="str">
        <f t="shared" si="58"/>
        <v>0.0%</v>
      </c>
      <c r="N196" s="312" t="str">
        <f t="shared" si="58"/>
        <v>0.0%</v>
      </c>
      <c r="O196" s="312" t="str">
        <f t="shared" si="58"/>
        <v>0.0%</v>
      </c>
      <c r="P196" s="124" t="str">
        <f t="shared" si="58"/>
        <v>0.0%</v>
      </c>
      <c r="Q196" s="259"/>
      <c r="R196" s="80"/>
      <c r="S196" s="81"/>
      <c r="T196" s="333" t="s">
        <v>134</v>
      </c>
      <c r="U196" s="334"/>
      <c r="V196" s="335"/>
      <c r="W196" s="336">
        <v>2</v>
      </c>
      <c r="X196" s="308"/>
      <c r="Y196" s="81"/>
      <c r="Z196" s="81"/>
      <c r="AA196" s="81"/>
      <c r="AB196" s="81"/>
    </row>
    <row r="197" spans="2:28" s="82" customFormat="1" ht="6" customHeight="1" x14ac:dyDescent="0.2">
      <c r="B197" s="349"/>
      <c r="C197" s="271"/>
      <c r="D197" s="137"/>
      <c r="E197" s="176"/>
      <c r="F197" s="125"/>
      <c r="G197" s="126"/>
      <c r="H197" s="127"/>
      <c r="I197" s="127"/>
      <c r="J197" s="127"/>
      <c r="K197" s="127"/>
      <c r="L197" s="127"/>
      <c r="M197" s="127"/>
      <c r="N197" s="127"/>
      <c r="O197" s="127"/>
      <c r="P197" s="127"/>
      <c r="Q197" s="272"/>
      <c r="R197" s="80"/>
      <c r="S197" s="81"/>
      <c r="T197" s="307"/>
      <c r="U197" s="308"/>
      <c r="V197" s="308"/>
      <c r="W197" s="308"/>
      <c r="X197" s="308"/>
      <c r="Y197" s="81"/>
      <c r="Z197" s="81"/>
      <c r="AA197" s="81"/>
      <c r="AB197" s="81"/>
    </row>
    <row r="198" spans="2:28" s="82" customFormat="1" ht="23.25" hidden="1" customHeight="1" x14ac:dyDescent="0.2">
      <c r="B198" s="349"/>
      <c r="C198" s="273"/>
      <c r="D198" s="138" t="s">
        <v>113</v>
      </c>
      <c r="E198" s="177"/>
      <c r="F198" s="139"/>
      <c r="G198" s="344">
        <f t="shared" ref="G198:P198" si="59">((G188+G189+G190+G191+G192+G193+G194+G195+G196+G152)*1)</f>
        <v>3.5059970137988747</v>
      </c>
      <c r="H198" s="140">
        <f t="shared" si="59"/>
        <v>3.5059970137988747</v>
      </c>
      <c r="I198" s="140">
        <f t="shared" si="59"/>
        <v>3.5059970137988747</v>
      </c>
      <c r="J198" s="140">
        <f t="shared" si="59"/>
        <v>3.5059970137988747</v>
      </c>
      <c r="K198" s="140">
        <f t="shared" si="59"/>
        <v>3.5059970137988747</v>
      </c>
      <c r="L198" s="140">
        <f t="shared" si="59"/>
        <v>3.5059970137988747</v>
      </c>
      <c r="M198" s="140">
        <f t="shared" si="59"/>
        <v>3.5059970137988747</v>
      </c>
      <c r="N198" s="140">
        <f t="shared" si="59"/>
        <v>3.5059970137988747</v>
      </c>
      <c r="O198" s="140">
        <f t="shared" si="59"/>
        <v>3.5059970137988747</v>
      </c>
      <c r="P198" s="140">
        <f t="shared" si="59"/>
        <v>3.5059970137988747</v>
      </c>
      <c r="Q198" s="274"/>
      <c r="R198" s="80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spans="2:28" s="82" customFormat="1" ht="24" customHeight="1" thickBot="1" x14ac:dyDescent="0.25">
      <c r="B199" s="349"/>
      <c r="C199" s="275"/>
      <c r="D199" s="141" t="s">
        <v>114</v>
      </c>
      <c r="E199" s="320">
        <f>E185</f>
        <v>0</v>
      </c>
      <c r="F199" s="322"/>
      <c r="G199" s="320" t="e">
        <f t="shared" ref="G199:P199" si="60">(SUM(G188:G197)+1)*G185</f>
        <v>#DIV/0!</v>
      </c>
      <c r="H199" s="321" t="e">
        <f t="shared" si="60"/>
        <v>#DIV/0!</v>
      </c>
      <c r="I199" s="321" t="e">
        <f t="shared" si="60"/>
        <v>#DIV/0!</v>
      </c>
      <c r="J199" s="321" t="e">
        <f>(SUM(J188:J197)+1)*J185</f>
        <v>#DIV/0!</v>
      </c>
      <c r="K199" s="321" t="e">
        <f t="shared" si="60"/>
        <v>#DIV/0!</v>
      </c>
      <c r="L199" s="321" t="e">
        <f t="shared" si="60"/>
        <v>#DIV/0!</v>
      </c>
      <c r="M199" s="321" t="e">
        <f t="shared" si="60"/>
        <v>#DIV/0!</v>
      </c>
      <c r="N199" s="321" t="e">
        <f t="shared" si="60"/>
        <v>#DIV/0!</v>
      </c>
      <c r="O199" s="321" t="e">
        <f t="shared" si="60"/>
        <v>#DIV/0!</v>
      </c>
      <c r="P199" s="321" t="e">
        <f t="shared" si="60"/>
        <v>#DIV/0!</v>
      </c>
      <c r="Q199" s="276"/>
      <c r="R199" s="80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spans="2:28" s="82" customFormat="1" ht="15.75" thickTop="1" x14ac:dyDescent="0.2">
      <c r="B200" s="349"/>
      <c r="C200" s="142"/>
      <c r="D200" s="143" t="s">
        <v>99</v>
      </c>
      <c r="E200" s="178" t="s">
        <v>100</v>
      </c>
      <c r="F200" s="144"/>
      <c r="G200" s="145" t="s">
        <v>101</v>
      </c>
      <c r="H200" s="187" t="s">
        <v>112</v>
      </c>
      <c r="I200" s="146" t="s">
        <v>102</v>
      </c>
      <c r="J200" s="184"/>
      <c r="K200" s="277"/>
      <c r="L200" s="277"/>
      <c r="M200" s="277"/>
      <c r="N200" s="277"/>
      <c r="O200" s="277"/>
      <c r="P200" s="278"/>
      <c r="Q200" s="259"/>
      <c r="R200" s="80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spans="2:28" s="82" customFormat="1" ht="7.5" customHeight="1" x14ac:dyDescent="0.2">
      <c r="B201" s="349"/>
      <c r="C201" s="279"/>
      <c r="D201" s="280"/>
      <c r="E201" s="281"/>
      <c r="F201" s="112"/>
      <c r="G201" s="282"/>
      <c r="H201" s="283"/>
      <c r="I201" s="283"/>
      <c r="J201" s="284"/>
      <c r="K201" s="278"/>
      <c r="L201" s="278"/>
      <c r="M201" s="278"/>
      <c r="N201" s="278"/>
      <c r="O201" s="278"/>
      <c r="P201" s="278"/>
      <c r="Q201" s="259"/>
      <c r="R201" s="80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spans="2:28" s="82" customFormat="1" ht="15" x14ac:dyDescent="0.2">
      <c r="B202" s="349"/>
      <c r="C202" s="285"/>
      <c r="D202" s="286"/>
      <c r="E202" s="179" t="s">
        <v>103</v>
      </c>
      <c r="F202" s="107"/>
      <c r="G202" s="147" t="e">
        <f>MIN(G175:P175)</f>
        <v>#DIV/0!</v>
      </c>
      <c r="H202" s="188" t="e">
        <f>MIN(G199:P199)</f>
        <v>#DIV/0!</v>
      </c>
      <c r="I202" s="148" t="e">
        <f>(H202-G202)/G202</f>
        <v>#DIV/0!</v>
      </c>
      <c r="J202" s="185"/>
      <c r="K202" s="278"/>
      <c r="L202" s="278"/>
      <c r="M202" s="278"/>
      <c r="N202" s="278"/>
      <c r="O202" s="278"/>
      <c r="P202" s="278"/>
      <c r="Q202" s="259"/>
      <c r="R202" s="80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spans="2:28" s="82" customFormat="1" ht="16.5" customHeight="1" x14ac:dyDescent="0.2">
      <c r="B203" s="349"/>
      <c r="C203" s="285"/>
      <c r="D203" s="286"/>
      <c r="E203" s="179" t="s">
        <v>104</v>
      </c>
      <c r="F203" s="107"/>
      <c r="G203" s="147" t="e">
        <f>MAX(G175:P175)</f>
        <v>#DIV/0!</v>
      </c>
      <c r="H203" s="188" t="e">
        <f>MAX(G199:P199)</f>
        <v>#DIV/0!</v>
      </c>
      <c r="I203" s="148" t="e">
        <f>(H203-G203)/G203</f>
        <v>#DIV/0!</v>
      </c>
      <c r="J203" s="185"/>
      <c r="K203" s="287"/>
      <c r="L203" s="287"/>
      <c r="M203" s="287"/>
      <c r="N203" s="287"/>
      <c r="O203" s="287"/>
      <c r="P203" s="287"/>
      <c r="Q203" s="259"/>
      <c r="R203" s="80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spans="2:28" s="82" customFormat="1" ht="16.5" customHeight="1" x14ac:dyDescent="0.2">
      <c r="B204" s="349"/>
      <c r="C204" s="285"/>
      <c r="D204" s="286"/>
      <c r="E204" s="179" t="s">
        <v>105</v>
      </c>
      <c r="F204" s="107"/>
      <c r="G204" s="149" t="e">
        <f>AVERAGE(G175:P175)</f>
        <v>#DIV/0!</v>
      </c>
      <c r="H204" s="189" t="e">
        <f>AVERAGE(G199:P199)</f>
        <v>#DIV/0!</v>
      </c>
      <c r="I204" s="148" t="e">
        <f>(H204-G204)/G204</f>
        <v>#DIV/0!</v>
      </c>
      <c r="J204" s="185"/>
      <c r="K204" s="78"/>
      <c r="L204" s="78"/>
      <c r="M204" s="78"/>
      <c r="N204" s="78"/>
      <c r="O204" s="78"/>
      <c r="P204" s="78"/>
      <c r="Q204" s="259"/>
      <c r="R204" s="80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spans="2:28" s="82" customFormat="1" ht="16.5" customHeight="1" thickBot="1" x14ac:dyDescent="0.25">
      <c r="B205" s="349"/>
      <c r="C205" s="288"/>
      <c r="D205" s="289"/>
      <c r="E205" s="180" t="s">
        <v>106</v>
      </c>
      <c r="F205" s="150"/>
      <c r="G205" s="151" t="e">
        <f>MEDIAN(G175:P175)</f>
        <v>#DIV/0!</v>
      </c>
      <c r="H205" s="190" t="e">
        <f>MEDIAN(G199:P199)</f>
        <v>#DIV/0!</v>
      </c>
      <c r="I205" s="152" t="e">
        <f>(H205-G205)/G205</f>
        <v>#DIV/0!</v>
      </c>
      <c r="J205" s="186"/>
      <c r="K205" s="153"/>
      <c r="L205" s="153"/>
      <c r="M205" s="153"/>
      <c r="N205" s="153"/>
      <c r="O205" s="153"/>
      <c r="P205" s="153"/>
      <c r="Q205" s="290"/>
      <c r="R205" s="80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spans="2:28" s="82" customFormat="1" ht="16.5" customHeight="1" thickTop="1" x14ac:dyDescent="0.2">
      <c r="B206" s="349"/>
      <c r="C206" s="78"/>
      <c r="D206" s="78"/>
      <c r="E206" s="79"/>
      <c r="F206" s="79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80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</sheetData>
  <customSheetViews>
    <customSheetView guid="{2F5F6C91-D7CF-4D52-ACA7-54E2804ABF8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03553D51-8CBD-45CA-91CD-E8B16400722D}" showPageBreaks="1" fitToPage="1" printArea="1" hiddenRows="1" hiddenColumns="1" showRuler="0" topLeftCell="C1">
      <selection activeCell="E100" sqref="E100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D4280C5C-413A-4744-9127-AD4F58BD8E35}" scale="90" showPageBreaks="1" fitToPage="1" printArea="1" hiddenRows="1" hiddenColumns="1" topLeftCell="C1">
      <selection activeCell="J41" sqref="J4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4">
    <mergeCell ref="C1:Q1"/>
    <mergeCell ref="C2:Q2"/>
    <mergeCell ref="C133:Q133"/>
    <mergeCell ref="C132:Q132"/>
  </mergeCells>
  <phoneticPr fontId="2" type="noConversion"/>
  <dataValidations count="2">
    <dataValidation type="list" allowBlank="1" showInputMessage="1" showErrorMessage="1" sqref="G149:P151" xr:uid="{26D95700-D477-48DD-B324-00268B029F03}">
      <formula1>$T$177:$T$183</formula1>
    </dataValidation>
    <dataValidation type="list" allowBlank="1" showInputMessage="1" showErrorMessage="1" sqref="G156:P164" xr:uid="{FBC72800-754E-4017-8622-44C98B1525B6}">
      <formula1>$T$188:$T$194</formula1>
    </dataValidation>
  </dataValidations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2017-01-03T18:54:13Z</cp:lastPrinted>
  <dcterms:created xsi:type="dcterms:W3CDTF">2008-08-17T19:33:57Z</dcterms:created>
  <dcterms:modified xsi:type="dcterms:W3CDTF">2022-01-04T20:27:57Z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1f828a89359b42e396cca81afa00bdbc">
    <vt:lpwstr>k071d902e2ef948b684f_X_k7be4158fad294f1bbf6_A_1_F_10</vt:lpwstr>
  </property>
  <property fmtid="{D5CDD505-2E9C-101B-9397-08002B2CF9AE}" pid="902" name="g6bf95b4720ae486282a971584395bf0f">
    <vt:lpwstr>k071d902e2ef948b684f_X_k7be4158fad294f1bbf6_A_2_F_10</vt:lpwstr>
  </property>
  <property fmtid="{D5CDD505-2E9C-101B-9397-08002B2CF9AE}" pid="903" name="g28a30aeb011d459f81bac9876e31626d">
    <vt:lpwstr>k071d902e2ef948b684f_X_k7be4158fad294f1bbf6_A_3_F_10</vt:lpwstr>
  </property>
  <property fmtid="{D5CDD505-2E9C-101B-9397-08002B2CF9AE}" pid="904" name="g2e76c75a79204b238b6fb08864c8d54c">
    <vt:lpwstr>k071d902e2ef948b684f_X_k7be4158fad294f1bbf6_A_4_F_10</vt:lpwstr>
  </property>
  <property fmtid="{D5CDD505-2E9C-101B-9397-08002B2CF9AE}" pid="905" name="g11ab8eea10874e9680e94c819668f1d5">
    <vt:lpwstr>k071d902e2ef948b684f_X_k7be4158fad294f1bbf6_A_5_F_10</vt:lpwstr>
  </property>
  <property fmtid="{D5CDD505-2E9C-101B-9397-08002B2CF9AE}" pid="906" name="g2d8865c659bb44118583c7685d269856">
    <vt:lpwstr>k071d902e2ef948b684f_X_k7be4158fad294f1bbf6_A_6_F_10</vt:lpwstr>
  </property>
  <property fmtid="{D5CDD505-2E9C-101B-9397-08002B2CF9AE}" pid="907" name="g84e75a5ba03341baaf69bd74c3989c6d">
    <vt:lpwstr>k071d902e2ef948b684f_X_k7be4158fad294f1bbf6_A_7_F_10</vt:lpwstr>
  </property>
  <property fmtid="{D5CDD505-2E9C-101B-9397-08002B2CF9AE}" pid="908" name="g70b434fa2a254af386238a3278382da3">
    <vt:lpwstr>k071d902e2ef948b684f_X_k7be4158fad294f1bbf6_A_8_F_10</vt:lpwstr>
  </property>
  <property fmtid="{D5CDD505-2E9C-101B-9397-08002B2CF9AE}" pid="909" name="g0a3d37854ded4a6c8aeb7e10cd7f440e">
    <vt:lpwstr>k071d902e2ef948b684f_X_k7be4158fad294f1bbf6_A_9_F_10</vt:lpwstr>
  </property>
  <property fmtid="{D5CDD505-2E9C-101B-9397-08002B2CF9AE}" pid="910" name="g37530aa1b50a46218a9eafc88effca6e">
    <vt:lpwstr>k071d902e2ef948b684f_X_k7be4158fad294f1bbf6_A_10_F_10</vt:lpwstr>
  </property>
  <property fmtid="{D5CDD505-2E9C-101B-9397-08002B2CF9AE}" pid="911" name="g837113bbd69a40649019213a13479500">
    <vt:lpwstr>k071d902e2ef948b684f_X_kbe915cfc941a4095899_A_9_F_40</vt:lpwstr>
  </property>
  <property fmtid="{D5CDD505-2E9C-101B-9397-08002B2CF9AE}" pid="912" name="gf1519638c8824e5b899eff4735bd57a4">
    <vt:lpwstr>k071d902e2ef948b684f_X_kc34126cd4e4549aa8ec_A_1</vt:lpwstr>
  </property>
  <property fmtid="{D5CDD505-2E9C-101B-9397-08002B2CF9AE}" pid="913" name="gd583f77f11464f9c8932bd027fac3408">
    <vt:lpwstr>k071d902e2ef948b684f_X_kc34126cd4e4549aa8ec_A_2</vt:lpwstr>
  </property>
  <property fmtid="{D5CDD505-2E9C-101B-9397-08002B2CF9AE}" pid="914" name="g89e58bf2b069479da6b144739ca574d5">
    <vt:lpwstr>k071d902e2ef948b684f_X_kc34126cd4e4549aa8ec_A_3</vt:lpwstr>
  </property>
  <property fmtid="{D5CDD505-2E9C-101B-9397-08002B2CF9AE}" pid="915" name="g85adcf46443d4ca9806f16ca5df561d9">
    <vt:lpwstr>k071d902e2ef948b684f_X_kc34126cd4e4549aa8ec_A_4</vt:lpwstr>
  </property>
  <property fmtid="{D5CDD505-2E9C-101B-9397-08002B2CF9AE}" pid="916" name="g061e7e3940ad4ba7bc3c4f401062db83">
    <vt:lpwstr>k071d902e2ef948b684f_X_kc34126cd4e4549aa8ec_A_5</vt:lpwstr>
  </property>
  <property fmtid="{D5CDD505-2E9C-101B-9397-08002B2CF9AE}" pid="917" name="g75a161520c9846b8911b6ec901833149">
    <vt:lpwstr>k071d902e2ef948b684f_X_kc34126cd4e4549aa8ec_A_6</vt:lpwstr>
  </property>
  <property fmtid="{D5CDD505-2E9C-101B-9397-08002B2CF9AE}" pid="918" name="gd5ddff19fb62460e8cd554f6d9ca3fc1">
    <vt:lpwstr>k071d902e2ef948b684f_X_kc34126cd4e4549aa8ec_A_7</vt:lpwstr>
  </property>
  <property fmtid="{D5CDD505-2E9C-101B-9397-08002B2CF9AE}" pid="919" name="gc3f1b52154134443ab0472514cce1940">
    <vt:lpwstr>k071d902e2ef948b684f_X_kc34126cd4e4549aa8ec_A_8</vt:lpwstr>
  </property>
  <property fmtid="{D5CDD505-2E9C-101B-9397-08002B2CF9AE}" pid="920" name="gafa6d8ac12ab44cda584a0dce73e936d">
    <vt:lpwstr>k071d902e2ef948b684f_X_kc34126cd4e4549aa8ec_A_9</vt:lpwstr>
  </property>
  <property fmtid="{D5CDD505-2E9C-101B-9397-08002B2CF9AE}" pid="921" name="g12e5adb58b274050b1222c23c8336714">
    <vt:lpwstr>k071d902e2ef948b684f_X_kc34126cd4e4549aa8ec_A_10</vt:lpwstr>
  </property>
  <property fmtid="{D5CDD505-2E9C-101B-9397-08002B2CF9AE}" pid="922" name="gee1636f3f5e4452bba3971db97a3b7aa">
    <vt:lpwstr>k3e362469b3d14282bf2_F_20</vt:lpwstr>
  </property>
  <property fmtid="{D5CDD505-2E9C-101B-9397-08002B2CF9AE}" pid="923" name="g77853b1e636341dc84b66269344bb263">
    <vt:lpwstr>kb1f0e31b26274038bca</vt:lpwstr>
  </property>
  <property fmtid="{D5CDD505-2E9C-101B-9397-08002B2CF9AE}" pid="924" name="g4a745685b059441baccba919cb24c1a4">
    <vt:lpwstr>kf5081184be02481e986</vt:lpwstr>
  </property>
  <property fmtid="{D5CDD505-2E9C-101B-9397-08002B2CF9AE}" pid="925" name="g4aedbe30440c49c4986153078bc803fa">
    <vt:lpwstr>k6f11cd0d93f140ba984</vt:lpwstr>
  </property>
  <property fmtid="{D5CDD505-2E9C-101B-9397-08002B2CF9AE}" pid="926" name="g74ea5da81fc8452dbe3f5d96ec0ed3e9">
    <vt:lpwstr>k4e36bf9fbcb6475ab25</vt:lpwstr>
  </property>
  <property fmtid="{D5CDD505-2E9C-101B-9397-08002B2CF9AE}" pid="927" name="ga35d449dc8834adaad7cda42e4ad6a75">
    <vt:lpwstr>kd5cda7b96f6048b3a4e</vt:lpwstr>
  </property>
  <property fmtid="{D5CDD505-2E9C-101B-9397-08002B2CF9AE}" pid="928" name="gfef16f61e30e48169d01e116ce3013fc">
    <vt:lpwstr>ke5bafc93ffde42fdb6d</vt:lpwstr>
  </property>
  <property fmtid="{D5CDD505-2E9C-101B-9397-08002B2CF9AE}" pid="929" name="ga82f408033f244fbb9efdb6484d351b4">
    <vt:lpwstr>k93aa2b1398d04e2daf3</vt:lpwstr>
  </property>
  <property fmtid="{D5CDD505-2E9C-101B-9397-08002B2CF9AE}" pid="930" name="g7e7a5e5abcda4f3aa93b85ff115d0a79">
    <vt:lpwstr>kedf97703f916415ba2f</vt:lpwstr>
  </property>
  <property fmtid="{D5CDD505-2E9C-101B-9397-08002B2CF9AE}" pid="931" name="gd76b3d8e5a874b1ebb149537152f3f0d">
    <vt:lpwstr>k95d22fe0cecc47c0877</vt:lpwstr>
  </property>
  <property fmtid="{D5CDD505-2E9C-101B-9397-08002B2CF9AE}" pid="932" name="gf5302aa375ea4297820858c7523cf1c4">
    <vt:lpwstr>k87beaab501614e02b3f</vt:lpwstr>
  </property>
  <property fmtid="{D5CDD505-2E9C-101B-9397-08002B2CF9AE}" pid="933" name="g06d96be85c224651a0b55e9350610ad0">
    <vt:lpwstr>k071d902e2ef948b684f_X_k785708414d964348b84_A_1</vt:lpwstr>
  </property>
  <property fmtid="{D5CDD505-2E9C-101B-9397-08002B2CF9AE}" pid="934" name="g390d53be7dd449a8bc5ca8ea0067e771">
    <vt:lpwstr>k071d902e2ef948b684f_X_k785708414d964348b84_A_2</vt:lpwstr>
  </property>
  <property fmtid="{D5CDD505-2E9C-101B-9397-08002B2CF9AE}" pid="935" name="g1f8cc7ce98d6425b93f8bd778cd12298">
    <vt:lpwstr>k071d902e2ef948b684f_X_k785708414d964348b84_A_3</vt:lpwstr>
  </property>
  <property fmtid="{D5CDD505-2E9C-101B-9397-08002B2CF9AE}" pid="936" name="g9e681fc47f524576a1b257e1347475e5">
    <vt:lpwstr>k071d902e2ef948b684f_X_k785708414d964348b84_A_4</vt:lpwstr>
  </property>
  <property fmtid="{D5CDD505-2E9C-101B-9397-08002B2CF9AE}" pid="937" name="g95fcc5f78f5f4c79bc96b1c7ef75e535">
    <vt:lpwstr>k071d902e2ef948b684f_X_k785708414d964348b84_A_5</vt:lpwstr>
  </property>
  <property fmtid="{D5CDD505-2E9C-101B-9397-08002B2CF9AE}" pid="938" name="g216d14e5b9754baf9a1f00fd03a4a614">
    <vt:lpwstr>k071d902e2ef948b684f_X_k785708414d964348b84_A_6</vt:lpwstr>
  </property>
  <property fmtid="{D5CDD505-2E9C-101B-9397-08002B2CF9AE}" pid="939" name="gef90ca765c7d48fabe433f1b1c450a65">
    <vt:lpwstr>k071d902e2ef948b684f_X_k785708414d964348b84_A_7</vt:lpwstr>
  </property>
  <property fmtid="{D5CDD505-2E9C-101B-9397-08002B2CF9AE}" pid="940" name="g8731ba69e8b3432daa146cebbb1aa665">
    <vt:lpwstr>k071d902e2ef948b684f_X_k785708414d964348b84_A_8</vt:lpwstr>
  </property>
  <property fmtid="{D5CDD505-2E9C-101B-9397-08002B2CF9AE}" pid="941" name="gcda093226b98469996db7079828b7881">
    <vt:lpwstr>k071d902e2ef948b684f_X_k785708414d964348b84_A_9</vt:lpwstr>
  </property>
  <property fmtid="{D5CDD505-2E9C-101B-9397-08002B2CF9AE}" pid="942" name="g4bc82529c0854294809119de797200a5">
    <vt:lpwstr>k071d902e2ef948b684f_X_k785708414d964348b84_A_10</vt:lpwstr>
  </property>
  <property fmtid="{D5CDD505-2E9C-101B-9397-08002B2CF9AE}" pid="943" name="ge6a49726c274447fbfdd09270ab3d345">
    <vt:lpwstr>k071d902e2ef948b684f_X_k86c26eb5fa304dd9890_A_10_F_0</vt:lpwstr>
  </property>
  <property fmtid="{D5CDD505-2E9C-101B-9397-08002B2CF9AE}" pid="944" name="g206cca342f75432aab08b4884d4fb028">
    <vt:lpwstr>k071d902e2ef948b684f_X_k86c26eb5fa304dd9890_A_9_F_0</vt:lpwstr>
  </property>
  <property fmtid="{D5CDD505-2E9C-101B-9397-08002B2CF9AE}" pid="945" name="g00e75cf91811406da13de37d347fc11f">
    <vt:lpwstr>k071d902e2ef948b684f_X_k86c26eb5fa304dd9890_A_8_F_0</vt:lpwstr>
  </property>
  <property fmtid="{D5CDD505-2E9C-101B-9397-08002B2CF9AE}" pid="946" name="g63bc4ccc56c442bca70ece40273a38d0">
    <vt:lpwstr>k071d902e2ef948b684f_X_k86c26eb5fa304dd9890_A_7_F_0</vt:lpwstr>
  </property>
  <property fmtid="{D5CDD505-2E9C-101B-9397-08002B2CF9AE}" pid="947" name="ga79cd931164446d9870e8f633d9cd938">
    <vt:lpwstr>k071d902e2ef948b684f_X_k86c26eb5fa304dd9890_A_6_F_0</vt:lpwstr>
  </property>
  <property fmtid="{D5CDD505-2E9C-101B-9397-08002B2CF9AE}" pid="948" name="gd4dbb845caf44b209d5089aa7323faa9">
    <vt:lpwstr>k071d902e2ef948b684f_X_k86c26eb5fa304dd9890_A_5_F_0</vt:lpwstr>
  </property>
  <property fmtid="{D5CDD505-2E9C-101B-9397-08002B2CF9AE}" pid="949" name="g66f843e99a5645ac910050cd9e009731">
    <vt:lpwstr>k071d902e2ef948b684f_X_k86c26eb5fa304dd9890_A_4_F_0</vt:lpwstr>
  </property>
  <property fmtid="{D5CDD505-2E9C-101B-9397-08002B2CF9AE}" pid="950" name="g6470d96205c842779be247884cf8fd7e">
    <vt:lpwstr>k071d902e2ef948b684f_X_k86c26eb5fa304dd9890_A_3_F_0</vt:lpwstr>
  </property>
  <property fmtid="{D5CDD505-2E9C-101B-9397-08002B2CF9AE}" pid="951" name="g3c0b76dbccf844d18ce08627ae7d1b32">
    <vt:lpwstr>k071d902e2ef948b684f_X_k86c26eb5fa304dd9890_A_2_F_0</vt:lpwstr>
  </property>
  <property fmtid="{D5CDD505-2E9C-101B-9397-08002B2CF9AE}" pid="952" name="gad710578877647fb8a247df196391e6d">
    <vt:lpwstr>k071d902e2ef948b684f_X_k86c26eb5fa304dd9890_A_1_F_0</vt:lpwstr>
  </property>
  <property fmtid="{D5CDD505-2E9C-101B-9397-08002B2CF9AE}" pid="953" name="g7e71b038f63543bbb3f8a003cdac6e27">
    <vt:lpwstr>k071d902e2ef948b684f_X_k59383fb9b20846bbb8a_A_1</vt:lpwstr>
  </property>
  <property fmtid="{D5CDD505-2E9C-101B-9397-08002B2CF9AE}" pid="954" name="g75fafe95152240deb4c1f0f0ca1a2f55">
    <vt:lpwstr>k071d902e2ef948b684f_X_k59383fb9b20846bbb8a_A_2</vt:lpwstr>
  </property>
  <property fmtid="{D5CDD505-2E9C-101B-9397-08002B2CF9AE}" pid="955" name="gcd4d1ec249e2408bb2c38ea9cc1900bf">
    <vt:lpwstr>k071d902e2ef948b684f_X_k59383fb9b20846bbb8a_A_3</vt:lpwstr>
  </property>
  <property fmtid="{D5CDD505-2E9C-101B-9397-08002B2CF9AE}" pid="956" name="gacf9767ccdb14e26a952482c8f06513a">
    <vt:lpwstr>k071d902e2ef948b684f_X_k59383fb9b20846bbb8a_A_4</vt:lpwstr>
  </property>
  <property fmtid="{D5CDD505-2E9C-101B-9397-08002B2CF9AE}" pid="957" name="g0c6b9109acbc4901b4a1a52f44074685">
    <vt:lpwstr>k071d902e2ef948b684f_X_k59383fb9b20846bbb8a_A_5</vt:lpwstr>
  </property>
  <property fmtid="{D5CDD505-2E9C-101B-9397-08002B2CF9AE}" pid="958" name="g119b43b817ff49548bab54afd6b5736b">
    <vt:lpwstr>k071d902e2ef948b684f_X_k59383fb9b20846bbb8a_A_6</vt:lpwstr>
  </property>
  <property fmtid="{D5CDD505-2E9C-101B-9397-08002B2CF9AE}" pid="959" name="g36d829a3e0574b1a9aba3492d3bb12cb">
    <vt:lpwstr>k071d902e2ef948b684f_X_k59383fb9b20846bbb8a_A_7</vt:lpwstr>
  </property>
  <property fmtid="{D5CDD505-2E9C-101B-9397-08002B2CF9AE}" pid="960" name="g010a01d734234baa86280307c631f55c">
    <vt:lpwstr>k071d902e2ef948b684f_X_k59383fb9b20846bbb8a_A_8</vt:lpwstr>
  </property>
  <property fmtid="{D5CDD505-2E9C-101B-9397-08002B2CF9AE}" pid="961" name="gaea34ab3248643f795475251bbb2092c">
    <vt:lpwstr>k071d902e2ef948b684f_X_k59383fb9b20846bbb8a_A_9</vt:lpwstr>
  </property>
  <property fmtid="{D5CDD505-2E9C-101B-9397-08002B2CF9AE}" pid="962" name="g1325b8e5b27d46ac8ba1a73535296fd6">
    <vt:lpwstr>k071d902e2ef948b684f_X_k59383fb9b20846bbb8a_A_10</vt:lpwstr>
  </property>
</Properties>
</file>