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imp\"/>
    </mc:Choice>
  </mc:AlternateContent>
  <xr:revisionPtr revIDLastSave="11" documentId="13_ncr:1_{5C14B983-1488-45CE-B335-482EF7AF9ACD}" xr6:coauthVersionLast="40" xr6:coauthVersionMax="40" xr10:uidLastSave="{64E7E5AC-B819-4C29-9C5D-37BEF6CD1691}"/>
  <bookViews>
    <workbookView xWindow="0" yWindow="60" windowWidth="15192" windowHeight="9216" xr2:uid="{00000000-000D-0000-FFFF-FFFF00000000}"/>
  </bookViews>
  <sheets>
    <sheet name="Improved Sales" sheetId="1" r:id="rId1"/>
  </sheets>
  <definedNames>
    <definedName name="_xlnm.Print_Area" localSheetId="0">'Improved Sales'!$C$1:$Q$155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Sales'!$C$1:$Q$155</definedName>
    <definedName name="Z_091FE7BB_A7A6_4FE6_BBF6_2807EC0649D9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  <definedName name="Z_0E84A68C_C29A_4A69_9650_9F48104A48BF_.wvu.Cols" localSheetId="0" hidden="1">'Improved Sales'!$A:$B</definedName>
    <definedName name="Z_0E84A68C_C29A_4A69_9650_9F48104A48BF_.wvu.PrintArea" localSheetId="0" hidden="1">'Improved Sales'!$C$1:$Q$155</definedName>
    <definedName name="Z_0E84A68C_C29A_4A69_9650_9F48104A48BF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  <definedName name="Z_26573F36_5CFA_4977_9016_EDDACD73918D_.wvu.Cols" localSheetId="0" hidden="1">'Improved Sales'!$A:$B</definedName>
    <definedName name="Z_26573F36_5CFA_4977_9016_EDDACD73918D_.wvu.PrintArea" localSheetId="0" hidden="1">'Improved Sales'!$C$1:$Q$155</definedName>
    <definedName name="Z_26573F36_5CFA_4977_9016_EDDACD73918D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  <definedName name="Z_40C8EDFB_DE46_4647_B9DE_76A1169C5F8E_.wvu.Cols" localSheetId="0" hidden="1">'Improved Sales'!$A:$B</definedName>
    <definedName name="Z_40C8EDFB_DE46_4647_B9DE_76A1169C5F8E_.wvu.PrintArea" localSheetId="0" hidden="1">'Improved Sales'!$C$1:$Q$155</definedName>
    <definedName name="Z_40C8EDFB_DE46_4647_B9DE_76A1169C5F8E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  <definedName name="Z_42123468_402B_4544_8E30_238F14BDB823_.wvu.Cols" localSheetId="0" hidden="1">'Improved Sales'!$A:$B</definedName>
    <definedName name="Z_42123468_402B_4544_8E30_238F14BDB823_.wvu.PrintArea" localSheetId="0" hidden="1">'Improved Sales'!$C$1:$Q$155</definedName>
    <definedName name="Z_42123468_402B_4544_8E30_238F14BDB823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  <definedName name="Z_A92B1677_2EB2_4FA9_8064_4F100F45314E_.wvu.Cols" localSheetId="0" hidden="1">'Improved Sales'!$A:$B</definedName>
    <definedName name="Z_A92B1677_2EB2_4FA9_8064_4F100F45314E_.wvu.PrintArea" localSheetId="0" hidden="1">'Improved Sales'!$C$1:$Q$155</definedName>
    <definedName name="Z_A92B1677_2EB2_4FA9_8064_4F100F45314E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</definedNames>
  <calcPr calcId="191029"/>
  <customWorkbookViews>
    <customWorkbookView name="Kurt M. Mueller - Personal View" guid="{42123468-402B-4544-8E30-238F14BDB823}" mergeInterval="0" personalView="1" maximized="1" windowWidth="1680" windowHeight="799" activeSheetId="1" showComments="commIndAndComment"/>
    <customWorkbookView name="Kurt M. Mueller, MAI - Personal View" guid="{40C8EDFB-DE46-4647-B9DE-76A1169C5F8E}" mergeInterval="0" personalView="1" maximized="1" windowWidth="1050" windowHeight="715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0E84A68C-C29A-4A69-9650-9F48104A48BF}" mergeInterval="0" personalView="1" maximized="1" windowWidth="1020" windowHeight="561" activeSheetId="1"/>
    <customWorkbookView name="Dane L. Rivers - Personal View" guid="{A92B1677-2EB2-4FA9-8064-4F100F45314E}" mergeInterval="0" personalView="1" maximized="1" windowWidth="1600" windowHeight="646" activeSheetId="1"/>
    <customWorkbookView name="Ben Blake - Personal View" guid="{26573F36-5CFA-4977-9016-EDDACD73918D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2" i="1" l="1"/>
  <c r="I162" i="1"/>
  <c r="J162" i="1"/>
  <c r="K162" i="1"/>
  <c r="L162" i="1"/>
  <c r="M162" i="1"/>
  <c r="N162" i="1"/>
  <c r="O162" i="1"/>
  <c r="P162" i="1"/>
  <c r="G162" i="1"/>
  <c r="G28" i="1" l="1"/>
  <c r="I28" i="1" l="1"/>
  <c r="J28" i="1"/>
  <c r="K28" i="1"/>
  <c r="L28" i="1"/>
  <c r="M28" i="1"/>
  <c r="N28" i="1"/>
  <c r="O28" i="1"/>
  <c r="P28" i="1"/>
  <c r="H28" i="1"/>
  <c r="E220" i="1" l="1"/>
  <c r="E221" i="1"/>
  <c r="G226" i="1" l="1"/>
  <c r="E181" i="1" l="1"/>
  <c r="E8" i="1" l="1"/>
  <c r="E201" i="1" s="1"/>
  <c r="G8" i="1"/>
  <c r="H8" i="1"/>
  <c r="H201" i="1" s="1"/>
  <c r="I8" i="1"/>
  <c r="I201" i="1" s="1"/>
  <c r="J8" i="1"/>
  <c r="J201" i="1" s="1"/>
  <c r="K8" i="1"/>
  <c r="K201" i="1" s="1"/>
  <c r="L8" i="1"/>
  <c r="L201" i="1" s="1"/>
  <c r="M8" i="1"/>
  <c r="M201" i="1" s="1"/>
  <c r="N8" i="1"/>
  <c r="N201" i="1" s="1"/>
  <c r="O8" i="1"/>
  <c r="P8" i="1"/>
  <c r="P201" i="1" s="1"/>
  <c r="G16" i="1"/>
  <c r="G18" i="1" s="1"/>
  <c r="H16" i="1"/>
  <c r="H18" i="1" s="1"/>
  <c r="H149" i="1" s="1"/>
  <c r="H133" i="1" s="1"/>
  <c r="H206" i="1" s="1"/>
  <c r="H210" i="1" s="1"/>
  <c r="H212" i="1" s="1"/>
  <c r="H214" i="1" s="1"/>
  <c r="I16" i="1"/>
  <c r="J16" i="1"/>
  <c r="J18" i="1" s="1"/>
  <c r="J149" i="1" s="1"/>
  <c r="J133" i="1" s="1"/>
  <c r="J206" i="1" s="1"/>
  <c r="J210" i="1" s="1"/>
  <c r="J212" i="1" s="1"/>
  <c r="J214" i="1" s="1"/>
  <c r="K16" i="1"/>
  <c r="K18" i="1" s="1"/>
  <c r="L16" i="1"/>
  <c r="M16" i="1"/>
  <c r="N16" i="1"/>
  <c r="N18" i="1" s="1"/>
  <c r="N149" i="1" s="1"/>
  <c r="N133" i="1" s="1"/>
  <c r="N206" i="1" s="1"/>
  <c r="N210" i="1" s="1"/>
  <c r="N212" i="1" s="1"/>
  <c r="N214" i="1" s="1"/>
  <c r="O16" i="1"/>
  <c r="O18" i="1" s="1"/>
  <c r="P16" i="1"/>
  <c r="P18" i="1" s="1"/>
  <c r="P149" i="1" s="1"/>
  <c r="P133" i="1" s="1"/>
  <c r="P206" i="1" s="1"/>
  <c r="P210" i="1" s="1"/>
  <c r="P212" i="1" s="1"/>
  <c r="P214" i="1" s="1"/>
  <c r="I18" i="1"/>
  <c r="I150" i="1" s="1"/>
  <c r="I134" i="1" s="1"/>
  <c r="L18" i="1"/>
  <c r="L149" i="1" s="1"/>
  <c r="L133" i="1" s="1"/>
  <c r="L206" i="1" s="1"/>
  <c r="L210" i="1" s="1"/>
  <c r="L212" i="1" s="1"/>
  <c r="L214" i="1" s="1"/>
  <c r="M18" i="1"/>
  <c r="M150" i="1" s="1"/>
  <c r="M134" i="1" s="1"/>
  <c r="E28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9" i="1"/>
  <c r="H39" i="1"/>
  <c r="I39" i="1"/>
  <c r="J39" i="1"/>
  <c r="K39" i="1"/>
  <c r="L39" i="1"/>
  <c r="M39" i="1"/>
  <c r="N39" i="1"/>
  <c r="O39" i="1"/>
  <c r="P39" i="1"/>
  <c r="G41" i="1"/>
  <c r="H41" i="1"/>
  <c r="I41" i="1"/>
  <c r="J41" i="1"/>
  <c r="K41" i="1"/>
  <c r="L41" i="1"/>
  <c r="M41" i="1"/>
  <c r="N41" i="1"/>
  <c r="O41" i="1"/>
  <c r="P41" i="1"/>
  <c r="G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G63" i="1"/>
  <c r="H63" i="1"/>
  <c r="I63" i="1"/>
  <c r="J63" i="1"/>
  <c r="K63" i="1"/>
  <c r="L63" i="1"/>
  <c r="M63" i="1"/>
  <c r="N63" i="1"/>
  <c r="O63" i="1"/>
  <c r="P63" i="1"/>
  <c r="E70" i="1"/>
  <c r="E74" i="1" s="1"/>
  <c r="G70" i="1"/>
  <c r="G75" i="1" s="1"/>
  <c r="H70" i="1"/>
  <c r="H74" i="1" s="1"/>
  <c r="I70" i="1"/>
  <c r="I75" i="1" s="1"/>
  <c r="J70" i="1"/>
  <c r="J74" i="1" s="1"/>
  <c r="K70" i="1"/>
  <c r="K75" i="1" s="1"/>
  <c r="L70" i="1"/>
  <c r="L74" i="1" s="1"/>
  <c r="M70" i="1"/>
  <c r="M74" i="1" s="1"/>
  <c r="N70" i="1"/>
  <c r="N74" i="1" s="1"/>
  <c r="O70" i="1"/>
  <c r="O75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G74" i="1"/>
  <c r="K74" i="1"/>
  <c r="E77" i="1"/>
  <c r="E222" i="1" s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4" i="1"/>
  <c r="G96" i="1" s="1"/>
  <c r="G97" i="1" s="1"/>
  <c r="H94" i="1"/>
  <c r="H96" i="1" s="1"/>
  <c r="H97" i="1" s="1"/>
  <c r="I94" i="1"/>
  <c r="I96" i="1" s="1"/>
  <c r="I97" i="1" s="1"/>
  <c r="J94" i="1"/>
  <c r="J96" i="1" s="1"/>
  <c r="J97" i="1" s="1"/>
  <c r="K94" i="1"/>
  <c r="K96" i="1" s="1"/>
  <c r="K97" i="1" s="1"/>
  <c r="L94" i="1"/>
  <c r="L96" i="1" s="1"/>
  <c r="L97" i="1" s="1"/>
  <c r="M94" i="1"/>
  <c r="M96" i="1" s="1"/>
  <c r="M97" i="1" s="1"/>
  <c r="N94" i="1"/>
  <c r="N96" i="1" s="1"/>
  <c r="N97" i="1" s="1"/>
  <c r="O94" i="1"/>
  <c r="O96" i="1" s="1"/>
  <c r="O97" i="1" s="1"/>
  <c r="P94" i="1"/>
  <c r="P96" i="1" s="1"/>
  <c r="P97" i="1" s="1"/>
  <c r="G99" i="1"/>
  <c r="H99" i="1"/>
  <c r="I99" i="1"/>
  <c r="J99" i="1"/>
  <c r="K99" i="1"/>
  <c r="L99" i="1"/>
  <c r="M99" i="1"/>
  <c r="N99" i="1"/>
  <c r="O99" i="1"/>
  <c r="P99" i="1"/>
  <c r="G104" i="1"/>
  <c r="H104" i="1"/>
  <c r="H107" i="1" s="1"/>
  <c r="H116" i="1" s="1"/>
  <c r="I104" i="1"/>
  <c r="I107" i="1" s="1"/>
  <c r="I125" i="1" s="1"/>
  <c r="J104" i="1"/>
  <c r="J107" i="1" s="1"/>
  <c r="K104" i="1"/>
  <c r="K107" i="1" s="1"/>
  <c r="L104" i="1"/>
  <c r="L107" i="1" s="1"/>
  <c r="M104" i="1"/>
  <c r="M107" i="1" s="1"/>
  <c r="M117" i="1" s="1"/>
  <c r="M129" i="1" s="1"/>
  <c r="N104" i="1"/>
  <c r="N107" i="1" s="1"/>
  <c r="O104" i="1"/>
  <c r="O107" i="1" s="1"/>
  <c r="P104" i="1"/>
  <c r="P107" i="1" s="1"/>
  <c r="P116" i="1" s="1"/>
  <c r="G107" i="1"/>
  <c r="G116" i="1" s="1"/>
  <c r="G108" i="1"/>
  <c r="H108" i="1"/>
  <c r="I108" i="1"/>
  <c r="J108" i="1"/>
  <c r="K108" i="1"/>
  <c r="L108" i="1"/>
  <c r="M108" i="1"/>
  <c r="N108" i="1"/>
  <c r="O108" i="1"/>
  <c r="P108" i="1"/>
  <c r="G114" i="1"/>
  <c r="H114" i="1"/>
  <c r="I114" i="1"/>
  <c r="J114" i="1"/>
  <c r="K114" i="1"/>
  <c r="L114" i="1"/>
  <c r="M114" i="1"/>
  <c r="N114" i="1"/>
  <c r="O114" i="1"/>
  <c r="P114" i="1"/>
  <c r="G118" i="1"/>
  <c r="H118" i="1"/>
  <c r="I118" i="1"/>
  <c r="J118" i="1"/>
  <c r="K118" i="1"/>
  <c r="L118" i="1"/>
  <c r="M118" i="1"/>
  <c r="N118" i="1"/>
  <c r="O118" i="1"/>
  <c r="P118" i="1"/>
  <c r="G119" i="1"/>
  <c r="H119" i="1"/>
  <c r="I119" i="1"/>
  <c r="J119" i="1"/>
  <c r="K119" i="1"/>
  <c r="L119" i="1"/>
  <c r="M119" i="1"/>
  <c r="N119" i="1"/>
  <c r="O119" i="1"/>
  <c r="P119" i="1"/>
  <c r="G120" i="1"/>
  <c r="H120" i="1"/>
  <c r="I120" i="1"/>
  <c r="J120" i="1"/>
  <c r="K120" i="1"/>
  <c r="L120" i="1"/>
  <c r="M120" i="1"/>
  <c r="N120" i="1"/>
  <c r="O120" i="1"/>
  <c r="P120" i="1"/>
  <c r="G121" i="1"/>
  <c r="G130" i="1" s="1"/>
  <c r="H121" i="1"/>
  <c r="H130" i="1" s="1"/>
  <c r="I121" i="1"/>
  <c r="I130" i="1" s="1"/>
  <c r="J121" i="1"/>
  <c r="J130" i="1" s="1"/>
  <c r="K121" i="1"/>
  <c r="K130" i="1" s="1"/>
  <c r="L121" i="1"/>
  <c r="L130" i="1" s="1"/>
  <c r="M121" i="1"/>
  <c r="M130" i="1" s="1"/>
  <c r="N121" i="1"/>
  <c r="N130" i="1" s="1"/>
  <c r="O121" i="1"/>
  <c r="O130" i="1" s="1"/>
  <c r="P121" i="1"/>
  <c r="P130" i="1" s="1"/>
  <c r="E123" i="1"/>
  <c r="G126" i="1"/>
  <c r="H126" i="1"/>
  <c r="I126" i="1"/>
  <c r="J126" i="1"/>
  <c r="K126" i="1"/>
  <c r="L126" i="1"/>
  <c r="M126" i="1"/>
  <c r="N126" i="1"/>
  <c r="O126" i="1"/>
  <c r="P126" i="1"/>
  <c r="G127" i="1"/>
  <c r="H127" i="1"/>
  <c r="I127" i="1"/>
  <c r="J127" i="1"/>
  <c r="K127" i="1"/>
  <c r="L127" i="1"/>
  <c r="M127" i="1"/>
  <c r="N127" i="1"/>
  <c r="O127" i="1"/>
  <c r="P127" i="1"/>
  <c r="G128" i="1"/>
  <c r="H128" i="1"/>
  <c r="I128" i="1"/>
  <c r="J128" i="1"/>
  <c r="K128" i="1"/>
  <c r="L128" i="1"/>
  <c r="M128" i="1"/>
  <c r="N128" i="1"/>
  <c r="O128" i="1"/>
  <c r="P128" i="1"/>
  <c r="G131" i="1"/>
  <c r="H131" i="1"/>
  <c r="I131" i="1"/>
  <c r="J131" i="1"/>
  <c r="K131" i="1"/>
  <c r="L131" i="1"/>
  <c r="M131" i="1"/>
  <c r="N131" i="1"/>
  <c r="O131" i="1"/>
  <c r="P131" i="1"/>
  <c r="E133" i="1"/>
  <c r="E206" i="1" s="1"/>
  <c r="G137" i="1"/>
  <c r="H137" i="1"/>
  <c r="I137" i="1"/>
  <c r="J137" i="1"/>
  <c r="K137" i="1"/>
  <c r="L137" i="1"/>
  <c r="M137" i="1"/>
  <c r="N137" i="1"/>
  <c r="O137" i="1"/>
  <c r="P137" i="1"/>
  <c r="G146" i="1"/>
  <c r="G124" i="1" s="1"/>
  <c r="H146" i="1"/>
  <c r="H124" i="1" s="1"/>
  <c r="I146" i="1"/>
  <c r="I124" i="1" s="1"/>
  <c r="J146" i="1"/>
  <c r="J124" i="1" s="1"/>
  <c r="K146" i="1"/>
  <c r="K124" i="1" s="1"/>
  <c r="L146" i="1"/>
  <c r="L124" i="1" s="1"/>
  <c r="M146" i="1"/>
  <c r="M124" i="1" s="1"/>
  <c r="N146" i="1"/>
  <c r="N124" i="1" s="1"/>
  <c r="O146" i="1"/>
  <c r="O124" i="1" s="1"/>
  <c r="P146" i="1"/>
  <c r="P124" i="1" s="1"/>
  <c r="G147" i="1"/>
  <c r="G123" i="1" s="1"/>
  <c r="H147" i="1"/>
  <c r="H123" i="1" s="1"/>
  <c r="I147" i="1"/>
  <c r="I123" i="1" s="1"/>
  <c r="J147" i="1"/>
  <c r="J123" i="1" s="1"/>
  <c r="K147" i="1"/>
  <c r="K123" i="1" s="1"/>
  <c r="L147" i="1"/>
  <c r="L123" i="1" s="1"/>
  <c r="M147" i="1"/>
  <c r="M123" i="1" s="1"/>
  <c r="N147" i="1"/>
  <c r="N123" i="1" s="1"/>
  <c r="O147" i="1"/>
  <c r="O123" i="1" s="1"/>
  <c r="P147" i="1"/>
  <c r="P123" i="1" s="1"/>
  <c r="G148" i="1"/>
  <c r="G132" i="1" s="1"/>
  <c r="H148" i="1"/>
  <c r="H132" i="1" s="1"/>
  <c r="I148" i="1"/>
  <c r="I132" i="1" s="1"/>
  <c r="J148" i="1"/>
  <c r="J132" i="1" s="1"/>
  <c r="K148" i="1"/>
  <c r="K132" i="1" s="1"/>
  <c r="L148" i="1"/>
  <c r="L132" i="1" s="1"/>
  <c r="M148" i="1"/>
  <c r="M132" i="1" s="1"/>
  <c r="N148" i="1"/>
  <c r="N132" i="1" s="1"/>
  <c r="O148" i="1"/>
  <c r="O132" i="1" s="1"/>
  <c r="P148" i="1"/>
  <c r="P132" i="1" s="1"/>
  <c r="E168" i="1"/>
  <c r="E169" i="1"/>
  <c r="E170" i="1" s="1"/>
  <c r="G173" i="1"/>
  <c r="H173" i="1"/>
  <c r="I173" i="1"/>
  <c r="J173" i="1"/>
  <c r="K173" i="1"/>
  <c r="L173" i="1"/>
  <c r="M173" i="1"/>
  <c r="N173" i="1"/>
  <c r="O173" i="1"/>
  <c r="P173" i="1"/>
  <c r="E182" i="1"/>
  <c r="G184" i="1"/>
  <c r="H184" i="1"/>
  <c r="I184" i="1"/>
  <c r="J184" i="1"/>
  <c r="K184" i="1"/>
  <c r="L184" i="1"/>
  <c r="M184" i="1"/>
  <c r="N184" i="1"/>
  <c r="O184" i="1"/>
  <c r="P184" i="1"/>
  <c r="E199" i="1"/>
  <c r="G199" i="1"/>
  <c r="H199" i="1"/>
  <c r="I199" i="1"/>
  <c r="J199" i="1"/>
  <c r="K199" i="1"/>
  <c r="L199" i="1"/>
  <c r="M199" i="1"/>
  <c r="N199" i="1"/>
  <c r="O199" i="1"/>
  <c r="P199" i="1"/>
  <c r="E200" i="1"/>
  <c r="G200" i="1"/>
  <c r="H200" i="1"/>
  <c r="I200" i="1"/>
  <c r="J200" i="1"/>
  <c r="K200" i="1"/>
  <c r="L200" i="1"/>
  <c r="M200" i="1"/>
  <c r="N200" i="1"/>
  <c r="O200" i="1"/>
  <c r="P200" i="1"/>
  <c r="G201" i="1"/>
  <c r="O201" i="1"/>
  <c r="E205" i="1"/>
  <c r="G205" i="1"/>
  <c r="G215" i="1" s="1"/>
  <c r="H205" i="1"/>
  <c r="H215" i="1" s="1"/>
  <c r="I205" i="1"/>
  <c r="I215" i="1" s="1"/>
  <c r="J205" i="1"/>
  <c r="J215" i="1" s="1"/>
  <c r="K205" i="1"/>
  <c r="K215" i="1" s="1"/>
  <c r="L205" i="1"/>
  <c r="L215" i="1" s="1"/>
  <c r="M205" i="1"/>
  <c r="M215" i="1" s="1"/>
  <c r="N205" i="1"/>
  <c r="N215" i="1" s="1"/>
  <c r="O205" i="1"/>
  <c r="O215" i="1" s="1"/>
  <c r="P205" i="1"/>
  <c r="P215" i="1" s="1"/>
  <c r="E209" i="1"/>
  <c r="E213" i="1"/>
  <c r="E219" i="1"/>
  <c r="E223" i="1"/>
  <c r="E224" i="1"/>
  <c r="H226" i="1"/>
  <c r="I226" i="1"/>
  <c r="J226" i="1"/>
  <c r="K226" i="1"/>
  <c r="L226" i="1"/>
  <c r="M226" i="1"/>
  <c r="N226" i="1"/>
  <c r="O226" i="1"/>
  <c r="P226" i="1"/>
  <c r="J174" i="1" l="1"/>
  <c r="M149" i="1"/>
  <c r="M133" i="1" s="1"/>
  <c r="M206" i="1" s="1"/>
  <c r="M210" i="1" s="1"/>
  <c r="M212" i="1" s="1"/>
  <c r="M214" i="1" s="1"/>
  <c r="M216" i="1" s="1"/>
  <c r="M227" i="1" s="1"/>
  <c r="I149" i="1"/>
  <c r="I133" i="1" s="1"/>
  <c r="I206" i="1" s="1"/>
  <c r="I210" i="1" s="1"/>
  <c r="I212" i="1" s="1"/>
  <c r="I214" i="1" s="1"/>
  <c r="I216" i="1" s="1"/>
  <c r="I227" i="1" s="1"/>
  <c r="O74" i="1"/>
  <c r="J75" i="1"/>
  <c r="E75" i="1"/>
  <c r="I74" i="1"/>
  <c r="G100" i="1"/>
  <c r="N75" i="1"/>
  <c r="K149" i="1"/>
  <c r="K133" i="1" s="1"/>
  <c r="K206" i="1" s="1"/>
  <c r="K210" i="1" s="1"/>
  <c r="K212" i="1" s="1"/>
  <c r="K214" i="1" s="1"/>
  <c r="K216" i="1" s="1"/>
  <c r="K227" i="1" s="1"/>
  <c r="K150" i="1"/>
  <c r="K134" i="1" s="1"/>
  <c r="O149" i="1"/>
  <c r="O133" i="1" s="1"/>
  <c r="O206" i="1" s="1"/>
  <c r="O210" i="1" s="1"/>
  <c r="O212" i="1" s="1"/>
  <c r="O214" i="1" s="1"/>
  <c r="O216" i="1" s="1"/>
  <c r="O227" i="1" s="1"/>
  <c r="O150" i="1"/>
  <c r="O134" i="1" s="1"/>
  <c r="G149" i="1"/>
  <c r="G133" i="1" s="1"/>
  <c r="G206" i="1" s="1"/>
  <c r="G230" i="1" s="1"/>
  <c r="G150" i="1"/>
  <c r="G134" i="1" s="1"/>
  <c r="P75" i="1"/>
  <c r="H75" i="1"/>
  <c r="M75" i="1"/>
  <c r="L75" i="1"/>
  <c r="N216" i="1"/>
  <c r="N227" i="1" s="1"/>
  <c r="J216" i="1"/>
  <c r="J227" i="1" s="1"/>
  <c r="K100" i="1"/>
  <c r="J100" i="1"/>
  <c r="I117" i="1"/>
  <c r="I129" i="1" s="1"/>
  <c r="I116" i="1"/>
  <c r="H125" i="1"/>
  <c r="E227" i="1"/>
  <c r="E216" i="1"/>
  <c r="O117" i="1"/>
  <c r="O129" i="1" s="1"/>
  <c r="O116" i="1"/>
  <c r="O125" i="1"/>
  <c r="K116" i="1"/>
  <c r="K125" i="1"/>
  <c r="I100" i="1"/>
  <c r="L174" i="1"/>
  <c r="L175" i="1" s="1"/>
  <c r="L176" i="1" s="1"/>
  <c r="L135" i="1" s="1"/>
  <c r="P150" i="1"/>
  <c r="P134" i="1" s="1"/>
  <c r="N150" i="1"/>
  <c r="N134" i="1" s="1"/>
  <c r="L150" i="1"/>
  <c r="L134" i="1" s="1"/>
  <c r="J150" i="1"/>
  <c r="J134" i="1" s="1"/>
  <c r="H150" i="1"/>
  <c r="H134" i="1" s="1"/>
  <c r="P125" i="1"/>
  <c r="M125" i="1"/>
  <c r="G125" i="1"/>
  <c r="G117" i="1"/>
  <c r="G129" i="1" s="1"/>
  <c r="M116" i="1"/>
  <c r="G231" i="1"/>
  <c r="G233" i="1"/>
  <c r="L116" i="1"/>
  <c r="L117" i="1"/>
  <c r="L129" i="1" s="1"/>
  <c r="L125" i="1"/>
  <c r="P174" i="1"/>
  <c r="P175" i="1" s="1"/>
  <c r="P176" i="1" s="1"/>
  <c r="P135" i="1" s="1"/>
  <c r="H174" i="1"/>
  <c r="H175" i="1" s="1"/>
  <c r="H176" i="1" s="1"/>
  <c r="H135" i="1" s="1"/>
  <c r="P216" i="1"/>
  <c r="P227" i="1" s="1"/>
  <c r="L216" i="1"/>
  <c r="L227" i="1" s="1"/>
  <c r="H216" i="1"/>
  <c r="H227" i="1" s="1"/>
  <c r="P117" i="1"/>
  <c r="P129" i="1" s="1"/>
  <c r="K117" i="1"/>
  <c r="K129" i="1" s="1"/>
  <c r="H117" i="1"/>
  <c r="H129" i="1" s="1"/>
  <c r="M100" i="1"/>
  <c r="O100" i="1"/>
  <c r="J175" i="1"/>
  <c r="J176" i="1" s="1"/>
  <c r="J135" i="1" s="1"/>
  <c r="N100" i="1"/>
  <c r="P100" i="1"/>
  <c r="L100" i="1"/>
  <c r="H100" i="1"/>
  <c r="I187" i="1"/>
  <c r="I188" i="1" s="1"/>
  <c r="I189" i="1" s="1"/>
  <c r="I190" i="1" s="1"/>
  <c r="I136" i="1" s="1"/>
  <c r="M187" i="1"/>
  <c r="M188" i="1" s="1"/>
  <c r="M189" i="1" s="1"/>
  <c r="M190" i="1" s="1"/>
  <c r="M136" i="1" s="1"/>
  <c r="J187" i="1"/>
  <c r="J188" i="1" s="1"/>
  <c r="J189" i="1" s="1"/>
  <c r="J20" i="1" s="1"/>
  <c r="J122" i="1" s="1"/>
  <c r="N187" i="1"/>
  <c r="N188" i="1" s="1"/>
  <c r="N189" i="1" s="1"/>
  <c r="N190" i="1" s="1"/>
  <c r="N136" i="1" s="1"/>
  <c r="G187" i="1"/>
  <c r="G188" i="1" s="1"/>
  <c r="G19" i="1" s="1"/>
  <c r="K187" i="1"/>
  <c r="K188" i="1" s="1"/>
  <c r="O187" i="1"/>
  <c r="O188" i="1" s="1"/>
  <c r="H187" i="1"/>
  <c r="H188" i="1" s="1"/>
  <c r="L187" i="1"/>
  <c r="L188" i="1" s="1"/>
  <c r="P187" i="1"/>
  <c r="P188" i="1" s="1"/>
  <c r="G232" i="1"/>
  <c r="G210" i="1"/>
  <c r="G212" i="1" s="1"/>
  <c r="G214" i="1" s="1"/>
  <c r="G216" i="1" s="1"/>
  <c r="N117" i="1"/>
  <c r="N129" i="1" s="1"/>
  <c r="N125" i="1"/>
  <c r="N116" i="1"/>
  <c r="J117" i="1"/>
  <c r="J129" i="1" s="1"/>
  <c r="J125" i="1"/>
  <c r="J116" i="1"/>
  <c r="M174" i="1"/>
  <c r="M175" i="1" s="1"/>
  <c r="M176" i="1" s="1"/>
  <c r="M135" i="1" s="1"/>
  <c r="I174" i="1"/>
  <c r="I175" i="1" s="1"/>
  <c r="I176" i="1" s="1"/>
  <c r="I135" i="1" s="1"/>
  <c r="O174" i="1"/>
  <c r="O175" i="1" s="1"/>
  <c r="O176" i="1" s="1"/>
  <c r="O135" i="1" s="1"/>
  <c r="K174" i="1"/>
  <c r="K175" i="1" s="1"/>
  <c r="K176" i="1" s="1"/>
  <c r="K135" i="1" s="1"/>
  <c r="G174" i="1"/>
  <c r="G175" i="1" s="1"/>
  <c r="G176" i="1" s="1"/>
  <c r="G135" i="1" s="1"/>
  <c r="N174" i="1"/>
  <c r="N175" i="1" s="1"/>
  <c r="N176" i="1" s="1"/>
  <c r="N135" i="1" s="1"/>
  <c r="G227" i="1" l="1"/>
  <c r="H232" i="1" s="1"/>
  <c r="I232" i="1" s="1"/>
  <c r="I19" i="1"/>
  <c r="I20" i="1"/>
  <c r="I122" i="1" s="1"/>
  <c r="N19" i="1"/>
  <c r="N20" i="1"/>
  <c r="N122" i="1" s="1"/>
  <c r="M19" i="1"/>
  <c r="M20" i="1"/>
  <c r="M122" i="1" s="1"/>
  <c r="J190" i="1"/>
  <c r="J136" i="1" s="1"/>
  <c r="G189" i="1"/>
  <c r="G20" i="1" s="1"/>
  <c r="G122" i="1" s="1"/>
  <c r="H189" i="1"/>
  <c r="H19" i="1"/>
  <c r="O189" i="1"/>
  <c r="O19" i="1"/>
  <c r="J19" i="1"/>
  <c r="P189" i="1"/>
  <c r="P19" i="1"/>
  <c r="K19" i="1"/>
  <c r="K189" i="1"/>
  <c r="L19" i="1"/>
  <c r="L189" i="1"/>
  <c r="H230" i="1" l="1"/>
  <c r="I230" i="1" s="1"/>
  <c r="H233" i="1"/>
  <c r="I233" i="1" s="1"/>
  <c r="H231" i="1"/>
  <c r="I231" i="1" s="1"/>
  <c r="G190" i="1"/>
  <c r="G136" i="1" s="1"/>
  <c r="L190" i="1"/>
  <c r="L136" i="1" s="1"/>
  <c r="L20" i="1"/>
  <c r="L122" i="1" s="1"/>
  <c r="O190" i="1"/>
  <c r="O136" i="1" s="1"/>
  <c r="O20" i="1"/>
  <c r="O122" i="1" s="1"/>
  <c r="P190" i="1"/>
  <c r="P136" i="1" s="1"/>
  <c r="P20" i="1"/>
  <c r="P122" i="1" s="1"/>
  <c r="K190" i="1"/>
  <c r="K136" i="1" s="1"/>
  <c r="K20" i="1"/>
  <c r="K122" i="1" s="1"/>
  <c r="H190" i="1"/>
  <c r="H136" i="1" s="1"/>
  <c r="H20" i="1"/>
  <c r="H122" i="1" s="1"/>
</calcChain>
</file>

<file path=xl/sharedStrings.xml><?xml version="1.0" encoding="utf-8"?>
<sst xmlns="http://schemas.openxmlformats.org/spreadsheetml/2006/main" count="183" uniqueCount="152">
  <si>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</si>
  <si>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</si>
  <si>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</si>
  <si>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</si>
  <si>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</si>
  <si>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</si>
  <si>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</si>
  <si>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</si>
  <si>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</si>
  <si>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</si>
  <si>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</si>
  <si>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</si>
  <si>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</si>
  <si>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</si>
  <si>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</si>
  <si>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</si>
  <si>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</si>
  <si>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</si>
  <si>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</si>
  <si>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</si>
  <si>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</si>
  <si>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</si>
  <si>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</si>
  <si>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</si>
  <si>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</si>
  <si>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</si>
  <si>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</si>
  <si>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</si>
  <si>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</si>
  <si>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</si>
  <si>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Physical Depreciation (2.0% / Year)</t>
  </si>
  <si>
    <t>Effective Age (Years)</t>
  </si>
  <si>
    <t>Implied Total % Depreciation</t>
  </si>
  <si>
    <t>Depreciation from all Sources</t>
  </si>
  <si>
    <t>Less:  Improvement Price</t>
  </si>
  <si>
    <t>Estimated Replacement Cost</t>
  </si>
  <si>
    <t>Replacement Cost ($ / SF GBA)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</si>
  <si>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</si>
  <si>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</si>
  <si>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</si>
  <si>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</si>
  <si>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</si>
  <si>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</si>
  <si>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</si>
  <si>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</si>
  <si>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</si>
  <si>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</si>
  <si>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</si>
  <si>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</si>
  <si>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</si>
  <si>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</si>
  <si>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</si>
  <si>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</si>
  <si>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</si>
  <si>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</si>
  <si>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</si>
  <si>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</si>
  <si>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</si>
  <si>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</si>
  <si>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</si>
  <si>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</si>
  <si>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</si>
  <si>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</si>
  <si>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</si>
  <si>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</si>
  <si>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</si>
  <si>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</si>
  <si>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</si>
  <si>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</si>
  <si>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</si>
  <si>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</si>
  <si>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</si>
  <si>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</si>
  <si>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</si>
  <si>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</si>
  <si>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DEPRECIATION ANALYSIS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</si>
  <si>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</si>
  <si>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</si>
  <si>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</si>
  <si>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</si>
  <si>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</si>
  <si>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</si>
  <si>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</si>
  <si>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</si>
  <si>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</si>
  <si>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</si>
  <si>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</si>
  <si>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</si>
  <si>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</si>
  <si>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</si>
  <si>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</si>
  <si>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</si>
  <si>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</si>
  <si>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</si>
  <si>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</si>
  <si>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Implied % Function. Obsolesc.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</si>
  <si>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</si>
  <si>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</si>
  <si>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</si>
  <si>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</si>
  <si>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</si>
  <si>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</si>
  <si>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</si>
  <si>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</si>
  <si>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</si>
  <si>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</si>
  <si>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</si>
  <si>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</si>
  <si>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</si>
  <si>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</si>
  <si>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</si>
  <si>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</si>
  <si>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</si>
  <si>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</si>
  <si>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</si>
  <si>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</si>
  <si>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</si>
  <si>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</si>
  <si>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</si>
  <si>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IMPROVED SALE TRANSACTIONS</t>
  </si>
  <si>
    <t>Office Space (SF)</t>
  </si>
  <si>
    <t>Office Build-Out (% of GLA)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</si>
  <si>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</si>
  <si>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</si>
  <si>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</si>
  <si>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</si>
  <si>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</si>
  <si>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</si>
  <si>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</si>
  <si>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</si>
  <si>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</si>
  <si>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</si>
  <si>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</si>
  <si>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</si>
  <si>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</si>
  <si>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</si>
  <si>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</si>
  <si>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</si>
  <si>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</si>
  <si>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</si>
  <si>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</si>
  <si>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</si>
  <si>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</si>
  <si>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</si>
  <si>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</si>
  <si>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</si>
  <si>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</si>
  <si>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</si>
  <si>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</si>
  <si>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</si>
  <si>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</si>
  <si>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Imprv.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</si>
</sst>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61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3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168" fontId="27" fillId="22" borderId="20" xfId="0" applyNumberFormat="1" applyFont="1" applyFill="1" applyBorder="1" applyAlignment="1">
      <alignment horizontal="right" vertical="top" wrapText="1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4" xfId="0" applyFont="1" applyFill="1" applyBorder="1" applyAlignment="1">
      <alignment horizontal="right" vertical="center" wrapText="1"/>
    </xf>
    <xf numFmtId="0" fontId="28" fillId="22" borderId="20" xfId="38" applyNumberFormat="1" applyFont="1" applyFill="1" applyBorder="1" applyAlignment="1">
      <alignment horizontal="left" vertical="center"/>
    </xf>
    <xf numFmtId="164" fontId="29" fillId="28" borderId="41" xfId="38" applyNumberFormat="1" applyFont="1" applyFill="1" applyBorder="1" applyAlignment="1">
      <alignment horizontal="left" vertical="center" wrapText="1"/>
    </xf>
    <xf numFmtId="0" fontId="27" fillId="22" borderId="36" xfId="0" applyFont="1" applyFill="1" applyBorder="1" applyAlignment="1">
      <alignment horizontal="right" vertical="top" wrapText="1"/>
    </xf>
    <xf numFmtId="0" fontId="27" fillId="22" borderId="44" xfId="0" applyFont="1" applyFill="1" applyBorder="1" applyAlignment="1">
      <alignment horizontal="right" vertical="top" wrapText="1"/>
    </xf>
    <xf numFmtId="6" fontId="27" fillId="22" borderId="20" xfId="0" applyNumberFormat="1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5" xfId="0" applyFont="1" applyFill="1" applyBorder="1" applyAlignment="1">
      <alignment horizontal="right" vertical="center" wrapText="1"/>
    </xf>
    <xf numFmtId="0" fontId="23" fillId="22" borderId="49" xfId="0" applyFont="1" applyFill="1" applyBorder="1" applyAlignment="1">
      <alignment horizontal="right" vertical="center" wrapText="1"/>
    </xf>
    <xf numFmtId="0" fontId="22" fillId="22" borderId="50" xfId="0" applyFont="1" applyFill="1" applyBorder="1" applyAlignment="1">
      <alignment horizontal="right" vertical="center" wrapText="1"/>
    </xf>
    <xf numFmtId="0" fontId="27" fillId="22" borderId="50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30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31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2" fillId="28" borderId="0" xfId="0" applyFont="1" applyFill="1" applyBorder="1" applyAlignment="1">
      <alignment horizontal="right" vertical="center" wrapText="1"/>
    </xf>
    <xf numFmtId="3" fontId="33" fillId="28" borderId="0" xfId="0" applyNumberFormat="1" applyFont="1" applyFill="1" applyBorder="1" applyAlignment="1">
      <alignment horizontal="left" vertical="top" wrapText="1"/>
    </xf>
    <xf numFmtId="3" fontId="33" fillId="28" borderId="0" xfId="0" applyNumberFormat="1" applyFont="1" applyFill="1" applyAlignment="1">
      <alignment horizontal="left" vertical="top" wrapText="1"/>
    </xf>
    <xf numFmtId="164" fontId="34" fillId="26" borderId="0" xfId="38" applyNumberFormat="1" applyFont="1" applyFill="1" applyBorder="1"/>
    <xf numFmtId="164" fontId="35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6" fillId="29" borderId="51" xfId="0" applyFont="1" applyFill="1" applyBorder="1" applyAlignment="1">
      <alignment horizontal="left" vertical="center" wrapText="1"/>
    </xf>
    <xf numFmtId="0" fontId="36" fillId="29" borderId="52" xfId="0" applyFont="1" applyFill="1" applyBorder="1" applyAlignment="1">
      <alignment horizontal="right" vertical="center"/>
    </xf>
    <xf numFmtId="0" fontId="36" fillId="29" borderId="51" xfId="0" applyFont="1" applyFill="1" applyBorder="1" applyAlignment="1">
      <alignment horizontal="left" vertical="center"/>
    </xf>
    <xf numFmtId="0" fontId="36" fillId="29" borderId="53" xfId="0" applyFont="1" applyFill="1" applyBorder="1" applyAlignment="1">
      <alignment horizontal="right" vertical="center" wrapText="1"/>
    </xf>
    <xf numFmtId="0" fontId="36" fillId="29" borderId="54" xfId="0" applyFont="1" applyFill="1" applyBorder="1" applyAlignment="1">
      <alignment horizontal="right" vertical="center" wrapText="1"/>
    </xf>
    <xf numFmtId="0" fontId="36" fillId="28" borderId="26" xfId="0" applyFont="1" applyFill="1" applyBorder="1" applyAlignment="1">
      <alignment horizontal="left" vertical="center" wrapText="1"/>
    </xf>
    <xf numFmtId="0" fontId="36" fillId="28" borderId="26" xfId="0" applyFont="1" applyFill="1" applyBorder="1" applyAlignment="1">
      <alignment horizontal="left" vertical="center"/>
    </xf>
    <xf numFmtId="0" fontId="36" fillId="28" borderId="41" xfId="38" applyNumberFormat="1" applyFont="1" applyFill="1" applyBorder="1" applyAlignment="1">
      <alignment horizontal="left" vertical="center"/>
    </xf>
    <xf numFmtId="0" fontId="36" fillId="28" borderId="41" xfId="0" applyFont="1" applyFill="1" applyBorder="1" applyAlignment="1">
      <alignment horizontal="left" vertical="center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30" fillId="22" borderId="0" xfId="0" applyFont="1" applyFill="1" applyBorder="1" applyAlignment="1">
      <alignment horizontal="right" vertical="top" wrapText="1"/>
    </xf>
    <xf numFmtId="0" fontId="30" fillId="22" borderId="20" xfId="0" applyFont="1" applyFill="1" applyBorder="1" applyAlignment="1">
      <alignment horizontal="right" vertical="top" wrapText="1"/>
    </xf>
    <xf numFmtId="0" fontId="30" fillId="22" borderId="21" xfId="0" applyFont="1" applyFill="1" applyBorder="1" applyAlignment="1">
      <alignment horizontal="right" vertical="top" wrapText="1"/>
    </xf>
    <xf numFmtId="0" fontId="30" fillId="22" borderId="22" xfId="0" applyFont="1" applyFill="1" applyBorder="1" applyAlignment="1">
      <alignment horizontal="right" vertical="top" wrapText="1"/>
    </xf>
    <xf numFmtId="165" fontId="30" fillId="22" borderId="0" xfId="0" quotePrefix="1" applyNumberFormat="1" applyFont="1" applyFill="1" applyBorder="1" applyAlignment="1">
      <alignment horizontal="right" vertical="top" wrapText="1"/>
    </xf>
    <xf numFmtId="165" fontId="30" fillId="22" borderId="21" xfId="0" applyNumberFormat="1" applyFont="1" applyFill="1" applyBorder="1" applyAlignment="1">
      <alignment horizontal="right" vertical="top" wrapText="1"/>
    </xf>
    <xf numFmtId="165" fontId="30" fillId="22" borderId="22" xfId="0" applyNumberFormat="1" applyFont="1" applyFill="1" applyBorder="1" applyAlignment="1">
      <alignment horizontal="right" vertical="top" wrapText="1"/>
    </xf>
    <xf numFmtId="166" fontId="30" fillId="22" borderId="0" xfId="0" quotePrefix="1" applyNumberFormat="1" applyFont="1" applyFill="1" applyBorder="1" applyAlignment="1">
      <alignment horizontal="right" vertical="top" wrapText="1"/>
    </xf>
    <xf numFmtId="166" fontId="30" fillId="22" borderId="21" xfId="0" applyNumberFormat="1" applyFont="1" applyFill="1" applyBorder="1" applyAlignment="1">
      <alignment horizontal="right" vertical="top" wrapText="1"/>
    </xf>
    <xf numFmtId="166" fontId="30" fillId="22" borderId="22" xfId="0" applyNumberFormat="1" applyFont="1" applyFill="1" applyBorder="1" applyAlignment="1">
      <alignment horizontal="right" vertical="top" wrapText="1"/>
    </xf>
    <xf numFmtId="0" fontId="26" fillId="22" borderId="44" xfId="0" applyFont="1" applyFill="1" applyBorder="1" applyAlignment="1">
      <alignment horizontal="left" vertical="top" wrapText="1"/>
    </xf>
    <xf numFmtId="38" fontId="30" fillId="22" borderId="40" xfId="0" quotePrefix="1" applyNumberFormat="1" applyFont="1" applyFill="1" applyBorder="1" applyAlignment="1">
      <alignment horizontal="right" vertical="top" wrapText="1"/>
    </xf>
    <xf numFmtId="38" fontId="30" fillId="22" borderId="44" xfId="0" applyNumberFormat="1" applyFont="1" applyFill="1" applyBorder="1" applyAlignment="1">
      <alignment horizontal="right" vertical="top" wrapText="1"/>
    </xf>
    <xf numFmtId="38" fontId="30" fillId="22" borderId="31" xfId="0" applyNumberFormat="1" applyFont="1" applyFill="1" applyBorder="1" applyAlignment="1">
      <alignment horizontal="right" vertical="top" wrapText="1"/>
    </xf>
    <xf numFmtId="38" fontId="30" fillId="22" borderId="32" xfId="0" applyNumberFormat="1" applyFont="1" applyFill="1" applyBorder="1" applyAlignment="1">
      <alignment horizontal="right" vertical="top" wrapText="1"/>
    </xf>
    <xf numFmtId="3" fontId="30" fillId="22" borderId="0" xfId="0" applyNumberFormat="1" applyFont="1" applyFill="1" applyBorder="1" applyAlignment="1">
      <alignment horizontal="right" vertical="top" wrapText="1"/>
    </xf>
    <xf numFmtId="3" fontId="30" fillId="22" borderId="0" xfId="0" quotePrefix="1" applyNumberFormat="1" applyFont="1" applyFill="1" applyBorder="1" applyAlignment="1">
      <alignment horizontal="right" vertical="top" wrapText="1"/>
    </xf>
    <xf numFmtId="164" fontId="29" fillId="22" borderId="40" xfId="38" applyNumberFormat="1" applyFont="1" applyFill="1" applyBorder="1"/>
    <xf numFmtId="3" fontId="37" fillId="22" borderId="31" xfId="38" applyNumberFormat="1" applyFont="1" applyFill="1" applyBorder="1"/>
    <xf numFmtId="164" fontId="37" fillId="22" borderId="44" xfId="38" applyNumberFormat="1" applyFont="1" applyFill="1" applyBorder="1"/>
    <xf numFmtId="6" fontId="37" fillId="22" borderId="31" xfId="38" applyNumberFormat="1" applyFont="1" applyFill="1" applyBorder="1" applyAlignment="1">
      <alignment horizontal="right"/>
    </xf>
    <xf numFmtId="6" fontId="37" fillId="22" borderId="32" xfId="38" applyNumberFormat="1" applyFont="1" applyFill="1" applyBorder="1" applyAlignment="1">
      <alignment horizontal="right"/>
    </xf>
    <xf numFmtId="164" fontId="29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30" fillId="22" borderId="0" xfId="0" quotePrefix="1" applyFont="1" applyFill="1" applyBorder="1" applyAlignment="1">
      <alignment horizontal="right" vertical="top" wrapText="1"/>
    </xf>
    <xf numFmtId="0" fontId="29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30" fillId="22" borderId="21" xfId="0" applyNumberFormat="1" applyFont="1" applyFill="1" applyBorder="1" applyAlignment="1">
      <alignment horizontal="right" vertical="top" wrapText="1"/>
    </xf>
    <xf numFmtId="3" fontId="30" fillId="22" borderId="22" xfId="0" applyNumberFormat="1" applyFont="1" applyFill="1" applyBorder="1" applyAlignment="1">
      <alignment horizontal="right" vertical="top" wrapText="1"/>
    </xf>
    <xf numFmtId="168" fontId="30" fillId="22" borderId="0" xfId="0" applyNumberFormat="1" applyFont="1" applyFill="1" applyBorder="1" applyAlignment="1">
      <alignment horizontal="right" vertical="top" wrapText="1"/>
    </xf>
    <xf numFmtId="168" fontId="30" fillId="22" borderId="21" xfId="0" applyNumberFormat="1" applyFont="1" applyFill="1" applyBorder="1" applyAlignment="1">
      <alignment horizontal="right" vertical="top" wrapText="1"/>
    </xf>
    <xf numFmtId="168" fontId="30" fillId="22" borderId="22" xfId="0" applyNumberFormat="1" applyFont="1" applyFill="1" applyBorder="1" applyAlignment="1">
      <alignment horizontal="right" vertical="top" wrapText="1"/>
    </xf>
    <xf numFmtId="168" fontId="30" fillId="22" borderId="20" xfId="0" applyNumberFormat="1" applyFont="1" applyFill="1" applyBorder="1" applyAlignment="1">
      <alignment horizontal="right" vertical="top" wrapText="1"/>
    </xf>
    <xf numFmtId="3" fontId="30" fillId="22" borderId="20" xfId="0" applyNumberFormat="1" applyFont="1" applyFill="1" applyBorder="1" applyAlignment="1">
      <alignment horizontal="right" vertical="top" wrapText="1"/>
    </xf>
    <xf numFmtId="49" fontId="30" fillId="22" borderId="0" xfId="0" applyNumberFormat="1" applyFont="1" applyFill="1" applyBorder="1" applyAlignment="1">
      <alignment horizontal="right" vertical="top" wrapText="1"/>
    </xf>
    <xf numFmtId="49" fontId="30" fillId="22" borderId="20" xfId="0" applyNumberFormat="1" applyFont="1" applyFill="1" applyBorder="1" applyAlignment="1">
      <alignment horizontal="right" vertical="top" wrapText="1"/>
    </xf>
    <xf numFmtId="49" fontId="30" fillId="22" borderId="21" xfId="0" applyNumberFormat="1" applyFont="1" applyFill="1" applyBorder="1" applyAlignment="1">
      <alignment horizontal="right" vertical="top" wrapText="1"/>
    </xf>
    <xf numFmtId="49" fontId="30" fillId="22" borderId="22" xfId="0" applyNumberFormat="1" applyFont="1" applyFill="1" applyBorder="1" applyAlignment="1">
      <alignment horizontal="right" vertical="top" wrapText="1"/>
    </xf>
    <xf numFmtId="164" fontId="29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30" fillId="22" borderId="25" xfId="0" applyFont="1" applyFill="1" applyBorder="1" applyAlignment="1">
      <alignment horizontal="right" vertical="top" wrapText="1"/>
    </xf>
    <xf numFmtId="0" fontId="30" fillId="22" borderId="26" xfId="0" applyFont="1" applyFill="1" applyBorder="1" applyAlignment="1">
      <alignment horizontal="right" vertical="top" wrapText="1"/>
    </xf>
    <xf numFmtId="0" fontId="30" fillId="22" borderId="27" xfId="0" applyFont="1" applyFill="1" applyBorder="1" applyAlignment="1">
      <alignment horizontal="right" vertical="top" wrapText="1"/>
    </xf>
    <xf numFmtId="0" fontId="30" fillId="22" borderId="28" xfId="0" applyFont="1" applyFill="1" applyBorder="1" applyAlignment="1">
      <alignment horizontal="right" vertical="top" wrapText="1"/>
    </xf>
    <xf numFmtId="4" fontId="30" fillId="22" borderId="0" xfId="0" applyNumberFormat="1" applyFont="1" applyFill="1" applyBorder="1" applyAlignment="1">
      <alignment horizontal="right" vertical="top" wrapText="1"/>
    </xf>
    <xf numFmtId="4" fontId="30" fillId="22" borderId="21" xfId="0" applyNumberFormat="1" applyFont="1" applyFill="1" applyBorder="1" applyAlignment="1">
      <alignment horizontal="right" vertical="top" wrapText="1"/>
    </xf>
    <xf numFmtId="4" fontId="30" fillId="22" borderId="22" xfId="0" applyNumberFormat="1" applyFont="1" applyFill="1" applyBorder="1" applyAlignment="1">
      <alignment horizontal="right" vertical="top" wrapText="1"/>
    </xf>
    <xf numFmtId="2" fontId="30" fillId="22" borderId="21" xfId="0" applyNumberFormat="1" applyFont="1" applyFill="1" applyBorder="1" applyAlignment="1">
      <alignment horizontal="right" vertical="top" wrapText="1"/>
    </xf>
    <xf numFmtId="2" fontId="30" fillId="22" borderId="22" xfId="0" applyNumberFormat="1" applyFont="1" applyFill="1" applyBorder="1" applyAlignment="1">
      <alignment horizontal="right" vertical="top" wrapText="1"/>
    </xf>
    <xf numFmtId="173" fontId="30" fillId="22" borderId="0" xfId="0" applyNumberFormat="1" applyFont="1" applyFill="1" applyBorder="1" applyAlignment="1">
      <alignment horizontal="right" vertical="top" wrapText="1"/>
    </xf>
    <xf numFmtId="173" fontId="30" fillId="22" borderId="20" xfId="0" applyNumberFormat="1" applyFont="1" applyFill="1" applyBorder="1" applyAlignment="1">
      <alignment horizontal="right" vertical="top" wrapText="1"/>
    </xf>
    <xf numFmtId="173" fontId="30" fillId="22" borderId="21" xfId="0" applyNumberFormat="1" applyFont="1" applyFill="1" applyBorder="1" applyAlignment="1">
      <alignment horizontal="right" vertical="top" wrapText="1"/>
    </xf>
    <xf numFmtId="173" fontId="30" fillId="22" borderId="22" xfId="0" applyNumberFormat="1" applyFont="1" applyFill="1" applyBorder="1" applyAlignment="1">
      <alignment horizontal="right" vertical="top" wrapText="1"/>
    </xf>
    <xf numFmtId="6" fontId="30" fillId="22" borderId="0" xfId="0" applyNumberFormat="1" applyFont="1" applyFill="1" applyBorder="1" applyAlignment="1">
      <alignment horizontal="right" vertical="top" wrapText="1"/>
    </xf>
    <xf numFmtId="0" fontId="29" fillId="22" borderId="44" xfId="38" applyNumberFormat="1" applyFont="1" applyFill="1" applyBorder="1" applyAlignment="1">
      <alignment horizontal="left" vertical="top" wrapText="1"/>
    </xf>
    <xf numFmtId="38" fontId="30" fillId="22" borderId="40" xfId="0" applyNumberFormat="1" applyFont="1" applyFill="1" applyBorder="1" applyAlignment="1">
      <alignment horizontal="right" vertical="top" wrapText="1"/>
    </xf>
    <xf numFmtId="38" fontId="30" fillId="22" borderId="0" xfId="0" applyNumberFormat="1" applyFont="1" applyFill="1" applyBorder="1" applyAlignment="1">
      <alignment horizontal="right" vertical="top" wrapText="1"/>
    </xf>
    <xf numFmtId="38" fontId="30" fillId="22" borderId="20" xfId="0" applyNumberFormat="1" applyFont="1" applyFill="1" applyBorder="1" applyAlignment="1">
      <alignment horizontal="right" vertical="top" wrapText="1"/>
    </xf>
    <xf numFmtId="38" fontId="30" fillId="22" borderId="21" xfId="0" applyNumberFormat="1" applyFont="1" applyFill="1" applyBorder="1" applyAlignment="1">
      <alignment horizontal="right" vertical="top" wrapText="1"/>
    </xf>
    <xf numFmtId="38" fontId="30" fillId="22" borderId="22" xfId="0" applyNumberFormat="1" applyFont="1" applyFill="1" applyBorder="1" applyAlignment="1">
      <alignment horizontal="right" vertical="top" wrapText="1"/>
    </xf>
    <xf numFmtId="166" fontId="30" fillId="22" borderId="0" xfId="0" applyNumberFormat="1" applyFont="1" applyFill="1" applyBorder="1" applyAlignment="1">
      <alignment horizontal="right" vertical="top" wrapText="1"/>
    </xf>
    <xf numFmtId="1" fontId="30" fillId="22" borderId="0" xfId="0" applyNumberFormat="1" applyFont="1" applyFill="1" applyBorder="1" applyAlignment="1">
      <alignment horizontal="right" vertical="top" wrapText="1"/>
    </xf>
    <xf numFmtId="1" fontId="30" fillId="22" borderId="21" xfId="0" applyNumberFormat="1" applyFont="1" applyFill="1" applyBorder="1" applyAlignment="1">
      <alignment horizontal="right" vertical="top" wrapText="1"/>
    </xf>
    <xf numFmtId="1" fontId="30" fillId="22" borderId="22" xfId="0" applyNumberFormat="1" applyFont="1" applyFill="1" applyBorder="1" applyAlignment="1">
      <alignment horizontal="right" vertical="top" wrapText="1"/>
    </xf>
    <xf numFmtId="169" fontId="30" fillId="22" borderId="0" xfId="0" applyNumberFormat="1" applyFont="1" applyFill="1" applyBorder="1" applyAlignment="1">
      <alignment horizontal="right" vertical="top" wrapText="1"/>
    </xf>
    <xf numFmtId="169" fontId="30" fillId="22" borderId="20" xfId="0" applyNumberFormat="1" applyFont="1" applyFill="1" applyBorder="1" applyAlignment="1">
      <alignment horizontal="right" vertical="top" wrapText="1"/>
    </xf>
    <xf numFmtId="169" fontId="30" fillId="22" borderId="21" xfId="0" applyNumberFormat="1" applyFont="1" applyFill="1" applyBorder="1" applyAlignment="1">
      <alignment horizontal="right" vertical="top" wrapText="1"/>
    </xf>
    <xf numFmtId="169" fontId="30" fillId="22" borderId="22" xfId="0" applyNumberFormat="1" applyFont="1" applyFill="1" applyBorder="1" applyAlignment="1">
      <alignment horizontal="right" vertical="top" wrapText="1"/>
    </xf>
    <xf numFmtId="166" fontId="30" fillId="22" borderId="20" xfId="0" applyNumberFormat="1" applyFont="1" applyFill="1" applyBorder="1" applyAlignment="1">
      <alignment horizontal="right" vertical="top" wrapText="1"/>
    </xf>
    <xf numFmtId="0" fontId="30" fillId="22" borderId="21" xfId="0" applyNumberFormat="1" applyFont="1" applyFill="1" applyBorder="1" applyAlignment="1">
      <alignment horizontal="right" vertical="top" wrapText="1"/>
    </xf>
    <xf numFmtId="172" fontId="30" fillId="22" borderId="0" xfId="0" applyNumberFormat="1" applyFont="1" applyFill="1" applyBorder="1" applyAlignment="1">
      <alignment horizontal="right" vertical="top" wrapText="1"/>
    </xf>
    <xf numFmtId="172" fontId="30" fillId="22" borderId="21" xfId="0" applyNumberFormat="1" applyFont="1" applyFill="1" applyBorder="1" applyAlignment="1">
      <alignment horizontal="right" vertical="top" wrapText="1"/>
    </xf>
    <xf numFmtId="172" fontId="30" fillId="22" borderId="22" xfId="0" applyNumberFormat="1" applyFont="1" applyFill="1" applyBorder="1" applyAlignment="1">
      <alignment horizontal="right" vertical="top" wrapText="1"/>
    </xf>
    <xf numFmtId="10" fontId="30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30" fillId="28" borderId="0" xfId="0" applyNumberFormat="1" applyFont="1" applyFill="1" applyBorder="1" applyAlignment="1">
      <alignment horizontal="right" vertical="center" wrapText="1"/>
    </xf>
    <xf numFmtId="3" fontId="30" fillId="28" borderId="0" xfId="0" applyNumberFormat="1" applyFont="1" applyFill="1" applyAlignment="1">
      <alignment horizontal="right" vertical="center" wrapText="1"/>
    </xf>
    <xf numFmtId="0" fontId="29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29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29" fillId="28" borderId="0" xfId="38" applyNumberFormat="1" applyFont="1" applyFill="1" applyBorder="1" applyAlignment="1">
      <alignment horizontal="right"/>
    </xf>
    <xf numFmtId="1" fontId="29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29" fillId="28" borderId="0" xfId="38" applyNumberFormat="1" applyFont="1" applyFill="1" applyBorder="1" applyAlignment="1">
      <alignment horizontal="right"/>
    </xf>
    <xf numFmtId="172" fontId="29" fillId="28" borderId="0" xfId="38" applyNumberFormat="1" applyFont="1" applyFill="1" applyBorder="1" applyAlignment="1">
      <alignment horizontal="right"/>
    </xf>
    <xf numFmtId="172" fontId="29" fillId="28" borderId="0" xfId="39" applyNumberFormat="1" applyFont="1" applyFill="1" applyBorder="1" applyAlignment="1">
      <alignment horizontal="right"/>
    </xf>
    <xf numFmtId="0" fontId="29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29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6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6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6" fillId="28" borderId="24" xfId="0" applyFont="1" applyFill="1" applyBorder="1" applyAlignment="1">
      <alignment horizontal="left" vertical="center" wrapText="1"/>
    </xf>
    <xf numFmtId="0" fontId="36" fillId="30" borderId="25" xfId="0" applyFont="1" applyFill="1" applyBorder="1" applyAlignment="1">
      <alignment horizontal="left" vertical="center" wrapText="1"/>
    </xf>
    <xf numFmtId="0" fontId="30" fillId="22" borderId="58" xfId="0" applyFont="1" applyFill="1" applyBorder="1" applyAlignment="1">
      <alignment horizontal="right" vertical="top" wrapText="1"/>
    </xf>
    <xf numFmtId="168" fontId="30" fillId="22" borderId="59" xfId="0" applyNumberFormat="1" applyFont="1" applyFill="1" applyBorder="1" applyAlignment="1">
      <alignment horizontal="right" vertical="top" wrapText="1"/>
    </xf>
    <xf numFmtId="168" fontId="30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30" fillId="22" borderId="44" xfId="0" applyFont="1" applyFill="1" applyBorder="1" applyAlignment="1">
      <alignment horizontal="right" vertical="top" wrapText="1"/>
    </xf>
    <xf numFmtId="168" fontId="30" fillId="22" borderId="31" xfId="0" applyNumberFormat="1" applyFont="1" applyFill="1" applyBorder="1" applyAlignment="1">
      <alignment horizontal="right" vertical="top" wrapText="1"/>
    </xf>
    <xf numFmtId="168" fontId="30" fillId="22" borderId="32" xfId="0" applyNumberFormat="1" applyFont="1" applyFill="1" applyBorder="1" applyAlignment="1">
      <alignment horizontal="right" vertical="top" wrapText="1"/>
    </xf>
    <xf numFmtId="0" fontId="30" fillId="22" borderId="62" xfId="0" applyFont="1" applyFill="1" applyBorder="1" applyAlignment="1">
      <alignment horizontal="right" vertical="center" wrapText="1"/>
    </xf>
    <xf numFmtId="168" fontId="30" fillId="22" borderId="63" xfId="0" applyNumberFormat="1" applyFont="1" applyFill="1" applyBorder="1" applyAlignment="1">
      <alignment horizontal="right" vertical="center" wrapText="1"/>
    </xf>
    <xf numFmtId="168" fontId="30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6" fillId="28" borderId="19" xfId="0" applyFont="1" applyFill="1" applyBorder="1" applyAlignment="1">
      <alignment horizontal="left" vertical="center" wrapText="1"/>
    </xf>
    <xf numFmtId="0" fontId="36" fillId="28" borderId="20" xfId="0" applyFont="1" applyFill="1" applyBorder="1" applyAlignment="1">
      <alignment horizontal="left" vertical="center" wrapText="1"/>
    </xf>
    <xf numFmtId="0" fontId="36" fillId="28" borderId="0" xfId="0" applyFont="1" applyFill="1" applyBorder="1" applyAlignment="1">
      <alignment horizontal="center" vertical="center" wrapText="1"/>
    </xf>
    <xf numFmtId="0" fontId="36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30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30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30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6" fillId="29" borderId="13" xfId="0" applyFont="1" applyFill="1" applyBorder="1" applyAlignment="1" applyProtection="1">
      <alignment horizontal="left" vertical="center" wrapText="1"/>
      <protection locked="0"/>
    </xf>
    <xf numFmtId="0" fontId="36" fillId="29" borderId="52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6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40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6" fillId="28" borderId="0" xfId="0" applyFont="1" applyFill="1" applyBorder="1" applyAlignment="1">
      <alignment horizontal="left" vertical="center" wrapText="1"/>
    </xf>
    <xf numFmtId="0" fontId="36" fillId="29" borderId="14" xfId="0" applyFont="1" applyFill="1" applyBorder="1" applyAlignment="1" applyProtection="1">
      <alignment horizontal="center" vertical="center" wrapText="1"/>
      <protection locked="0"/>
    </xf>
    <xf numFmtId="0" fontId="36" fillId="29" borderId="53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30" fillId="32" borderId="21" xfId="0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30" fillId="22" borderId="31" xfId="0" applyNumberFormat="1" applyFont="1" applyFill="1" applyBorder="1" applyAlignment="1">
      <alignment horizontal="right" vertical="top" wrapText="1"/>
    </xf>
    <xf numFmtId="173" fontId="30" fillId="22" borderId="31" xfId="0" applyNumberFormat="1" applyFont="1" applyFill="1" applyBorder="1" applyAlignment="1">
      <alignment horizontal="right" vertical="top" wrapText="1"/>
    </xf>
    <xf numFmtId="0" fontId="30" fillId="22" borderId="63" xfId="0" applyFont="1" applyFill="1" applyBorder="1" applyAlignment="1">
      <alignment horizontal="right" vertical="center" wrapText="1"/>
    </xf>
    <xf numFmtId="0" fontId="36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30" fillId="22" borderId="40" xfId="0" applyFont="1" applyFill="1" applyBorder="1" applyAlignment="1">
      <alignment horizontal="left" vertical="top" wrapText="1"/>
    </xf>
    <xf numFmtId="169" fontId="30" fillId="22" borderId="79" xfId="0" applyNumberFormat="1" applyFont="1" applyFill="1" applyBorder="1" applyAlignment="1">
      <alignment horizontal="right" vertical="top" wrapText="1"/>
    </xf>
    <xf numFmtId="169" fontId="30" fillId="22" borderId="32" xfId="0" applyNumberFormat="1" applyFont="1" applyFill="1" applyBorder="1" applyAlignment="1">
      <alignment horizontal="right" vertical="top" wrapText="1"/>
    </xf>
    <xf numFmtId="168" fontId="30" fillId="22" borderId="80" xfId="0" applyNumberFormat="1" applyFont="1" applyFill="1" applyBorder="1" applyAlignment="1">
      <alignment horizontal="right" vertical="top" wrapText="1"/>
    </xf>
    <xf numFmtId="166" fontId="30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0" fontId="39" fillId="30" borderId="38" xfId="0" applyFont="1" applyFill="1" applyBorder="1" applyAlignment="1">
      <alignment horizontal="center" vertical="center" wrapText="1"/>
    </xf>
    <xf numFmtId="168" fontId="30" fillId="30" borderId="22" xfId="0" applyNumberFormat="1" applyFont="1" applyFill="1" applyBorder="1" applyAlignment="1">
      <alignment horizontal="center" vertical="top" wrapText="1"/>
    </xf>
    <xf numFmtId="168" fontId="30" fillId="30" borderId="82" xfId="0" applyNumberFormat="1" applyFont="1" applyFill="1" applyBorder="1" applyAlignment="1">
      <alignment horizontal="center" vertical="top" wrapText="1"/>
    </xf>
    <xf numFmtId="0" fontId="36" fillId="28" borderId="43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30" fillId="30" borderId="21" xfId="0" applyFont="1" applyFill="1" applyBorder="1" applyAlignment="1">
      <alignment horizontal="right" vertical="top" wrapText="1"/>
    </xf>
    <xf numFmtId="0" fontId="30" fillId="30" borderId="31" xfId="0" applyFont="1" applyFill="1" applyBorder="1" applyAlignment="1">
      <alignment horizontal="right" vertical="top" wrapText="1"/>
    </xf>
    <xf numFmtId="0" fontId="30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30" fillId="22" borderId="29" xfId="0" applyFont="1" applyFill="1" applyBorder="1" applyAlignment="1">
      <alignment horizontal="right" vertical="center" wrapText="1"/>
    </xf>
    <xf numFmtId="165" fontId="30" fillId="22" borderId="23" xfId="0" applyNumberFormat="1" applyFont="1" applyFill="1" applyBorder="1" applyAlignment="1">
      <alignment horizontal="right" vertical="center" wrapText="1"/>
    </xf>
    <xf numFmtId="166" fontId="30" fillId="22" borderId="23" xfId="0" applyNumberFormat="1" applyFont="1" applyFill="1" applyBorder="1" applyAlignment="1">
      <alignment horizontal="right" vertical="center" wrapText="1"/>
    </xf>
    <xf numFmtId="166" fontId="30" fillId="22" borderId="33" xfId="0" applyNumberFormat="1" applyFont="1" applyFill="1" applyBorder="1" applyAlignment="1">
      <alignment horizontal="right" vertical="center" wrapText="1"/>
    </xf>
    <xf numFmtId="0" fontId="29" fillId="22" borderId="20" xfId="38" applyNumberFormat="1" applyFont="1" applyFill="1" applyBorder="1" applyAlignment="1">
      <alignment horizontal="left" vertical="center" wrapText="1"/>
    </xf>
    <xf numFmtId="3" fontId="30" fillId="22" borderId="23" xfId="0" applyNumberFormat="1" applyFont="1" applyFill="1" applyBorder="1" applyAlignment="1">
      <alignment horizontal="right" vertical="center" wrapText="1"/>
    </xf>
    <xf numFmtId="168" fontId="30" fillId="22" borderId="23" xfId="0" applyNumberFormat="1" applyFont="1" applyFill="1" applyBorder="1" applyAlignment="1">
      <alignment horizontal="right" vertical="center" wrapText="1"/>
    </xf>
    <xf numFmtId="1" fontId="30" fillId="22" borderId="23" xfId="0" applyNumberFormat="1" applyFont="1" applyFill="1" applyBorder="1" applyAlignment="1">
      <alignment horizontal="right" vertical="center" wrapText="1"/>
    </xf>
    <xf numFmtId="4" fontId="30" fillId="22" borderId="23" xfId="0" applyNumberFormat="1" applyFont="1" applyFill="1" applyBorder="1" applyAlignment="1">
      <alignment horizontal="right" vertical="center" wrapText="1"/>
    </xf>
    <xf numFmtId="167" fontId="30" fillId="22" borderId="23" xfId="0" applyNumberFormat="1" applyFont="1" applyFill="1" applyBorder="1" applyAlignment="1">
      <alignment horizontal="right" vertical="center" wrapText="1"/>
    </xf>
    <xf numFmtId="0" fontId="29" fillId="22" borderId="26" xfId="38" applyNumberFormat="1" applyFont="1" applyFill="1" applyBorder="1" applyAlignment="1">
      <alignment horizontal="left" vertical="top" wrapText="1"/>
    </xf>
    <xf numFmtId="0" fontId="30" fillId="22" borderId="35" xfId="0" applyFont="1" applyFill="1" applyBorder="1" applyAlignment="1">
      <alignment horizontal="right" vertical="top" wrapText="1"/>
    </xf>
    <xf numFmtId="0" fontId="30" fillId="22" borderId="36" xfId="0" applyFont="1" applyFill="1" applyBorder="1" applyAlignment="1">
      <alignment horizontal="right" vertical="top" wrapText="1"/>
    </xf>
    <xf numFmtId="0" fontId="30" fillId="22" borderId="37" xfId="0" applyFont="1" applyFill="1" applyBorder="1" applyAlignment="1">
      <alignment horizontal="right" vertical="top" wrapText="1"/>
    </xf>
    <xf numFmtId="0" fontId="30" fillId="22" borderId="38" xfId="0" applyFont="1" applyFill="1" applyBorder="1" applyAlignment="1">
      <alignment horizontal="right" vertical="top" wrapText="1"/>
    </xf>
    <xf numFmtId="0" fontId="30" fillId="22" borderId="39" xfId="0" applyFont="1" applyFill="1" applyBorder="1" applyAlignment="1">
      <alignment horizontal="right" vertical="center" wrapText="1"/>
    </xf>
    <xf numFmtId="164" fontId="29" fillId="22" borderId="20" xfId="38" applyNumberFormat="1" applyFont="1" applyFill="1" applyBorder="1" applyAlignment="1">
      <alignment horizontal="left" vertical="center" wrapText="1"/>
    </xf>
    <xf numFmtId="0" fontId="30" fillId="22" borderId="42" xfId="0" applyFont="1" applyFill="1" applyBorder="1" applyAlignment="1">
      <alignment horizontal="right" vertical="top" wrapText="1"/>
    </xf>
    <xf numFmtId="0" fontId="30" fillId="22" borderId="43" xfId="0" applyFont="1" applyFill="1" applyBorder="1" applyAlignment="1">
      <alignment horizontal="right" vertical="top" wrapText="1"/>
    </xf>
    <xf numFmtId="164" fontId="29" fillId="22" borderId="44" xfId="38" applyNumberFormat="1" applyFont="1" applyFill="1" applyBorder="1" applyAlignment="1">
      <alignment horizontal="left" vertical="center" wrapText="1"/>
    </xf>
    <xf numFmtId="6" fontId="30" fillId="22" borderId="27" xfId="0" applyNumberFormat="1" applyFont="1" applyFill="1" applyBorder="1" applyAlignment="1">
      <alignment horizontal="right" vertical="top" wrapText="1"/>
    </xf>
    <xf numFmtId="6" fontId="30" fillId="22" borderId="28" xfId="0" applyNumberFormat="1" applyFont="1" applyFill="1" applyBorder="1" applyAlignment="1">
      <alignment horizontal="right" vertical="top" wrapText="1"/>
    </xf>
    <xf numFmtId="0" fontId="30" fillId="22" borderId="33" xfId="0" applyFont="1" applyFill="1" applyBorder="1" applyAlignment="1">
      <alignment horizontal="right" vertical="center" wrapText="1"/>
    </xf>
    <xf numFmtId="6" fontId="30" fillId="22" borderId="21" xfId="0" applyNumberFormat="1" applyFont="1" applyFill="1" applyBorder="1" applyAlignment="1">
      <alignment horizontal="right" vertical="top" wrapText="1"/>
    </xf>
    <xf numFmtId="6" fontId="30" fillId="22" borderId="22" xfId="0" applyNumberFormat="1" applyFont="1" applyFill="1" applyBorder="1" applyAlignment="1">
      <alignment horizontal="right" vertical="top" wrapText="1"/>
    </xf>
    <xf numFmtId="10" fontId="30" fillId="22" borderId="23" xfId="0" applyNumberFormat="1" applyFont="1" applyFill="1" applyBorder="1" applyAlignment="1">
      <alignment horizontal="right" vertical="center" wrapText="1"/>
    </xf>
    <xf numFmtId="169" fontId="30" fillId="22" borderId="23" xfId="0" applyNumberFormat="1" applyFont="1" applyFill="1" applyBorder="1" applyAlignment="1">
      <alignment horizontal="right" vertical="center" wrapText="1"/>
    </xf>
    <xf numFmtId="164" fontId="29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6" xfId="38" applyNumberFormat="1" applyFont="1" applyFill="1" applyBorder="1"/>
    <xf numFmtId="172" fontId="37" fillId="22" borderId="47" xfId="38" applyNumberFormat="1" applyFont="1" applyFill="1" applyBorder="1"/>
    <xf numFmtId="172" fontId="37" fillId="22" borderId="48" xfId="38" applyNumberFormat="1" applyFont="1" applyFill="1" applyBorder="1" applyAlignment="1">
      <alignment horizontal="right"/>
    </xf>
    <xf numFmtId="0" fontId="30" fillId="22" borderId="50" xfId="0" applyFont="1" applyFill="1" applyBorder="1" applyAlignment="1">
      <alignment horizontal="right" vertical="center" wrapText="1"/>
    </xf>
    <xf numFmtId="3" fontId="30" fillId="22" borderId="50" xfId="0" applyNumberFormat="1" applyFont="1" applyFill="1" applyBorder="1" applyAlignment="1">
      <alignment horizontal="right" vertical="center" wrapText="1"/>
    </xf>
    <xf numFmtId="0" fontId="30" fillId="22" borderId="0" xfId="0" applyFont="1" applyFill="1" applyBorder="1" applyAlignment="1">
      <alignment horizontal="right" vertical="center" wrapText="1"/>
    </xf>
    <xf numFmtId="3" fontId="30" fillId="22" borderId="0" xfId="0" applyNumberFormat="1" applyFont="1" applyFill="1" applyBorder="1" applyAlignment="1">
      <alignment horizontal="right" vertical="center" wrapText="1"/>
    </xf>
    <xf numFmtId="49" fontId="30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30" fillId="22" borderId="0" xfId="0" applyFont="1" applyFill="1" applyBorder="1" applyAlignment="1">
      <alignment horizontal="left" vertical="center" wrapText="1"/>
    </xf>
    <xf numFmtId="2" fontId="30" fillId="22" borderId="0" xfId="0" applyNumberFormat="1" applyFont="1" applyFill="1" applyAlignment="1">
      <alignment horizontal="left" vertical="center"/>
    </xf>
    <xf numFmtId="3" fontId="30" fillId="22" borderId="0" xfId="0" applyNumberFormat="1" applyFont="1" applyFill="1" applyBorder="1" applyAlignment="1">
      <alignment horizontal="left" vertical="center" wrapText="1"/>
    </xf>
    <xf numFmtId="0" fontId="30" fillId="30" borderId="0" xfId="0" applyFont="1" applyFill="1" applyAlignment="1">
      <alignment horizontal="left" vertical="center"/>
    </xf>
    <xf numFmtId="0" fontId="30" fillId="28" borderId="0" xfId="0" applyFont="1" applyFill="1" applyAlignment="1">
      <alignment horizontal="left" vertical="center"/>
    </xf>
    <xf numFmtId="0" fontId="30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30" fillId="22" borderId="19" xfId="0" applyFont="1" applyFill="1" applyBorder="1" applyAlignment="1">
      <alignment horizontal="right" vertical="top" wrapText="1"/>
    </xf>
    <xf numFmtId="165" fontId="30" fillId="22" borderId="33" xfId="0" applyNumberFormat="1" applyFont="1" applyFill="1" applyBorder="1" applyAlignment="1">
      <alignment horizontal="right" vertical="center" wrapText="1"/>
    </xf>
    <xf numFmtId="165" fontId="30" fillId="22" borderId="19" xfId="0" quotePrefix="1" applyNumberFormat="1" applyFont="1" applyFill="1" applyBorder="1" applyAlignment="1">
      <alignment horizontal="right" vertical="top" wrapText="1"/>
    </xf>
    <xf numFmtId="165" fontId="30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30" fillId="22" borderId="33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30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30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30" fillId="22" borderId="69" xfId="0" applyNumberFormat="1" applyFont="1" applyFill="1" applyBorder="1" applyAlignment="1">
      <alignment horizontal="right" vertical="center" wrapText="1"/>
    </xf>
    <xf numFmtId="0" fontId="30" fillId="22" borderId="35" xfId="0" applyNumberFormat="1" applyFont="1" applyFill="1" applyBorder="1" applyAlignment="1">
      <alignment horizontal="right" vertical="top" wrapText="1"/>
    </xf>
    <xf numFmtId="0" fontId="30" fillId="22" borderId="0" xfId="0" applyNumberFormat="1" applyFont="1" applyFill="1" applyBorder="1" applyAlignment="1">
      <alignment horizontal="right" vertical="top" wrapText="1"/>
    </xf>
    <xf numFmtId="165" fontId="30" fillId="22" borderId="19" xfId="0" quotePrefix="1" applyNumberFormat="1" applyFont="1" applyFill="1" applyBorder="1" applyAlignment="1">
      <alignment horizontal="center" vertical="top" wrapText="1"/>
    </xf>
    <xf numFmtId="165" fontId="30" fillId="22" borderId="0" xfId="0" quotePrefix="1" applyNumberFormat="1" applyFont="1" applyFill="1" applyBorder="1" applyAlignment="1">
      <alignment horizontal="center" vertical="top" wrapText="1"/>
    </xf>
    <xf numFmtId="165" fontId="30" fillId="22" borderId="21" xfId="0" quotePrefix="1" applyNumberFormat="1" applyFont="1" applyFill="1" applyBorder="1" applyAlignment="1">
      <alignment horizontal="center" vertical="top" wrapText="1"/>
    </xf>
    <xf numFmtId="0" fontId="30" fillId="22" borderId="0" xfId="0" applyNumberFormat="1" applyFont="1" applyFill="1" applyBorder="1" applyAlignment="1">
      <alignment horizontal="center" vertical="top" wrapText="1"/>
    </xf>
    <xf numFmtId="0" fontId="30" fillId="22" borderId="70" xfId="0" applyNumberFormat="1" applyFont="1" applyFill="1" applyBorder="1" applyAlignment="1">
      <alignment horizontal="center" vertical="top" wrapText="1"/>
    </xf>
    <xf numFmtId="0" fontId="30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30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30" fillId="22" borderId="75" xfId="0" applyNumberFormat="1" applyFont="1" applyFill="1" applyBorder="1" applyAlignment="1">
      <alignment horizontal="right" vertical="center" wrapText="1"/>
    </xf>
    <xf numFmtId="169" fontId="30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36" fillId="30" borderId="20" xfId="0" applyFont="1" applyFill="1" applyBorder="1" applyAlignment="1">
      <alignment horizontal="left" vertical="center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42"/>
  <sheetViews>
    <sheetView tabSelected="1" topLeftCell="C1" zoomScale="90" zoomScaleNormal="90" workbookViewId="0">
      <selection activeCell="C1" sqref="C1:Q1"/>
    </sheetView>
  </sheetViews>
  <sheetFormatPr defaultColWidth="9" defaultRowHeight="16.5" customHeight="1" x14ac:dyDescent="0.3"/>
  <cols>
    <col min="1" max="1" width="2" style="4" hidden="1" customWidth="1"/>
    <col min="2" max="2" width="4.33203125" style="1" hidden="1" customWidth="1"/>
    <col min="3" max="3" width="1.33203125" style="4" customWidth="1"/>
    <col min="4" max="4" width="27.33203125" style="4" customWidth="1"/>
    <col min="5" max="5" width="15.5546875" style="66" hidden="1" customWidth="1"/>
    <col min="6" max="6" width="0.5546875" style="66" hidden="1" customWidth="1"/>
    <col min="7" max="16" width="15.5546875" style="4" customWidth="1"/>
    <col min="17" max="17" width="1.109375" style="4" customWidth="1"/>
    <col min="18" max="18" width="2.88671875" style="3" customWidth="1"/>
    <col min="19" max="22" width="8.6640625" style="3" customWidth="1"/>
    <col min="23" max="23" width="12.6640625" style="3" customWidth="1"/>
    <col min="24" max="25" width="8.6640625" style="3" customWidth="1"/>
    <col min="26" max="27" width="11.6640625" style="3" customWidth="1"/>
    <col min="28" max="28" width="9" style="3" customWidth="1"/>
    <col min="29" max="16384" width="9" style="4"/>
  </cols>
  <sheetData>
    <row r="1" spans="3:18" ht="16.5" customHeight="1" x14ac:dyDescent="0.3">
      <c r="C1" s="358" t="s">
        <v>119</v>
      </c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76"/>
    </row>
    <row r="2" spans="3:18" ht="12.75" customHeight="1" x14ac:dyDescent="0.3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6"/>
    </row>
    <row r="3" spans="3:18" ht="9.75" customHeight="1" x14ac:dyDescent="0.3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6"/>
    </row>
    <row r="4" spans="3:18" ht="16.5" customHeight="1" thickBot="1" x14ac:dyDescent="0.35">
      <c r="C4" s="14"/>
      <c r="D4" s="67" t="s">
        <v>123</v>
      </c>
      <c r="E4" s="68" t="s">
        <v>71</v>
      </c>
      <c r="F4" s="69"/>
      <c r="G4" s="70">
        <v>1</v>
      </c>
      <c r="H4" s="71">
        <v>2</v>
      </c>
      <c r="I4" s="71">
        <v>3</v>
      </c>
      <c r="J4" s="71">
        <v>4</v>
      </c>
      <c r="K4" s="71">
        <v>5</v>
      </c>
      <c r="L4" s="71">
        <v>6</v>
      </c>
      <c r="M4" s="71">
        <v>7</v>
      </c>
      <c r="N4" s="71">
        <v>8</v>
      </c>
      <c r="O4" s="71">
        <v>9</v>
      </c>
      <c r="P4" s="71">
        <v>10</v>
      </c>
      <c r="Q4" s="15"/>
      <c r="R4" s="76"/>
    </row>
    <row r="5" spans="3:18" ht="3.6" customHeight="1" x14ac:dyDescent="0.3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6"/>
    </row>
    <row r="6" spans="3:18" ht="14.4" x14ac:dyDescent="0.3">
      <c r="C6" s="16"/>
      <c r="D6" s="77" t="s">
        <v>69</v>
      </c>
      <c r="E6" s="78"/>
      <c r="F6" s="79"/>
      <c r="G6" s="80"/>
      <c r="H6" s="81"/>
      <c r="I6" s="81"/>
      <c r="J6" s="81"/>
      <c r="K6" s="81"/>
      <c r="L6" s="81"/>
      <c r="M6" s="81"/>
      <c r="N6" s="81"/>
      <c r="O6" s="81"/>
      <c r="P6" s="81"/>
      <c r="Q6" s="270"/>
      <c r="R6" s="76"/>
    </row>
    <row r="7" spans="3:18" ht="14.4" x14ac:dyDescent="0.3">
      <c r="C7" s="16"/>
      <c r="D7" s="77" t="s">
        <v>68</v>
      </c>
      <c r="E7" s="78"/>
      <c r="F7" s="79"/>
      <c r="G7" s="80"/>
      <c r="H7" s="81"/>
      <c r="I7" s="81"/>
      <c r="J7" s="81"/>
      <c r="K7" s="81"/>
      <c r="L7" s="81"/>
      <c r="M7" s="81"/>
      <c r="N7" s="81"/>
      <c r="O7" s="81"/>
      <c r="P7" s="81"/>
      <c r="Q7" s="270"/>
      <c r="R7" s="76"/>
    </row>
    <row r="8" spans="3:18" ht="14.4" x14ac:dyDescent="0.3">
      <c r="C8" s="16"/>
      <c r="D8" s="77" t="s">
        <v>67</v>
      </c>
      <c r="E8" s="78" t="str">
        <f>E140&amp;", "&amp;E141</f>
        <v xml:space="preserve">, </v>
      </c>
      <c r="F8" s="79"/>
      <c r="G8" s="80" t="str">
        <f>G140&amp;", "&amp;G141</f>
        <v xml:space="preserve">, </v>
      </c>
      <c r="H8" s="81" t="str">
        <f>H140&amp;", "&amp;H141</f>
        <v xml:space="preserve">, </v>
      </c>
      <c r="I8" s="81" t="str">
        <f t="shared" ref="I8:P8" si="0">I140&amp;", "&amp;I141</f>
        <v xml:space="preserve">, </v>
      </c>
      <c r="J8" s="81" t="str">
        <f t="shared" si="0"/>
        <v xml:space="preserve">, </v>
      </c>
      <c r="K8" s="81" t="str">
        <f t="shared" si="0"/>
        <v xml:space="preserve">, </v>
      </c>
      <c r="L8" s="81" t="str">
        <f t="shared" si="0"/>
        <v xml:space="preserve">, </v>
      </c>
      <c r="M8" s="81" t="str">
        <f t="shared" si="0"/>
        <v xml:space="preserve">, </v>
      </c>
      <c r="N8" s="81" t="str">
        <f t="shared" si="0"/>
        <v xml:space="preserve">, </v>
      </c>
      <c r="O8" s="81" t="str">
        <f t="shared" si="0"/>
        <v xml:space="preserve">, </v>
      </c>
      <c r="P8" s="81" t="str">
        <f t="shared" si="0"/>
        <v xml:space="preserve">, </v>
      </c>
      <c r="Q8" s="270"/>
      <c r="R8" s="76"/>
    </row>
    <row r="9" spans="3:18" ht="3.6" customHeight="1" x14ac:dyDescent="0.3">
      <c r="C9" s="16"/>
      <c r="D9" s="271"/>
      <c r="E9" s="78"/>
      <c r="F9" s="23"/>
      <c r="G9" s="80"/>
      <c r="H9" s="81"/>
      <c r="I9" s="81"/>
      <c r="J9" s="81"/>
      <c r="K9" s="81"/>
      <c r="L9" s="81"/>
      <c r="M9" s="81"/>
      <c r="N9" s="81"/>
      <c r="O9" s="81"/>
      <c r="P9" s="81"/>
      <c r="Q9" s="270"/>
      <c r="R9" s="76"/>
    </row>
    <row r="10" spans="3:18" ht="14.4" x14ac:dyDescent="0.3">
      <c r="C10" s="24"/>
      <c r="D10" s="72" t="s">
        <v>72</v>
      </c>
      <c r="E10" s="121"/>
      <c r="F10" s="122"/>
      <c r="G10" s="123"/>
      <c r="H10" s="124"/>
      <c r="I10" s="124"/>
      <c r="J10" s="124"/>
      <c r="K10" s="124"/>
      <c r="L10" s="124"/>
      <c r="M10" s="124"/>
      <c r="N10" s="124"/>
      <c r="O10" s="124"/>
      <c r="P10" s="124"/>
      <c r="Q10" s="272"/>
      <c r="R10" s="76"/>
    </row>
    <row r="11" spans="3:18" ht="3.6" customHeight="1" x14ac:dyDescent="0.3">
      <c r="C11" s="16"/>
      <c r="D11" s="25"/>
      <c r="E11" s="78"/>
      <c r="F11" s="79"/>
      <c r="G11" s="80"/>
      <c r="H11" s="81"/>
      <c r="I11" s="81"/>
      <c r="J11" s="81"/>
      <c r="K11" s="81"/>
      <c r="L11" s="81"/>
      <c r="M11" s="81"/>
      <c r="N11" s="81"/>
      <c r="O11" s="81"/>
      <c r="P11" s="81"/>
      <c r="Q11" s="270"/>
      <c r="R11" s="76"/>
    </row>
    <row r="12" spans="3:18" ht="14.4" x14ac:dyDescent="0.3">
      <c r="C12" s="16"/>
      <c r="D12" s="77" t="s">
        <v>66</v>
      </c>
      <c r="E12" s="82" t="s">
        <v>122</v>
      </c>
      <c r="F12" s="79"/>
      <c r="G12" s="83"/>
      <c r="H12" s="84"/>
      <c r="I12" s="84"/>
      <c r="J12" s="84"/>
      <c r="K12" s="84"/>
      <c r="L12" s="84"/>
      <c r="M12" s="84"/>
      <c r="N12" s="84"/>
      <c r="O12" s="84"/>
      <c r="P12" s="84"/>
      <c r="Q12" s="273"/>
      <c r="R12" s="76"/>
    </row>
    <row r="13" spans="3:18" ht="14.4" x14ac:dyDescent="0.3">
      <c r="C13" s="16"/>
      <c r="D13" s="77"/>
      <c r="E13" s="78"/>
      <c r="F13" s="79"/>
      <c r="G13" s="80"/>
      <c r="H13" s="81"/>
      <c r="I13" s="81"/>
      <c r="J13" s="81"/>
      <c r="K13" s="81"/>
      <c r="L13" s="81"/>
      <c r="M13" s="81"/>
      <c r="N13" s="81"/>
      <c r="O13" s="81"/>
      <c r="P13" s="81"/>
      <c r="Q13" s="270"/>
      <c r="R13" s="76"/>
    </row>
    <row r="14" spans="3:18" ht="14.4" x14ac:dyDescent="0.3">
      <c r="C14" s="16"/>
      <c r="D14" s="77" t="s">
        <v>65</v>
      </c>
      <c r="E14" s="85" t="s">
        <v>122</v>
      </c>
      <c r="F14" s="79"/>
      <c r="G14" s="86"/>
      <c r="H14" s="87"/>
      <c r="I14" s="87"/>
      <c r="J14" s="87"/>
      <c r="K14" s="87"/>
      <c r="L14" s="87"/>
      <c r="M14" s="87"/>
      <c r="N14" s="87"/>
      <c r="O14" s="87"/>
      <c r="P14" s="87"/>
      <c r="Q14" s="274"/>
      <c r="R14" s="76"/>
    </row>
    <row r="15" spans="3:18" ht="14.4" x14ac:dyDescent="0.3">
      <c r="C15" s="16"/>
      <c r="D15" s="77" t="s">
        <v>64</v>
      </c>
      <c r="E15" s="85" t="s">
        <v>122</v>
      </c>
      <c r="F15" s="79"/>
      <c r="G15" s="86"/>
      <c r="H15" s="87"/>
      <c r="I15" s="87"/>
      <c r="J15" s="87"/>
      <c r="K15" s="87"/>
      <c r="L15" s="87"/>
      <c r="M15" s="87"/>
      <c r="N15" s="87"/>
      <c r="O15" s="87"/>
      <c r="P15" s="87"/>
      <c r="Q15" s="274"/>
      <c r="R15" s="76"/>
    </row>
    <row r="16" spans="3:18" ht="14.4" hidden="1" x14ac:dyDescent="0.3">
      <c r="C16" s="26"/>
      <c r="D16" s="88" t="s">
        <v>10</v>
      </c>
      <c r="E16" s="89" t="s">
        <v>122</v>
      </c>
      <c r="F16" s="90"/>
      <c r="G16" s="91">
        <f t="shared" ref="G16:P16" si="1">-G17</f>
        <v>0</v>
      </c>
      <c r="H16" s="92">
        <f t="shared" si="1"/>
        <v>0</v>
      </c>
      <c r="I16" s="92">
        <f t="shared" si="1"/>
        <v>0</v>
      </c>
      <c r="J16" s="92">
        <f t="shared" si="1"/>
        <v>0</v>
      </c>
      <c r="K16" s="92">
        <f t="shared" si="1"/>
        <v>0</v>
      </c>
      <c r="L16" s="92">
        <f t="shared" si="1"/>
        <v>0</v>
      </c>
      <c r="M16" s="92">
        <f t="shared" si="1"/>
        <v>0</v>
      </c>
      <c r="N16" s="92">
        <f t="shared" si="1"/>
        <v>0</v>
      </c>
      <c r="O16" s="92">
        <f t="shared" si="1"/>
        <v>0</v>
      </c>
      <c r="P16" s="92">
        <f t="shared" si="1"/>
        <v>0</v>
      </c>
      <c r="Q16" s="275"/>
      <c r="R16" s="76"/>
    </row>
    <row r="17" spans="3:18" ht="14.4" hidden="1" x14ac:dyDescent="0.3">
      <c r="C17" s="16"/>
      <c r="D17" s="77" t="s">
        <v>10</v>
      </c>
      <c r="E17" s="93"/>
      <c r="F17" s="79"/>
      <c r="G17" s="86"/>
      <c r="H17" s="87"/>
      <c r="I17" s="87"/>
      <c r="J17" s="87"/>
      <c r="K17" s="87"/>
      <c r="L17" s="87"/>
      <c r="M17" s="87"/>
      <c r="N17" s="87"/>
      <c r="O17" s="87"/>
      <c r="P17" s="87"/>
      <c r="Q17" s="274"/>
      <c r="R17" s="76"/>
    </row>
    <row r="18" spans="3:18" ht="14.4" x14ac:dyDescent="0.3">
      <c r="C18" s="16"/>
      <c r="D18" s="77" t="s">
        <v>63</v>
      </c>
      <c r="E18" s="94" t="s">
        <v>122</v>
      </c>
      <c r="F18" s="79"/>
      <c r="G18" s="86">
        <f t="shared" ref="G18:P18" si="2">G15+G16</f>
        <v>0</v>
      </c>
      <c r="H18" s="87">
        <f t="shared" si="2"/>
        <v>0</v>
      </c>
      <c r="I18" s="87">
        <f t="shared" si="2"/>
        <v>0</v>
      </c>
      <c r="J18" s="87">
        <f t="shared" si="2"/>
        <v>0</v>
      </c>
      <c r="K18" s="87">
        <f t="shared" si="2"/>
        <v>0</v>
      </c>
      <c r="L18" s="87">
        <f t="shared" si="2"/>
        <v>0</v>
      </c>
      <c r="M18" s="87">
        <f t="shared" si="2"/>
        <v>0</v>
      </c>
      <c r="N18" s="87">
        <f t="shared" si="2"/>
        <v>0</v>
      </c>
      <c r="O18" s="87">
        <f t="shared" si="2"/>
        <v>0</v>
      </c>
      <c r="P18" s="87">
        <f t="shared" si="2"/>
        <v>0</v>
      </c>
      <c r="Q18" s="274"/>
      <c r="R18" s="76"/>
    </row>
    <row r="19" spans="3:18" ht="16.5" hidden="1" customHeight="1" x14ac:dyDescent="0.3">
      <c r="C19" s="27"/>
      <c r="D19" s="95" t="s">
        <v>27</v>
      </c>
      <c r="E19" s="96"/>
      <c r="F19" s="97"/>
      <c r="G19" s="98" t="e">
        <f>G188</f>
        <v>#DIV/0!</v>
      </c>
      <c r="H19" s="99" t="e">
        <f t="shared" ref="H19:P19" si="3">H188</f>
        <v>#DIV/0!</v>
      </c>
      <c r="I19" s="99" t="e">
        <f t="shared" si="3"/>
        <v>#DIV/0!</v>
      </c>
      <c r="J19" s="99" t="e">
        <f t="shared" si="3"/>
        <v>#DIV/0!</v>
      </c>
      <c r="K19" s="99" t="e">
        <f t="shared" si="3"/>
        <v>#DIV/0!</v>
      </c>
      <c r="L19" s="99" t="e">
        <f t="shared" si="3"/>
        <v>#DIV/0!</v>
      </c>
      <c r="M19" s="99" t="e">
        <f t="shared" si="3"/>
        <v>#DIV/0!</v>
      </c>
      <c r="N19" s="99" t="e">
        <f t="shared" si="3"/>
        <v>#DIV/0!</v>
      </c>
      <c r="O19" s="99" t="e">
        <f t="shared" si="3"/>
        <v>#DIV/0!</v>
      </c>
      <c r="P19" s="99" t="e">
        <f t="shared" si="3"/>
        <v>#DIV/0!</v>
      </c>
      <c r="Q19" s="28"/>
      <c r="R19" s="76"/>
    </row>
    <row r="20" spans="3:18" ht="16.5" hidden="1" customHeight="1" x14ac:dyDescent="0.3">
      <c r="C20" s="29"/>
      <c r="D20" s="100" t="s">
        <v>28</v>
      </c>
      <c r="E20" s="101"/>
      <c r="F20" s="102"/>
      <c r="G20" s="103" t="e">
        <f>G189</f>
        <v>#DIV/0!</v>
      </c>
      <c r="H20" s="104" t="e">
        <f t="shared" ref="H20:P20" si="4">H189</f>
        <v>#DIV/0!</v>
      </c>
      <c r="I20" s="104" t="e">
        <f t="shared" si="4"/>
        <v>#DIV/0!</v>
      </c>
      <c r="J20" s="104" t="e">
        <f t="shared" si="4"/>
        <v>#DIV/0!</v>
      </c>
      <c r="K20" s="104" t="e">
        <f t="shared" si="4"/>
        <v>#DIV/0!</v>
      </c>
      <c r="L20" s="104" t="e">
        <f t="shared" si="4"/>
        <v>#DIV/0!</v>
      </c>
      <c r="M20" s="104" t="e">
        <f t="shared" si="4"/>
        <v>#DIV/0!</v>
      </c>
      <c r="N20" s="104" t="e">
        <f t="shared" si="4"/>
        <v>#DIV/0!</v>
      </c>
      <c r="O20" s="104" t="e">
        <f t="shared" si="4"/>
        <v>#DIV/0!</v>
      </c>
      <c r="P20" s="104" t="e">
        <f t="shared" si="4"/>
        <v>#DIV/0!</v>
      </c>
      <c r="Q20" s="30"/>
      <c r="R20" s="76"/>
    </row>
    <row r="21" spans="3:18" ht="14.4" x14ac:dyDescent="0.3">
      <c r="C21" s="16"/>
      <c r="D21" s="77"/>
      <c r="E21" s="78"/>
      <c r="F21" s="79"/>
      <c r="G21" s="80"/>
      <c r="H21" s="81"/>
      <c r="I21" s="81"/>
      <c r="J21" s="81"/>
      <c r="K21" s="81"/>
      <c r="L21" s="81"/>
      <c r="M21" s="81"/>
      <c r="N21" s="81"/>
      <c r="O21" s="81"/>
      <c r="P21" s="81"/>
      <c r="Q21" s="270"/>
      <c r="R21" s="76"/>
    </row>
    <row r="22" spans="3:18" ht="14.4" x14ac:dyDescent="0.3">
      <c r="C22" s="16"/>
      <c r="D22" s="77" t="s">
        <v>79</v>
      </c>
      <c r="E22" s="105" t="s">
        <v>122</v>
      </c>
      <c r="F22" s="79"/>
      <c r="G22" s="80"/>
      <c r="H22" s="81"/>
      <c r="I22" s="81"/>
      <c r="J22" s="81"/>
      <c r="K22" s="81"/>
      <c r="L22" s="81"/>
      <c r="M22" s="81"/>
      <c r="N22" s="81"/>
      <c r="O22" s="81"/>
      <c r="P22" s="81"/>
      <c r="Q22" s="270"/>
      <c r="R22" s="76"/>
    </row>
    <row r="23" spans="3:18" ht="14.4" x14ac:dyDescent="0.3">
      <c r="C23" s="16"/>
      <c r="D23" s="77" t="s">
        <v>62</v>
      </c>
      <c r="E23" s="78"/>
      <c r="F23" s="79"/>
      <c r="G23" s="80"/>
      <c r="H23" s="81"/>
      <c r="I23" s="81"/>
      <c r="J23" s="81"/>
      <c r="K23" s="81"/>
      <c r="L23" s="81"/>
      <c r="M23" s="81"/>
      <c r="N23" s="81"/>
      <c r="O23" s="81"/>
      <c r="P23" s="81"/>
      <c r="Q23" s="270"/>
      <c r="R23" s="76"/>
    </row>
    <row r="24" spans="3:18" ht="14.4" x14ac:dyDescent="0.3">
      <c r="C24" s="16"/>
      <c r="D24" s="106" t="s">
        <v>61</v>
      </c>
      <c r="E24" s="105" t="s">
        <v>122</v>
      </c>
      <c r="F24" s="79"/>
      <c r="G24" s="107"/>
      <c r="H24" s="81"/>
      <c r="I24" s="81"/>
      <c r="J24" s="81"/>
      <c r="K24" s="81"/>
      <c r="L24" s="81"/>
      <c r="M24" s="81"/>
      <c r="N24" s="81"/>
      <c r="O24" s="81"/>
      <c r="P24" s="81"/>
      <c r="Q24" s="270"/>
      <c r="R24" s="76"/>
    </row>
    <row r="25" spans="3:18" ht="3.6" customHeight="1" x14ac:dyDescent="0.3">
      <c r="C25" s="16"/>
      <c r="D25" s="276"/>
      <c r="E25" s="78"/>
      <c r="F25" s="23"/>
      <c r="G25" s="107"/>
      <c r="H25" s="81"/>
      <c r="I25" s="81"/>
      <c r="J25" s="81"/>
      <c r="K25" s="81"/>
      <c r="L25" s="81"/>
      <c r="M25" s="81"/>
      <c r="N25" s="81"/>
      <c r="O25" s="81"/>
      <c r="P25" s="81"/>
      <c r="Q25" s="270"/>
      <c r="R25" s="76"/>
    </row>
    <row r="26" spans="3:18" ht="14.4" x14ac:dyDescent="0.3">
      <c r="C26" s="24"/>
      <c r="D26" s="73" t="s">
        <v>73</v>
      </c>
      <c r="E26" s="121"/>
      <c r="F26" s="122"/>
      <c r="G26" s="123"/>
      <c r="H26" s="124"/>
      <c r="I26" s="124"/>
      <c r="J26" s="124"/>
      <c r="K26" s="124"/>
      <c r="L26" s="124"/>
      <c r="M26" s="124"/>
      <c r="N26" s="124"/>
      <c r="O26" s="124"/>
      <c r="P26" s="124"/>
      <c r="Q26" s="272"/>
      <c r="R26" s="76"/>
    </row>
    <row r="27" spans="3:18" ht="3.6" customHeight="1" x14ac:dyDescent="0.3">
      <c r="C27" s="16"/>
      <c r="D27" s="31"/>
      <c r="E27" s="78"/>
      <c r="F27" s="79"/>
      <c r="G27" s="80"/>
      <c r="H27" s="81"/>
      <c r="I27" s="81"/>
      <c r="J27" s="81"/>
      <c r="K27" s="81"/>
      <c r="L27" s="81"/>
      <c r="M27" s="81"/>
      <c r="N27" s="81"/>
      <c r="O27" s="81"/>
      <c r="P27" s="81"/>
      <c r="Q27" s="270"/>
      <c r="R27" s="76"/>
    </row>
    <row r="28" spans="3:18" ht="14.25" customHeight="1" x14ac:dyDescent="0.3">
      <c r="C28" s="16"/>
      <c r="D28" s="77" t="s">
        <v>60</v>
      </c>
      <c r="E28" s="78" t="str">
        <f>E142&amp;" "&amp;E143</f>
        <v xml:space="preserve"> </v>
      </c>
      <c r="F28" s="79"/>
      <c r="G28" s="80" t="e">
        <f>RIGHT(G142,LEN(G142)-1)&amp;" "&amp;G143</f>
        <v>#VALUE!</v>
      </c>
      <c r="H28" s="81" t="e">
        <f>RIGHT(H142,LEN(H142)-1)&amp;" "&amp;H143</f>
        <v>#VALUE!</v>
      </c>
      <c r="I28" s="81" t="e">
        <f t="shared" ref="I28:P28" si="5">RIGHT(I142,LEN(I142)-1)&amp;" "&amp;I143</f>
        <v>#VALUE!</v>
      </c>
      <c r="J28" s="81" t="e">
        <f t="shared" si="5"/>
        <v>#VALUE!</v>
      </c>
      <c r="K28" s="81" t="e">
        <f t="shared" si="5"/>
        <v>#VALUE!</v>
      </c>
      <c r="L28" s="81" t="e">
        <f t="shared" si="5"/>
        <v>#VALUE!</v>
      </c>
      <c r="M28" s="81" t="e">
        <f t="shared" si="5"/>
        <v>#VALUE!</v>
      </c>
      <c r="N28" s="81" t="e">
        <f t="shared" si="5"/>
        <v>#VALUE!</v>
      </c>
      <c r="O28" s="81" t="e">
        <f t="shared" si="5"/>
        <v>#VALUE!</v>
      </c>
      <c r="P28" s="81" t="e">
        <f t="shared" si="5"/>
        <v>#VALUE!</v>
      </c>
      <c r="Q28" s="270"/>
      <c r="R28" s="76"/>
    </row>
    <row r="29" spans="3:18" ht="14.25" hidden="1" customHeight="1" x14ac:dyDescent="0.3">
      <c r="C29" s="16"/>
      <c r="D29" s="77" t="s">
        <v>80</v>
      </c>
      <c r="E29" s="78"/>
      <c r="F29" s="79"/>
      <c r="G29" s="108"/>
      <c r="H29" s="109"/>
      <c r="I29" s="109"/>
      <c r="J29" s="109"/>
      <c r="K29" s="109"/>
      <c r="L29" s="109"/>
      <c r="M29" s="109"/>
      <c r="N29" s="109"/>
      <c r="O29" s="109"/>
      <c r="P29" s="109"/>
      <c r="Q29" s="270"/>
      <c r="R29" s="76"/>
    </row>
    <row r="30" spans="3:18" ht="14.25" hidden="1" customHeight="1" x14ac:dyDescent="0.3">
      <c r="C30" s="16"/>
      <c r="D30" s="77" t="s">
        <v>96</v>
      </c>
      <c r="E30" s="78"/>
      <c r="F30" s="79"/>
      <c r="G30" s="108"/>
      <c r="H30" s="109"/>
      <c r="I30" s="109"/>
      <c r="J30" s="109"/>
      <c r="K30" s="109"/>
      <c r="L30" s="109"/>
      <c r="M30" s="109"/>
      <c r="N30" s="109"/>
      <c r="O30" s="109"/>
      <c r="P30" s="109"/>
      <c r="Q30" s="270"/>
      <c r="R30" s="76"/>
    </row>
    <row r="31" spans="3:18" ht="14.25" hidden="1" customHeight="1" x14ac:dyDescent="0.3">
      <c r="C31" s="16"/>
      <c r="D31" s="77"/>
      <c r="E31" s="78"/>
      <c r="F31" s="79"/>
      <c r="G31" s="108"/>
      <c r="H31" s="109"/>
      <c r="I31" s="109"/>
      <c r="J31" s="109"/>
      <c r="K31" s="109"/>
      <c r="L31" s="109"/>
      <c r="M31" s="109"/>
      <c r="N31" s="109"/>
      <c r="O31" s="109"/>
      <c r="P31" s="109"/>
      <c r="Q31" s="270"/>
      <c r="R31" s="76"/>
    </row>
    <row r="32" spans="3:18" ht="14.25" hidden="1" customHeight="1" x14ac:dyDescent="0.3">
      <c r="C32" s="16"/>
      <c r="D32" s="77"/>
      <c r="E32" s="78"/>
      <c r="F32" s="79"/>
      <c r="G32" s="108" t="str">
        <f>"Single Wides - "&amp;G151</f>
        <v xml:space="preserve">Single Wides - </v>
      </c>
      <c r="H32" s="109" t="str">
        <f>"Single Wides - "&amp;H151</f>
        <v xml:space="preserve">Single Wides - </v>
      </c>
      <c r="I32" s="109" t="str">
        <f t="shared" ref="I32:P32" si="6">"Single Wides - "&amp;I151</f>
        <v xml:space="preserve">Single Wides - </v>
      </c>
      <c r="J32" s="109" t="str">
        <f t="shared" si="6"/>
        <v xml:space="preserve">Single Wides - </v>
      </c>
      <c r="K32" s="109" t="str">
        <f t="shared" si="6"/>
        <v xml:space="preserve">Single Wides - </v>
      </c>
      <c r="L32" s="109" t="str">
        <f t="shared" si="6"/>
        <v xml:space="preserve">Single Wides - </v>
      </c>
      <c r="M32" s="109" t="str">
        <f t="shared" si="6"/>
        <v xml:space="preserve">Single Wides - </v>
      </c>
      <c r="N32" s="109" t="str">
        <f t="shared" si="6"/>
        <v xml:space="preserve">Single Wides - </v>
      </c>
      <c r="O32" s="109" t="str">
        <f t="shared" si="6"/>
        <v xml:space="preserve">Single Wides - </v>
      </c>
      <c r="P32" s="109" t="str">
        <f t="shared" si="6"/>
        <v xml:space="preserve">Single Wides - </v>
      </c>
      <c r="Q32" s="270"/>
      <c r="R32" s="76"/>
    </row>
    <row r="33" spans="3:18" ht="14.25" hidden="1" customHeight="1" x14ac:dyDescent="0.3">
      <c r="C33" s="16"/>
      <c r="D33" s="77"/>
      <c r="E33" s="78"/>
      <c r="F33" s="79"/>
      <c r="G33" s="108" t="str">
        <f>"Double Wides - "&amp;G152</f>
        <v xml:space="preserve">Double Wides - </v>
      </c>
      <c r="H33" s="109" t="str">
        <f>"Double Wides - "&amp;H152</f>
        <v xml:space="preserve">Double Wides - </v>
      </c>
      <c r="I33" s="109" t="str">
        <f t="shared" ref="I33:P33" si="7">"Double Wides - "&amp;I152</f>
        <v xml:space="preserve">Double Wides - </v>
      </c>
      <c r="J33" s="109" t="str">
        <f t="shared" si="7"/>
        <v xml:space="preserve">Double Wides - </v>
      </c>
      <c r="K33" s="109" t="str">
        <f t="shared" si="7"/>
        <v xml:space="preserve">Double Wides - </v>
      </c>
      <c r="L33" s="109" t="str">
        <f t="shared" si="7"/>
        <v xml:space="preserve">Double Wides - </v>
      </c>
      <c r="M33" s="109" t="str">
        <f t="shared" si="7"/>
        <v xml:space="preserve">Double Wides - </v>
      </c>
      <c r="N33" s="109" t="str">
        <f t="shared" si="7"/>
        <v xml:space="preserve">Double Wides - </v>
      </c>
      <c r="O33" s="109" t="str">
        <f t="shared" si="7"/>
        <v xml:space="preserve">Double Wides - </v>
      </c>
      <c r="P33" s="109" t="str">
        <f t="shared" si="7"/>
        <v xml:space="preserve">Double Wides - </v>
      </c>
      <c r="Q33" s="270"/>
      <c r="R33" s="76"/>
    </row>
    <row r="34" spans="3:18" ht="14.25" hidden="1" customHeight="1" x14ac:dyDescent="0.3">
      <c r="C34" s="16"/>
      <c r="D34" s="77"/>
      <c r="E34" s="78"/>
      <c r="F34" s="79"/>
      <c r="G34" s="108" t="str">
        <f>"Triple Wides - "&amp;G153</f>
        <v xml:space="preserve">Triple Wides - </v>
      </c>
      <c r="H34" s="109" t="str">
        <f>"Triple Wides - "&amp;H153</f>
        <v xml:space="preserve">Triple Wides - </v>
      </c>
      <c r="I34" s="109" t="str">
        <f t="shared" ref="I34:P34" si="8">"Triple Wides - "&amp;I153</f>
        <v xml:space="preserve">Triple Wides - </v>
      </c>
      <c r="J34" s="109" t="str">
        <f t="shared" si="8"/>
        <v xml:space="preserve">Triple Wides - </v>
      </c>
      <c r="K34" s="109" t="str">
        <f t="shared" si="8"/>
        <v xml:space="preserve">Triple Wides - </v>
      </c>
      <c r="L34" s="109" t="str">
        <f t="shared" si="8"/>
        <v xml:space="preserve">Triple Wides - </v>
      </c>
      <c r="M34" s="109" t="str">
        <f t="shared" si="8"/>
        <v xml:space="preserve">Triple Wides - </v>
      </c>
      <c r="N34" s="109" t="str">
        <f t="shared" si="8"/>
        <v xml:space="preserve">Triple Wides - </v>
      </c>
      <c r="O34" s="109" t="str">
        <f t="shared" si="8"/>
        <v xml:space="preserve">Triple Wides - </v>
      </c>
      <c r="P34" s="109" t="str">
        <f t="shared" si="8"/>
        <v xml:space="preserve">Triple Wides - </v>
      </c>
      <c r="Q34" s="270"/>
      <c r="R34" s="76"/>
    </row>
    <row r="35" spans="3:18" ht="14.25" hidden="1" customHeight="1" x14ac:dyDescent="0.3">
      <c r="C35" s="16"/>
      <c r="D35" s="77"/>
      <c r="E35" s="78"/>
      <c r="F35" s="79"/>
      <c r="G35" s="108" t="str">
        <f>"RV Spaces - "&amp;G154</f>
        <v xml:space="preserve">RV Spaces - </v>
      </c>
      <c r="H35" s="109" t="str">
        <f>"RV Spaces - "&amp;H154</f>
        <v xml:space="preserve">RV Spaces - </v>
      </c>
      <c r="I35" s="109" t="str">
        <f t="shared" ref="I35:P35" si="9">"RV Spaces - "&amp;I154</f>
        <v xml:space="preserve">RV Spaces - </v>
      </c>
      <c r="J35" s="109" t="str">
        <f t="shared" si="9"/>
        <v xml:space="preserve">RV Spaces - </v>
      </c>
      <c r="K35" s="109" t="str">
        <f t="shared" si="9"/>
        <v xml:space="preserve">RV Spaces - </v>
      </c>
      <c r="L35" s="109" t="str">
        <f t="shared" si="9"/>
        <v xml:space="preserve">RV Spaces - </v>
      </c>
      <c r="M35" s="109" t="str">
        <f t="shared" si="9"/>
        <v xml:space="preserve">RV Spaces - </v>
      </c>
      <c r="N35" s="109" t="str">
        <f t="shared" si="9"/>
        <v xml:space="preserve">RV Spaces - </v>
      </c>
      <c r="O35" s="109" t="str">
        <f t="shared" si="9"/>
        <v xml:space="preserve">RV Spaces - </v>
      </c>
      <c r="P35" s="109" t="str">
        <f t="shared" si="9"/>
        <v xml:space="preserve">RV Spaces - </v>
      </c>
      <c r="Q35" s="270"/>
      <c r="R35" s="76"/>
    </row>
    <row r="36" spans="3:18" ht="14.4" x14ac:dyDescent="0.3">
      <c r="C36" s="16"/>
      <c r="D36" s="77" t="s">
        <v>59</v>
      </c>
      <c r="E36" s="93"/>
      <c r="F36" s="79"/>
      <c r="G36" s="108"/>
      <c r="H36" s="109"/>
      <c r="I36" s="109"/>
      <c r="J36" s="109"/>
      <c r="K36" s="109"/>
      <c r="L36" s="109"/>
      <c r="M36" s="109"/>
      <c r="N36" s="109"/>
      <c r="O36" s="109"/>
      <c r="P36" s="109"/>
      <c r="Q36" s="277"/>
      <c r="R36" s="76"/>
    </row>
    <row r="37" spans="3:18" ht="14.4" hidden="1" x14ac:dyDescent="0.3">
      <c r="C37" s="16"/>
      <c r="D37" s="77" t="s">
        <v>111</v>
      </c>
      <c r="E37" s="93"/>
      <c r="F37" s="79"/>
      <c r="G37" s="108"/>
      <c r="H37" s="109"/>
      <c r="I37" s="109"/>
      <c r="J37" s="109"/>
      <c r="K37" s="109"/>
      <c r="L37" s="109"/>
      <c r="M37" s="109"/>
      <c r="N37" s="109"/>
      <c r="O37" s="109"/>
      <c r="P37" s="109"/>
      <c r="Q37" s="277"/>
      <c r="R37" s="76"/>
    </row>
    <row r="38" spans="3:18" ht="14.4" hidden="1" x14ac:dyDescent="0.3">
      <c r="C38" s="16"/>
      <c r="D38" s="106" t="s">
        <v>46</v>
      </c>
      <c r="E38" s="93"/>
      <c r="F38" s="79"/>
      <c r="G38" s="108"/>
      <c r="H38" s="109"/>
      <c r="I38" s="109"/>
      <c r="J38" s="109"/>
      <c r="K38" s="109"/>
      <c r="L38" s="109"/>
      <c r="M38" s="109"/>
      <c r="N38" s="109"/>
      <c r="O38" s="109"/>
      <c r="P38" s="109"/>
      <c r="Q38" s="277"/>
      <c r="R38" s="76"/>
    </row>
    <row r="39" spans="3:18" ht="14.4" hidden="1" x14ac:dyDescent="0.3">
      <c r="C39" s="16"/>
      <c r="D39" s="106" t="s">
        <v>45</v>
      </c>
      <c r="E39" s="110"/>
      <c r="F39" s="79"/>
      <c r="G39" s="111" t="e">
        <f>G38/G37</f>
        <v>#DIV/0!</v>
      </c>
      <c r="H39" s="112" t="e">
        <f>H38/H37</f>
        <v>#DIV/0!</v>
      </c>
      <c r="I39" s="112" t="e">
        <f t="shared" ref="I39:P39" si="10">I38/I37</f>
        <v>#DIV/0!</v>
      </c>
      <c r="J39" s="112" t="e">
        <f t="shared" si="10"/>
        <v>#DIV/0!</v>
      </c>
      <c r="K39" s="112" t="e">
        <f t="shared" si="10"/>
        <v>#DIV/0!</v>
      </c>
      <c r="L39" s="112" t="e">
        <f t="shared" si="10"/>
        <v>#DIV/0!</v>
      </c>
      <c r="M39" s="112" t="e">
        <f t="shared" si="10"/>
        <v>#DIV/0!</v>
      </c>
      <c r="N39" s="112" t="e">
        <f t="shared" si="10"/>
        <v>#DIV/0!</v>
      </c>
      <c r="O39" s="112" t="e">
        <f t="shared" si="10"/>
        <v>#DIV/0!</v>
      </c>
      <c r="P39" s="112" t="e">
        <f t="shared" si="10"/>
        <v>#DIV/0!</v>
      </c>
      <c r="Q39" s="278"/>
      <c r="R39" s="76"/>
    </row>
    <row r="40" spans="3:18" ht="14.4" hidden="1" x14ac:dyDescent="0.3">
      <c r="C40" s="16"/>
      <c r="D40" s="106" t="s">
        <v>120</v>
      </c>
      <c r="E40" s="93"/>
      <c r="F40" s="79"/>
      <c r="G40" s="108"/>
      <c r="H40" s="109"/>
      <c r="I40" s="109"/>
      <c r="J40" s="109"/>
      <c r="K40" s="109"/>
      <c r="L40" s="109"/>
      <c r="M40" s="109"/>
      <c r="N40" s="109"/>
      <c r="O40" s="109"/>
      <c r="P40" s="109"/>
      <c r="Q40" s="277"/>
      <c r="R40" s="76"/>
    </row>
    <row r="41" spans="3:18" ht="14.4" hidden="1" x14ac:dyDescent="0.3">
      <c r="C41" s="16"/>
      <c r="D41" s="106" t="s">
        <v>121</v>
      </c>
      <c r="E41" s="110"/>
      <c r="F41" s="113"/>
      <c r="G41" s="111" t="e">
        <f t="shared" ref="G41:P41" si="11">G40/G186</f>
        <v>#DIV/0!</v>
      </c>
      <c r="H41" s="112" t="e">
        <f t="shared" si="11"/>
        <v>#DIV/0!</v>
      </c>
      <c r="I41" s="112" t="e">
        <f t="shared" si="11"/>
        <v>#DIV/0!</v>
      </c>
      <c r="J41" s="112" t="e">
        <f t="shared" si="11"/>
        <v>#DIV/0!</v>
      </c>
      <c r="K41" s="112" t="e">
        <f t="shared" si="11"/>
        <v>#DIV/0!</v>
      </c>
      <c r="L41" s="112" t="e">
        <f t="shared" si="11"/>
        <v>#DIV/0!</v>
      </c>
      <c r="M41" s="112" t="e">
        <f t="shared" si="11"/>
        <v>#DIV/0!</v>
      </c>
      <c r="N41" s="112" t="e">
        <f t="shared" si="11"/>
        <v>#DIV/0!</v>
      </c>
      <c r="O41" s="112" t="e">
        <f t="shared" si="11"/>
        <v>#DIV/0!</v>
      </c>
      <c r="P41" s="112" t="e">
        <f t="shared" si="11"/>
        <v>#DIV/0!</v>
      </c>
      <c r="Q41" s="270"/>
      <c r="R41" s="76"/>
    </row>
    <row r="42" spans="3:18" ht="14.4" hidden="1" x14ac:dyDescent="0.3">
      <c r="C42" s="16"/>
      <c r="D42" s="77" t="s">
        <v>50</v>
      </c>
      <c r="E42" s="93"/>
      <c r="F42" s="114"/>
      <c r="G42" s="108"/>
      <c r="H42" s="109"/>
      <c r="I42" s="109"/>
      <c r="J42" s="109"/>
      <c r="K42" s="109"/>
      <c r="L42" s="109"/>
      <c r="M42" s="109"/>
      <c r="N42" s="109"/>
      <c r="O42" s="109"/>
      <c r="P42" s="109"/>
      <c r="Q42" s="270"/>
      <c r="R42" s="76"/>
    </row>
    <row r="43" spans="3:18" ht="14.4" hidden="1" x14ac:dyDescent="0.3">
      <c r="C43" s="16"/>
      <c r="D43" s="77" t="s">
        <v>49</v>
      </c>
      <c r="E43" s="110"/>
      <c r="F43" s="113"/>
      <c r="G43" s="111" t="e">
        <f>G42/G36</f>
        <v>#DIV/0!</v>
      </c>
      <c r="H43" s="112" t="e">
        <f>H42/H36</f>
        <v>#DIV/0!</v>
      </c>
      <c r="I43" s="112" t="e">
        <f t="shared" ref="I43:P43" si="12">I42/I36</f>
        <v>#DIV/0!</v>
      </c>
      <c r="J43" s="112" t="e">
        <f t="shared" si="12"/>
        <v>#DIV/0!</v>
      </c>
      <c r="K43" s="112" t="e">
        <f t="shared" si="12"/>
        <v>#DIV/0!</v>
      </c>
      <c r="L43" s="112" t="e">
        <f t="shared" si="12"/>
        <v>#DIV/0!</v>
      </c>
      <c r="M43" s="112" t="e">
        <f t="shared" si="12"/>
        <v>#DIV/0!</v>
      </c>
      <c r="N43" s="112" t="e">
        <f t="shared" si="12"/>
        <v>#DIV/0!</v>
      </c>
      <c r="O43" s="112" t="e">
        <f t="shared" si="12"/>
        <v>#DIV/0!</v>
      </c>
      <c r="P43" s="112" t="e">
        <f t="shared" si="12"/>
        <v>#DIV/0!</v>
      </c>
      <c r="Q43" s="278"/>
      <c r="R43" s="76"/>
    </row>
    <row r="44" spans="3:18" ht="14.4" hidden="1" x14ac:dyDescent="0.3">
      <c r="C44" s="16"/>
      <c r="D44" s="77" t="s">
        <v>3</v>
      </c>
      <c r="E44" s="78"/>
      <c r="F44" s="79"/>
      <c r="G44" s="80"/>
      <c r="H44" s="81"/>
      <c r="I44" s="81"/>
      <c r="J44" s="81"/>
      <c r="K44" s="81"/>
      <c r="L44" s="81"/>
      <c r="M44" s="81"/>
      <c r="N44" s="81"/>
      <c r="O44" s="81"/>
      <c r="P44" s="81"/>
      <c r="Q44" s="270"/>
      <c r="R44" s="76"/>
    </row>
    <row r="45" spans="3:18" ht="14.4" hidden="1" x14ac:dyDescent="0.3">
      <c r="C45" s="16"/>
      <c r="D45" s="77" t="s">
        <v>19</v>
      </c>
      <c r="E45" s="93"/>
      <c r="F45" s="79"/>
      <c r="G45" s="108"/>
      <c r="H45" s="109"/>
      <c r="I45" s="109"/>
      <c r="J45" s="109"/>
      <c r="K45" s="109"/>
      <c r="L45" s="109"/>
      <c r="M45" s="109"/>
      <c r="N45" s="109"/>
      <c r="O45" s="109"/>
      <c r="P45" s="109"/>
      <c r="Q45" s="277"/>
      <c r="R45" s="76"/>
    </row>
    <row r="46" spans="3:18" ht="14.4" hidden="1" x14ac:dyDescent="0.3">
      <c r="C46" s="16"/>
      <c r="D46" s="106" t="s">
        <v>22</v>
      </c>
      <c r="E46" s="110" t="e">
        <f>E45/E36</f>
        <v>#DIV/0!</v>
      </c>
      <c r="F46" s="113"/>
      <c r="G46" s="111" t="e">
        <f>G45/G36</f>
        <v>#DIV/0!</v>
      </c>
      <c r="H46" s="112" t="e">
        <f>H45/H36</f>
        <v>#DIV/0!</v>
      </c>
      <c r="I46" s="112" t="e">
        <f t="shared" ref="I46:P46" si="13">I45/I36</f>
        <v>#DIV/0!</v>
      </c>
      <c r="J46" s="112" t="e">
        <f t="shared" si="13"/>
        <v>#DIV/0!</v>
      </c>
      <c r="K46" s="112" t="e">
        <f t="shared" si="13"/>
        <v>#DIV/0!</v>
      </c>
      <c r="L46" s="112" t="e">
        <f t="shared" si="13"/>
        <v>#DIV/0!</v>
      </c>
      <c r="M46" s="112" t="e">
        <f t="shared" si="13"/>
        <v>#DIV/0!</v>
      </c>
      <c r="N46" s="112" t="e">
        <f t="shared" si="13"/>
        <v>#DIV/0!</v>
      </c>
      <c r="O46" s="112" t="e">
        <f t="shared" si="13"/>
        <v>#DIV/0!</v>
      </c>
      <c r="P46" s="112" t="e">
        <f t="shared" si="13"/>
        <v>#DIV/0!</v>
      </c>
      <c r="Q46" s="270"/>
      <c r="R46" s="76"/>
    </row>
    <row r="47" spans="3:18" ht="14.4" hidden="1" x14ac:dyDescent="0.3">
      <c r="C47" s="16"/>
      <c r="D47" s="77" t="s">
        <v>5</v>
      </c>
      <c r="E47" s="93"/>
      <c r="F47" s="79"/>
      <c r="G47" s="108"/>
      <c r="H47" s="109"/>
      <c r="I47" s="109"/>
      <c r="J47" s="109"/>
      <c r="K47" s="109"/>
      <c r="L47" s="109"/>
      <c r="M47" s="109"/>
      <c r="N47" s="109"/>
      <c r="O47" s="109"/>
      <c r="P47" s="109"/>
      <c r="Q47" s="277"/>
      <c r="R47" s="76"/>
    </row>
    <row r="48" spans="3:18" ht="14.4" hidden="1" x14ac:dyDescent="0.3">
      <c r="C48" s="16"/>
      <c r="D48" s="77" t="s">
        <v>24</v>
      </c>
      <c r="E48" s="110" t="e">
        <f>E47/E37</f>
        <v>#DIV/0!</v>
      </c>
      <c r="F48" s="113"/>
      <c r="G48" s="111" t="e">
        <f>G47/G37</f>
        <v>#DIV/0!</v>
      </c>
      <c r="H48" s="112" t="e">
        <f>H47/H37</f>
        <v>#DIV/0!</v>
      </c>
      <c r="I48" s="112" t="e">
        <f t="shared" ref="I48:P48" si="14">I47/I37</f>
        <v>#DIV/0!</v>
      </c>
      <c r="J48" s="112" t="e">
        <f t="shared" si="14"/>
        <v>#DIV/0!</v>
      </c>
      <c r="K48" s="112" t="e">
        <f t="shared" si="14"/>
        <v>#DIV/0!</v>
      </c>
      <c r="L48" s="112" t="e">
        <f t="shared" si="14"/>
        <v>#DIV/0!</v>
      </c>
      <c r="M48" s="112" t="e">
        <f t="shared" si="14"/>
        <v>#DIV/0!</v>
      </c>
      <c r="N48" s="112" t="e">
        <f t="shared" si="14"/>
        <v>#DIV/0!</v>
      </c>
      <c r="O48" s="112" t="e">
        <f t="shared" si="14"/>
        <v>#DIV/0!</v>
      </c>
      <c r="P48" s="112" t="e">
        <f t="shared" si="14"/>
        <v>#DIV/0!</v>
      </c>
      <c r="Q48" s="278"/>
      <c r="R48" s="76"/>
    </row>
    <row r="49" spans="3:18" ht="14.4" hidden="1" x14ac:dyDescent="0.3">
      <c r="C49" s="16"/>
      <c r="D49" s="77" t="s">
        <v>7</v>
      </c>
      <c r="E49" s="93"/>
      <c r="F49" s="114"/>
      <c r="G49" s="108"/>
      <c r="H49" s="109"/>
      <c r="I49" s="109"/>
      <c r="J49" s="109"/>
      <c r="K49" s="109"/>
      <c r="L49" s="109"/>
      <c r="M49" s="109"/>
      <c r="N49" s="109"/>
      <c r="O49" s="109"/>
      <c r="P49" s="109"/>
      <c r="Q49" s="279"/>
      <c r="R49" s="76"/>
    </row>
    <row r="50" spans="3:18" ht="14.4" hidden="1" x14ac:dyDescent="0.3">
      <c r="C50" s="16"/>
      <c r="D50" s="77" t="s">
        <v>112</v>
      </c>
      <c r="E50" s="78"/>
      <c r="F50" s="79"/>
      <c r="G50" s="80"/>
      <c r="H50" s="81"/>
      <c r="I50" s="81"/>
      <c r="J50" s="81"/>
      <c r="K50" s="81"/>
      <c r="L50" s="81"/>
      <c r="M50" s="81"/>
      <c r="N50" s="81"/>
      <c r="O50" s="81"/>
      <c r="P50" s="81"/>
      <c r="Q50" s="270"/>
      <c r="R50" s="76"/>
    </row>
    <row r="51" spans="3:18" ht="14.4" x14ac:dyDescent="0.3">
      <c r="C51" s="16"/>
      <c r="D51" s="77" t="s">
        <v>76</v>
      </c>
      <c r="E51" s="115"/>
      <c r="F51" s="116"/>
      <c r="G51" s="117"/>
      <c r="H51" s="118"/>
      <c r="I51" s="118"/>
      <c r="J51" s="118"/>
      <c r="K51" s="118"/>
      <c r="L51" s="118"/>
      <c r="M51" s="118"/>
      <c r="N51" s="118"/>
      <c r="O51" s="118"/>
      <c r="P51" s="118"/>
      <c r="Q51" s="270"/>
      <c r="R51" s="76"/>
    </row>
    <row r="52" spans="3:18" ht="5.0999999999999996" customHeight="1" x14ac:dyDescent="0.3">
      <c r="C52" s="16"/>
      <c r="D52" s="77"/>
      <c r="E52" s="78"/>
      <c r="F52" s="79"/>
      <c r="G52" s="111"/>
      <c r="H52" s="112"/>
      <c r="I52" s="112"/>
      <c r="J52" s="112"/>
      <c r="K52" s="112"/>
      <c r="L52" s="112"/>
      <c r="M52" s="112"/>
      <c r="N52" s="112"/>
      <c r="O52" s="112"/>
      <c r="P52" s="112"/>
      <c r="Q52" s="278"/>
      <c r="R52" s="76"/>
    </row>
    <row r="53" spans="3:18" ht="14.4" hidden="1" x14ac:dyDescent="0.3">
      <c r="C53" s="16"/>
      <c r="D53" s="106" t="s">
        <v>78</v>
      </c>
      <c r="E53" s="78"/>
      <c r="F53" s="79"/>
      <c r="G53" s="80"/>
      <c r="H53" s="81"/>
      <c r="I53" s="81"/>
      <c r="J53" s="81"/>
      <c r="K53" s="81"/>
      <c r="L53" s="81"/>
      <c r="M53" s="81"/>
      <c r="N53" s="81"/>
      <c r="O53" s="81"/>
      <c r="P53" s="81"/>
      <c r="Q53" s="270"/>
      <c r="R53" s="76"/>
    </row>
    <row r="54" spans="3:18" ht="14.4" x14ac:dyDescent="0.3">
      <c r="C54" s="16"/>
      <c r="D54" s="77" t="s">
        <v>113</v>
      </c>
      <c r="E54" s="78"/>
      <c r="F54" s="79"/>
      <c r="G54" s="80"/>
      <c r="H54" s="81"/>
      <c r="I54" s="81"/>
      <c r="J54" s="81"/>
      <c r="K54" s="81"/>
      <c r="L54" s="81"/>
      <c r="M54" s="81"/>
      <c r="N54" s="81"/>
      <c r="O54" s="81"/>
      <c r="P54" s="81"/>
      <c r="Q54" s="270"/>
      <c r="R54" s="76"/>
    </row>
    <row r="55" spans="3:18" ht="14.4" x14ac:dyDescent="0.3">
      <c r="C55" s="16"/>
      <c r="D55" s="77" t="s">
        <v>58</v>
      </c>
      <c r="E55" s="78"/>
      <c r="F55" s="79"/>
      <c r="G55" s="80"/>
      <c r="H55" s="81"/>
      <c r="I55" s="81"/>
      <c r="J55" s="81"/>
      <c r="K55" s="81"/>
      <c r="L55" s="81"/>
      <c r="M55" s="81"/>
      <c r="N55" s="81"/>
      <c r="O55" s="81"/>
      <c r="P55" s="81"/>
      <c r="Q55" s="270"/>
      <c r="R55" s="76"/>
    </row>
    <row r="56" spans="3:18" ht="15.75" customHeight="1" x14ac:dyDescent="0.3">
      <c r="C56" s="16"/>
      <c r="D56" s="77" t="s">
        <v>57</v>
      </c>
      <c r="E56" s="78"/>
      <c r="F56" s="79"/>
      <c r="G56" s="80"/>
      <c r="H56" s="81"/>
      <c r="I56" s="81"/>
      <c r="J56" s="81"/>
      <c r="K56" s="81"/>
      <c r="L56" s="81"/>
      <c r="M56" s="81"/>
      <c r="N56" s="81"/>
      <c r="O56" s="81"/>
      <c r="P56" s="81"/>
      <c r="Q56" s="270"/>
      <c r="R56" s="76"/>
    </row>
    <row r="57" spans="3:18" ht="14.4" hidden="1" x14ac:dyDescent="0.3">
      <c r="C57" s="16"/>
      <c r="D57" s="77" t="s">
        <v>48</v>
      </c>
      <c r="E57" s="78"/>
      <c r="F57" s="79"/>
      <c r="G57" s="80"/>
      <c r="H57" s="81"/>
      <c r="I57" s="81"/>
      <c r="J57" s="81"/>
      <c r="K57" s="81"/>
      <c r="L57" s="81"/>
      <c r="M57" s="81"/>
      <c r="N57" s="81"/>
      <c r="O57" s="81"/>
      <c r="P57" s="81"/>
      <c r="Q57" s="270"/>
      <c r="R57" s="76"/>
    </row>
    <row r="58" spans="3:18" ht="14.4" hidden="1" x14ac:dyDescent="0.3">
      <c r="C58" s="16"/>
      <c r="D58" s="77" t="s">
        <v>100</v>
      </c>
      <c r="E58" s="78"/>
      <c r="F58" s="79"/>
      <c r="G58" s="80"/>
      <c r="H58" s="81"/>
      <c r="I58" s="81"/>
      <c r="J58" s="81"/>
      <c r="K58" s="81"/>
      <c r="L58" s="81"/>
      <c r="M58" s="81"/>
      <c r="N58" s="81"/>
      <c r="O58" s="81"/>
      <c r="P58" s="81"/>
      <c r="Q58" s="270"/>
      <c r="R58" s="76"/>
    </row>
    <row r="59" spans="3:18" ht="14.4" hidden="1" x14ac:dyDescent="0.3">
      <c r="C59" s="16"/>
      <c r="D59" s="77" t="s">
        <v>101</v>
      </c>
      <c r="E59" s="78"/>
      <c r="F59" s="79"/>
      <c r="G59" s="80"/>
      <c r="H59" s="81"/>
      <c r="I59" s="81"/>
      <c r="J59" s="81"/>
      <c r="K59" s="81"/>
      <c r="L59" s="81"/>
      <c r="M59" s="81"/>
      <c r="N59" s="81"/>
      <c r="O59" s="81"/>
      <c r="P59" s="81"/>
      <c r="Q59" s="270"/>
      <c r="R59" s="76"/>
    </row>
    <row r="60" spans="3:18" ht="14.4" x14ac:dyDescent="0.3">
      <c r="C60" s="16"/>
      <c r="D60" s="77" t="s">
        <v>56</v>
      </c>
      <c r="E60" s="78"/>
      <c r="F60" s="79"/>
      <c r="G60" s="80"/>
      <c r="H60" s="81"/>
      <c r="I60" s="81"/>
      <c r="J60" s="81"/>
      <c r="K60" s="81"/>
      <c r="L60" s="81"/>
      <c r="M60" s="81"/>
      <c r="N60" s="81"/>
      <c r="O60" s="81"/>
      <c r="P60" s="81"/>
      <c r="Q60" s="270"/>
      <c r="R60" s="76"/>
    </row>
    <row r="61" spans="3:18" ht="14.4" hidden="1" x14ac:dyDescent="0.3">
      <c r="C61" s="16"/>
      <c r="D61" s="77" t="s">
        <v>47</v>
      </c>
      <c r="E61" s="78"/>
      <c r="F61" s="79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270"/>
      <c r="R61" s="76"/>
    </row>
    <row r="62" spans="3:18" ht="14.4" hidden="1" x14ac:dyDescent="0.3">
      <c r="C62" s="16"/>
      <c r="D62" s="106" t="s">
        <v>42</v>
      </c>
      <c r="E62" s="78"/>
      <c r="F62" s="79"/>
      <c r="G62" s="80"/>
      <c r="H62" s="81"/>
      <c r="I62" s="81"/>
      <c r="J62" s="81"/>
      <c r="K62" s="81"/>
      <c r="L62" s="81"/>
      <c r="M62" s="81"/>
      <c r="N62" s="81"/>
      <c r="O62" s="81"/>
      <c r="P62" s="81"/>
      <c r="Q62" s="270"/>
      <c r="R62" s="76"/>
    </row>
    <row r="63" spans="3:18" ht="14.25" hidden="1" customHeight="1" x14ac:dyDescent="0.3">
      <c r="C63" s="16"/>
      <c r="D63" s="119" t="s">
        <v>41</v>
      </c>
      <c r="E63" s="78"/>
      <c r="F63" s="79"/>
      <c r="G63" s="80" t="str">
        <f t="shared" ref="G63:P63" si="15">G144&amp;" / "&amp;G145</f>
        <v xml:space="preserve"> / </v>
      </c>
      <c r="H63" s="81" t="str">
        <f t="shared" si="15"/>
        <v xml:space="preserve"> / </v>
      </c>
      <c r="I63" s="81" t="str">
        <f t="shared" si="15"/>
        <v xml:space="preserve"> / </v>
      </c>
      <c r="J63" s="81" t="str">
        <f t="shared" si="15"/>
        <v xml:space="preserve"> / </v>
      </c>
      <c r="K63" s="81" t="str">
        <f t="shared" si="15"/>
        <v xml:space="preserve"> / </v>
      </c>
      <c r="L63" s="81" t="str">
        <f t="shared" si="15"/>
        <v xml:space="preserve"> / </v>
      </c>
      <c r="M63" s="81" t="str">
        <f t="shared" si="15"/>
        <v xml:space="preserve"> / </v>
      </c>
      <c r="N63" s="81" t="str">
        <f t="shared" si="15"/>
        <v xml:space="preserve"> / </v>
      </c>
      <c r="O63" s="81" t="str">
        <f t="shared" si="15"/>
        <v xml:space="preserve"> / </v>
      </c>
      <c r="P63" s="81" t="str">
        <f t="shared" si="15"/>
        <v xml:space="preserve"> / </v>
      </c>
      <c r="Q63" s="270"/>
      <c r="R63" s="76"/>
    </row>
    <row r="64" spans="3:18" ht="14.4" hidden="1" x14ac:dyDescent="0.3">
      <c r="C64" s="16"/>
      <c r="D64" s="119" t="s">
        <v>40</v>
      </c>
      <c r="E64" s="78"/>
      <c r="F64" s="79"/>
      <c r="G64" s="80"/>
      <c r="H64" s="81"/>
      <c r="I64" s="81"/>
      <c r="J64" s="81"/>
      <c r="K64" s="81"/>
      <c r="L64" s="81"/>
      <c r="M64" s="81"/>
      <c r="N64" s="81"/>
      <c r="O64" s="81"/>
      <c r="P64" s="81"/>
      <c r="Q64" s="270"/>
      <c r="R64" s="76"/>
    </row>
    <row r="65" spans="3:18" ht="14.4" hidden="1" x14ac:dyDescent="0.3">
      <c r="C65" s="16"/>
      <c r="D65" s="119" t="s">
        <v>39</v>
      </c>
      <c r="E65" s="78"/>
      <c r="F65" s="79"/>
      <c r="G65" s="80"/>
      <c r="H65" s="81"/>
      <c r="I65" s="81"/>
      <c r="J65" s="81"/>
      <c r="K65" s="81"/>
      <c r="L65" s="81"/>
      <c r="M65" s="81"/>
      <c r="N65" s="81"/>
      <c r="O65" s="81"/>
      <c r="P65" s="81"/>
      <c r="Q65" s="270"/>
      <c r="R65" s="76"/>
    </row>
    <row r="66" spans="3:18" ht="14.4" hidden="1" x14ac:dyDescent="0.3">
      <c r="C66" s="16"/>
      <c r="D66" s="119" t="s">
        <v>104</v>
      </c>
      <c r="E66" s="78"/>
      <c r="F66" s="79"/>
      <c r="G66" s="80"/>
      <c r="H66" s="81"/>
      <c r="I66" s="81"/>
      <c r="J66" s="81"/>
      <c r="K66" s="81"/>
      <c r="L66" s="81"/>
      <c r="M66" s="81"/>
      <c r="N66" s="81"/>
      <c r="O66" s="81"/>
      <c r="P66" s="81"/>
      <c r="Q66" s="270"/>
      <c r="R66" s="76"/>
    </row>
    <row r="67" spans="3:18" ht="14.4" hidden="1" x14ac:dyDescent="0.3">
      <c r="C67" s="16"/>
      <c r="D67" s="119" t="s">
        <v>105</v>
      </c>
      <c r="E67" s="78"/>
      <c r="F67" s="79"/>
      <c r="G67" s="80"/>
      <c r="H67" s="81"/>
      <c r="I67" s="81"/>
      <c r="J67" s="81"/>
      <c r="K67" s="81"/>
      <c r="L67" s="81"/>
      <c r="M67" s="81"/>
      <c r="N67" s="81"/>
      <c r="O67" s="81"/>
      <c r="P67" s="81"/>
      <c r="Q67" s="270"/>
      <c r="R67" s="76"/>
    </row>
    <row r="68" spans="3:18" ht="14.4" x14ac:dyDescent="0.3">
      <c r="C68" s="16"/>
      <c r="D68" s="77" t="s">
        <v>55</v>
      </c>
      <c r="E68" s="78"/>
      <c r="F68" s="79"/>
      <c r="G68" s="80"/>
      <c r="H68" s="81"/>
      <c r="I68" s="81"/>
      <c r="J68" s="81"/>
      <c r="K68" s="81"/>
      <c r="L68" s="81"/>
      <c r="M68" s="81"/>
      <c r="N68" s="81"/>
      <c r="O68" s="81"/>
      <c r="P68" s="81"/>
      <c r="Q68" s="270"/>
      <c r="R68" s="76"/>
    </row>
    <row r="69" spans="3:18" ht="3.6" customHeight="1" x14ac:dyDescent="0.3">
      <c r="C69" s="35"/>
      <c r="D69" s="120"/>
      <c r="E69" s="121"/>
      <c r="F69" s="122"/>
      <c r="G69" s="123"/>
      <c r="H69" s="124"/>
      <c r="I69" s="124"/>
      <c r="J69" s="124"/>
      <c r="K69" s="124"/>
      <c r="L69" s="124"/>
      <c r="M69" s="124"/>
      <c r="N69" s="124"/>
      <c r="O69" s="124"/>
      <c r="P69" s="124"/>
      <c r="Q69" s="272"/>
      <c r="R69" s="76"/>
    </row>
    <row r="70" spans="3:18" ht="14.4" x14ac:dyDescent="0.3">
      <c r="C70" s="16"/>
      <c r="D70" s="77" t="s">
        <v>114</v>
      </c>
      <c r="E70" s="125">
        <f>E71/43560</f>
        <v>0</v>
      </c>
      <c r="F70" s="79"/>
      <c r="G70" s="126">
        <f t="shared" ref="G70:P70" si="16">G71/43560</f>
        <v>0</v>
      </c>
      <c r="H70" s="127">
        <f t="shared" si="16"/>
        <v>0</v>
      </c>
      <c r="I70" s="127">
        <f t="shared" si="16"/>
        <v>0</v>
      </c>
      <c r="J70" s="127">
        <f t="shared" si="16"/>
        <v>0</v>
      </c>
      <c r="K70" s="127">
        <f t="shared" si="16"/>
        <v>0</v>
      </c>
      <c r="L70" s="127">
        <f t="shared" si="16"/>
        <v>0</v>
      </c>
      <c r="M70" s="127">
        <f t="shared" si="16"/>
        <v>0</v>
      </c>
      <c r="N70" s="127">
        <f t="shared" si="16"/>
        <v>0</v>
      </c>
      <c r="O70" s="127">
        <f t="shared" si="16"/>
        <v>0</v>
      </c>
      <c r="P70" s="127">
        <f t="shared" si="16"/>
        <v>0</v>
      </c>
      <c r="Q70" s="280"/>
      <c r="R70" s="76"/>
    </row>
    <row r="71" spans="3:18" ht="14.4" x14ac:dyDescent="0.3">
      <c r="C71" s="16"/>
      <c r="D71" s="77" t="s">
        <v>115</v>
      </c>
      <c r="E71" s="93"/>
      <c r="F71" s="79"/>
      <c r="G71" s="108"/>
      <c r="H71" s="109"/>
      <c r="I71" s="109"/>
      <c r="J71" s="109"/>
      <c r="K71" s="109"/>
      <c r="L71" s="109"/>
      <c r="M71" s="109"/>
      <c r="N71" s="109"/>
      <c r="O71" s="109"/>
      <c r="P71" s="109"/>
      <c r="Q71" s="277"/>
      <c r="R71" s="76"/>
    </row>
    <row r="72" spans="3:18" ht="14.4" hidden="1" x14ac:dyDescent="0.3">
      <c r="C72" s="16"/>
      <c r="D72" s="77" t="s">
        <v>81</v>
      </c>
      <c r="E72" s="93"/>
      <c r="F72" s="114"/>
      <c r="G72" s="108" t="e">
        <f t="shared" ref="G72:P72" si="17">G37/G29</f>
        <v>#DIV/0!</v>
      </c>
      <c r="H72" s="109" t="e">
        <f t="shared" si="17"/>
        <v>#DIV/0!</v>
      </c>
      <c r="I72" s="109" t="e">
        <f t="shared" si="17"/>
        <v>#DIV/0!</v>
      </c>
      <c r="J72" s="109" t="e">
        <f t="shared" si="17"/>
        <v>#DIV/0!</v>
      </c>
      <c r="K72" s="109" t="e">
        <f t="shared" si="17"/>
        <v>#DIV/0!</v>
      </c>
      <c r="L72" s="109" t="e">
        <f t="shared" si="17"/>
        <v>#DIV/0!</v>
      </c>
      <c r="M72" s="109" t="e">
        <f t="shared" si="17"/>
        <v>#DIV/0!</v>
      </c>
      <c r="N72" s="109" t="e">
        <f t="shared" si="17"/>
        <v>#DIV/0!</v>
      </c>
      <c r="O72" s="109" t="e">
        <f t="shared" si="17"/>
        <v>#DIV/0!</v>
      </c>
      <c r="P72" s="109" t="e">
        <f t="shared" si="17"/>
        <v>#DIV/0!</v>
      </c>
      <c r="Q72" s="270"/>
      <c r="R72" s="76"/>
    </row>
    <row r="73" spans="3:18" ht="14.4" hidden="1" x14ac:dyDescent="0.3">
      <c r="C73" s="16"/>
      <c r="D73" s="77" t="s">
        <v>82</v>
      </c>
      <c r="E73" s="78"/>
      <c r="F73" s="79"/>
      <c r="G73" s="128"/>
      <c r="H73" s="129"/>
      <c r="I73" s="129"/>
      <c r="J73" s="129"/>
      <c r="K73" s="129"/>
      <c r="L73" s="129"/>
      <c r="M73" s="129"/>
      <c r="N73" s="129"/>
      <c r="O73" s="129"/>
      <c r="P73" s="129"/>
      <c r="Q73" s="270"/>
      <c r="R73" s="76"/>
    </row>
    <row r="74" spans="3:18" ht="14.4" hidden="1" x14ac:dyDescent="0.3">
      <c r="C74" s="16"/>
      <c r="D74" s="77" t="s">
        <v>83</v>
      </c>
      <c r="E74" s="93" t="e">
        <f>E29/E70</f>
        <v>#DIV/0!</v>
      </c>
      <c r="F74" s="79"/>
      <c r="G74" s="128" t="e">
        <f>G29/G70</f>
        <v>#DIV/0!</v>
      </c>
      <c r="H74" s="129" t="e">
        <f t="shared" ref="H74:P74" si="18">H29/H70</f>
        <v>#DIV/0!</v>
      </c>
      <c r="I74" s="129" t="e">
        <f t="shared" si="18"/>
        <v>#DIV/0!</v>
      </c>
      <c r="J74" s="129" t="e">
        <f t="shared" si="18"/>
        <v>#DIV/0!</v>
      </c>
      <c r="K74" s="129" t="e">
        <f t="shared" si="18"/>
        <v>#DIV/0!</v>
      </c>
      <c r="L74" s="129" t="e">
        <f t="shared" si="18"/>
        <v>#DIV/0!</v>
      </c>
      <c r="M74" s="129" t="e">
        <f t="shared" si="18"/>
        <v>#DIV/0!</v>
      </c>
      <c r="N74" s="129" t="e">
        <f t="shared" si="18"/>
        <v>#DIV/0!</v>
      </c>
      <c r="O74" s="129" t="e">
        <f t="shared" si="18"/>
        <v>#DIV/0!</v>
      </c>
      <c r="P74" s="129" t="e">
        <f t="shared" si="18"/>
        <v>#DIV/0!</v>
      </c>
      <c r="Q74" s="277"/>
      <c r="R74" s="76"/>
    </row>
    <row r="75" spans="3:18" ht="14.4" hidden="1" x14ac:dyDescent="0.3">
      <c r="C75" s="16"/>
      <c r="D75" s="77" t="s">
        <v>97</v>
      </c>
      <c r="E75" s="93" t="e">
        <f>E30/E70</f>
        <v>#DIV/0!</v>
      </c>
      <c r="F75" s="79"/>
      <c r="G75" s="128" t="e">
        <f>G30/G70</f>
        <v>#DIV/0!</v>
      </c>
      <c r="H75" s="129" t="e">
        <f>H30/H70</f>
        <v>#DIV/0!</v>
      </c>
      <c r="I75" s="129" t="e">
        <f t="shared" ref="I75:P75" si="19">I30/I70</f>
        <v>#DIV/0!</v>
      </c>
      <c r="J75" s="129" t="e">
        <f t="shared" si="19"/>
        <v>#DIV/0!</v>
      </c>
      <c r="K75" s="129" t="e">
        <f t="shared" si="19"/>
        <v>#DIV/0!</v>
      </c>
      <c r="L75" s="129" t="e">
        <f t="shared" si="19"/>
        <v>#DIV/0!</v>
      </c>
      <c r="M75" s="129" t="e">
        <f t="shared" si="19"/>
        <v>#DIV/0!</v>
      </c>
      <c r="N75" s="129" t="e">
        <f t="shared" si="19"/>
        <v>#DIV/0!</v>
      </c>
      <c r="O75" s="129" t="e">
        <f t="shared" si="19"/>
        <v>#DIV/0!</v>
      </c>
      <c r="P75" s="129" t="e">
        <f t="shared" si="19"/>
        <v>#DIV/0!</v>
      </c>
      <c r="Q75" s="277"/>
      <c r="R75" s="76"/>
    </row>
    <row r="76" spans="3:18" ht="14.4" hidden="1" x14ac:dyDescent="0.3">
      <c r="C76" s="16"/>
      <c r="D76" s="77" t="s">
        <v>84</v>
      </c>
      <c r="E76" s="93"/>
      <c r="F76" s="79"/>
      <c r="G76" s="128"/>
      <c r="H76" s="129"/>
      <c r="I76" s="129"/>
      <c r="J76" s="129"/>
      <c r="K76" s="129"/>
      <c r="L76" s="129"/>
      <c r="M76" s="129"/>
      <c r="N76" s="129"/>
      <c r="O76" s="129"/>
      <c r="P76" s="129"/>
      <c r="Q76" s="277"/>
      <c r="R76" s="76"/>
    </row>
    <row r="77" spans="3:18" ht="14.4" x14ac:dyDescent="0.3">
      <c r="C77" s="16"/>
      <c r="D77" s="77" t="s">
        <v>54</v>
      </c>
      <c r="E77" s="130" t="e">
        <f>E71/E36</f>
        <v>#DIV/0!</v>
      </c>
      <c r="F77" s="131"/>
      <c r="G77" s="132" t="e">
        <f t="shared" ref="G77:P77" si="20">G71/G36</f>
        <v>#DIV/0!</v>
      </c>
      <c r="H77" s="133" t="e">
        <f t="shared" si="20"/>
        <v>#DIV/0!</v>
      </c>
      <c r="I77" s="133" t="e">
        <f t="shared" si="20"/>
        <v>#DIV/0!</v>
      </c>
      <c r="J77" s="133" t="e">
        <f t="shared" si="20"/>
        <v>#DIV/0!</v>
      </c>
      <c r="K77" s="133" t="e">
        <f t="shared" si="20"/>
        <v>#DIV/0!</v>
      </c>
      <c r="L77" s="133" t="e">
        <f t="shared" si="20"/>
        <v>#DIV/0!</v>
      </c>
      <c r="M77" s="133" t="e">
        <f t="shared" si="20"/>
        <v>#DIV/0!</v>
      </c>
      <c r="N77" s="133" t="e">
        <f t="shared" si="20"/>
        <v>#DIV/0!</v>
      </c>
      <c r="O77" s="133" t="e">
        <f t="shared" si="20"/>
        <v>#DIV/0!</v>
      </c>
      <c r="P77" s="133" t="e">
        <f t="shared" si="20"/>
        <v>#DIV/0!</v>
      </c>
      <c r="Q77" s="281"/>
      <c r="R77" s="76"/>
    </row>
    <row r="78" spans="3:18" ht="14.4" hidden="1" x14ac:dyDescent="0.3">
      <c r="C78" s="16"/>
      <c r="D78" s="77" t="s">
        <v>51</v>
      </c>
      <c r="E78" s="110" t="e">
        <f>E180/E71</f>
        <v>#DIV/0!</v>
      </c>
      <c r="F78" s="113"/>
      <c r="G78" s="111" t="e">
        <f t="shared" ref="G78:P78" si="21">G186/G71</f>
        <v>#DIV/0!</v>
      </c>
      <c r="H78" s="112" t="e">
        <f t="shared" si="21"/>
        <v>#DIV/0!</v>
      </c>
      <c r="I78" s="112" t="e">
        <f t="shared" si="21"/>
        <v>#DIV/0!</v>
      </c>
      <c r="J78" s="112" t="e">
        <f t="shared" si="21"/>
        <v>#DIV/0!</v>
      </c>
      <c r="K78" s="112" t="e">
        <f t="shared" si="21"/>
        <v>#DIV/0!</v>
      </c>
      <c r="L78" s="112" t="e">
        <f t="shared" si="21"/>
        <v>#DIV/0!</v>
      </c>
      <c r="M78" s="112" t="e">
        <f t="shared" si="21"/>
        <v>#DIV/0!</v>
      </c>
      <c r="N78" s="112" t="e">
        <f t="shared" si="21"/>
        <v>#DIV/0!</v>
      </c>
      <c r="O78" s="112" t="e">
        <f t="shared" si="21"/>
        <v>#DIV/0!</v>
      </c>
      <c r="P78" s="112" t="e">
        <f t="shared" si="21"/>
        <v>#DIV/0!</v>
      </c>
      <c r="Q78" s="278"/>
      <c r="R78" s="76"/>
    </row>
    <row r="79" spans="3:18" ht="14.4" x14ac:dyDescent="0.3">
      <c r="C79" s="16"/>
      <c r="D79" s="77" t="s">
        <v>53</v>
      </c>
      <c r="E79" s="78"/>
      <c r="F79" s="79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270"/>
      <c r="R79" s="76"/>
    </row>
    <row r="80" spans="3:18" ht="14.4" x14ac:dyDescent="0.3">
      <c r="C80" s="16"/>
      <c r="D80" s="77" t="s">
        <v>52</v>
      </c>
      <c r="E80" s="78"/>
      <c r="F80" s="79"/>
      <c r="G80" s="80"/>
      <c r="H80" s="81"/>
      <c r="I80" s="81"/>
      <c r="J80" s="81"/>
      <c r="K80" s="81"/>
      <c r="L80" s="81"/>
      <c r="M80" s="81"/>
      <c r="N80" s="81"/>
      <c r="O80" s="81"/>
      <c r="P80" s="81"/>
      <c r="Q80" s="270"/>
      <c r="R80" s="76"/>
    </row>
    <row r="81" spans="3:18" ht="14.4" x14ac:dyDescent="0.3">
      <c r="C81" s="16"/>
      <c r="D81" s="77" t="s">
        <v>70</v>
      </c>
      <c r="E81" s="78"/>
      <c r="F81" s="79"/>
      <c r="G81" s="80"/>
      <c r="H81" s="81"/>
      <c r="I81" s="81"/>
      <c r="J81" s="81"/>
      <c r="K81" s="81"/>
      <c r="L81" s="81"/>
      <c r="M81" s="81"/>
      <c r="N81" s="81"/>
      <c r="O81" s="81"/>
      <c r="P81" s="81"/>
      <c r="Q81" s="270"/>
      <c r="R81" s="76"/>
    </row>
    <row r="82" spans="3:18" ht="14.4" hidden="1" x14ac:dyDescent="0.3">
      <c r="C82" s="16"/>
      <c r="D82" s="106" t="s">
        <v>44</v>
      </c>
      <c r="E82" s="78"/>
      <c r="F82" s="23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270"/>
      <c r="R82" s="76"/>
    </row>
    <row r="83" spans="3:18" ht="14.4" hidden="1" x14ac:dyDescent="0.3">
      <c r="C83" s="16"/>
      <c r="D83" s="106" t="s">
        <v>43</v>
      </c>
      <c r="E83" s="78"/>
      <c r="F83" s="23"/>
      <c r="G83" s="80"/>
      <c r="H83" s="81"/>
      <c r="I83" s="81"/>
      <c r="J83" s="81"/>
      <c r="K83" s="81"/>
      <c r="L83" s="81"/>
      <c r="M83" s="81"/>
      <c r="N83" s="81"/>
      <c r="O83" s="81"/>
      <c r="P83" s="81"/>
      <c r="Q83" s="270"/>
      <c r="R83" s="76"/>
    </row>
    <row r="84" spans="3:18" ht="5.0999999999999996" hidden="1" customHeight="1" x14ac:dyDescent="0.3">
      <c r="C84" s="16"/>
      <c r="D84" s="106"/>
      <c r="E84" s="78"/>
      <c r="F84" s="23"/>
      <c r="G84" s="80"/>
      <c r="H84" s="81"/>
      <c r="I84" s="81"/>
      <c r="J84" s="81"/>
      <c r="K84" s="81"/>
      <c r="L84" s="81"/>
      <c r="M84" s="81"/>
      <c r="N84" s="81"/>
      <c r="O84" s="81"/>
      <c r="P84" s="81"/>
      <c r="Q84" s="270"/>
      <c r="R84" s="76"/>
    </row>
    <row r="85" spans="3:18" ht="5.0999999999999996" hidden="1" customHeight="1" x14ac:dyDescent="0.3">
      <c r="C85" s="35"/>
      <c r="D85" s="282"/>
      <c r="E85" s="121"/>
      <c r="F85" s="36"/>
      <c r="G85" s="123"/>
      <c r="H85" s="124"/>
      <c r="I85" s="124"/>
      <c r="J85" s="124"/>
      <c r="K85" s="124"/>
      <c r="L85" s="124"/>
      <c r="M85" s="124"/>
      <c r="N85" s="124"/>
      <c r="O85" s="124"/>
      <c r="P85" s="124"/>
      <c r="Q85" s="272"/>
      <c r="R85" s="76"/>
    </row>
    <row r="86" spans="3:18" ht="14.4" hidden="1" x14ac:dyDescent="0.3">
      <c r="C86" s="16"/>
      <c r="D86" s="106" t="s">
        <v>106</v>
      </c>
      <c r="E86" s="115"/>
      <c r="F86" s="34"/>
      <c r="G86" s="117"/>
      <c r="H86" s="118"/>
      <c r="I86" s="118"/>
      <c r="J86" s="118"/>
      <c r="K86" s="118"/>
      <c r="L86" s="118"/>
      <c r="M86" s="118"/>
      <c r="N86" s="118"/>
      <c r="O86" s="118"/>
      <c r="P86" s="118"/>
      <c r="Q86" s="270"/>
      <c r="R86" s="76"/>
    </row>
    <row r="87" spans="3:18" ht="14.4" hidden="1" x14ac:dyDescent="0.3">
      <c r="C87" s="16"/>
      <c r="D87" s="106" t="s">
        <v>107</v>
      </c>
      <c r="E87" s="93"/>
      <c r="F87" s="33"/>
      <c r="G87" s="108"/>
      <c r="H87" s="109"/>
      <c r="I87" s="109"/>
      <c r="J87" s="109"/>
      <c r="K87" s="109"/>
      <c r="L87" s="109"/>
      <c r="M87" s="109"/>
      <c r="N87" s="109"/>
      <c r="O87" s="109"/>
      <c r="P87" s="109"/>
      <c r="Q87" s="270"/>
      <c r="R87" s="76"/>
    </row>
    <row r="88" spans="3:18" ht="27.6" hidden="1" x14ac:dyDescent="0.3">
      <c r="C88" s="16"/>
      <c r="D88" s="106" t="s">
        <v>108</v>
      </c>
      <c r="E88" s="141"/>
      <c r="F88" s="37"/>
      <c r="G88" s="86"/>
      <c r="H88" s="87"/>
      <c r="I88" s="87"/>
      <c r="J88" s="87"/>
      <c r="K88" s="87"/>
      <c r="L88" s="87"/>
      <c r="M88" s="87"/>
      <c r="N88" s="87"/>
      <c r="O88" s="87"/>
      <c r="P88" s="87"/>
      <c r="Q88" s="270"/>
      <c r="R88" s="76"/>
    </row>
    <row r="89" spans="3:18" ht="5.0999999999999996" customHeight="1" thickBot="1" x14ac:dyDescent="0.35">
      <c r="C89" s="16"/>
      <c r="D89" s="276"/>
      <c r="E89" s="78"/>
      <c r="F89" s="23"/>
      <c r="G89" s="126"/>
      <c r="H89" s="127"/>
      <c r="I89" s="127"/>
      <c r="J89" s="127"/>
      <c r="K89" s="127"/>
      <c r="L89" s="127"/>
      <c r="M89" s="127"/>
      <c r="N89" s="127"/>
      <c r="O89" s="127"/>
      <c r="P89" s="127"/>
      <c r="Q89" s="280"/>
      <c r="R89" s="76"/>
    </row>
    <row r="90" spans="3:18" ht="15" thickTop="1" x14ac:dyDescent="0.3">
      <c r="C90" s="38"/>
      <c r="D90" s="74" t="s">
        <v>75</v>
      </c>
      <c r="E90" s="283"/>
      <c r="F90" s="284"/>
      <c r="G90" s="285"/>
      <c r="H90" s="286"/>
      <c r="I90" s="286"/>
      <c r="J90" s="286"/>
      <c r="K90" s="286"/>
      <c r="L90" s="286"/>
      <c r="M90" s="286"/>
      <c r="N90" s="286"/>
      <c r="O90" s="286"/>
      <c r="P90" s="286"/>
      <c r="Q90" s="287"/>
      <c r="R90" s="76"/>
    </row>
    <row r="91" spans="3:18" ht="5.0999999999999996" customHeight="1" x14ac:dyDescent="0.3">
      <c r="C91" s="16"/>
      <c r="D91" s="39"/>
      <c r="E91" s="78"/>
      <c r="F91" s="79"/>
      <c r="G91" s="80"/>
      <c r="H91" s="81"/>
      <c r="I91" s="81"/>
      <c r="J91" s="81"/>
      <c r="K91" s="81"/>
      <c r="L91" s="81"/>
      <c r="M91" s="81"/>
      <c r="N91" s="81"/>
      <c r="O91" s="81"/>
      <c r="P91" s="81"/>
      <c r="Q91" s="270"/>
      <c r="R91" s="76"/>
    </row>
    <row r="92" spans="3:18" ht="14.4" x14ac:dyDescent="0.3">
      <c r="C92" s="16"/>
      <c r="D92" s="106" t="s">
        <v>36</v>
      </c>
      <c r="E92" s="134"/>
      <c r="F92" s="79"/>
      <c r="G92" s="86"/>
      <c r="H92" s="87"/>
      <c r="I92" s="87"/>
      <c r="J92" s="87"/>
      <c r="K92" s="87"/>
      <c r="L92" s="87"/>
      <c r="M92" s="87"/>
      <c r="N92" s="87"/>
      <c r="O92" s="87"/>
      <c r="P92" s="87"/>
      <c r="Q92" s="274"/>
      <c r="R92" s="76"/>
    </row>
    <row r="93" spans="3:18" ht="14.4" x14ac:dyDescent="0.3">
      <c r="C93" s="16"/>
      <c r="D93" s="106" t="s">
        <v>35</v>
      </c>
      <c r="E93" s="134"/>
      <c r="F93" s="79"/>
      <c r="G93" s="86"/>
      <c r="H93" s="87"/>
      <c r="I93" s="87"/>
      <c r="J93" s="87"/>
      <c r="K93" s="87"/>
      <c r="L93" s="87"/>
      <c r="M93" s="87"/>
      <c r="N93" s="87"/>
      <c r="O93" s="87"/>
      <c r="P93" s="87"/>
      <c r="Q93" s="274"/>
      <c r="R93" s="76"/>
    </row>
    <row r="94" spans="3:18" ht="14.4" x14ac:dyDescent="0.3">
      <c r="C94" s="26"/>
      <c r="D94" s="135" t="s">
        <v>34</v>
      </c>
      <c r="E94" s="136"/>
      <c r="F94" s="90"/>
      <c r="G94" s="91">
        <f t="shared" ref="G94:P94" si="22">-G95</f>
        <v>0</v>
      </c>
      <c r="H94" s="92">
        <f t="shared" si="22"/>
        <v>0</v>
      </c>
      <c r="I94" s="92">
        <f t="shared" si="22"/>
        <v>0</v>
      </c>
      <c r="J94" s="92">
        <f t="shared" si="22"/>
        <v>0</v>
      </c>
      <c r="K94" s="92">
        <f t="shared" si="22"/>
        <v>0</v>
      </c>
      <c r="L94" s="92">
        <f t="shared" si="22"/>
        <v>0</v>
      </c>
      <c r="M94" s="92">
        <f t="shared" si="22"/>
        <v>0</v>
      </c>
      <c r="N94" s="92">
        <f t="shared" si="22"/>
        <v>0</v>
      </c>
      <c r="O94" s="92">
        <f t="shared" si="22"/>
        <v>0</v>
      </c>
      <c r="P94" s="92">
        <f t="shared" si="22"/>
        <v>0</v>
      </c>
      <c r="Q94" s="275"/>
      <c r="R94" s="76"/>
    </row>
    <row r="95" spans="3:18" ht="14.4" hidden="1" x14ac:dyDescent="0.3">
      <c r="C95" s="16"/>
      <c r="D95" s="106" t="s">
        <v>34</v>
      </c>
      <c r="E95" s="137"/>
      <c r="F95" s="138"/>
      <c r="G95" s="139"/>
      <c r="H95" s="140"/>
      <c r="I95" s="140"/>
      <c r="J95" s="140"/>
      <c r="K95" s="140"/>
      <c r="L95" s="140"/>
      <c r="M95" s="140"/>
      <c r="N95" s="140"/>
      <c r="O95" s="140"/>
      <c r="P95" s="140"/>
      <c r="Q95" s="274"/>
      <c r="R95" s="76"/>
    </row>
    <row r="96" spans="3:18" ht="14.4" x14ac:dyDescent="0.3">
      <c r="C96" s="16"/>
      <c r="D96" s="119" t="s">
        <v>33</v>
      </c>
      <c r="E96" s="141"/>
      <c r="F96" s="79"/>
      <c r="G96" s="86">
        <f t="shared" ref="G96:P96" si="23">G93+G94</f>
        <v>0</v>
      </c>
      <c r="H96" s="87">
        <f t="shared" si="23"/>
        <v>0</v>
      </c>
      <c r="I96" s="87">
        <f t="shared" si="23"/>
        <v>0</v>
      </c>
      <c r="J96" s="87">
        <f t="shared" si="23"/>
        <v>0</v>
      </c>
      <c r="K96" s="87">
        <f t="shared" si="23"/>
        <v>0</v>
      </c>
      <c r="L96" s="87">
        <f t="shared" si="23"/>
        <v>0</v>
      </c>
      <c r="M96" s="87">
        <f t="shared" si="23"/>
        <v>0</v>
      </c>
      <c r="N96" s="87">
        <f t="shared" si="23"/>
        <v>0</v>
      </c>
      <c r="O96" s="87">
        <f t="shared" si="23"/>
        <v>0</v>
      </c>
      <c r="P96" s="87">
        <f t="shared" si="23"/>
        <v>0</v>
      </c>
      <c r="Q96" s="274"/>
      <c r="R96" s="76"/>
    </row>
    <row r="97" spans="3:18" ht="14.4" x14ac:dyDescent="0.3">
      <c r="C97" s="16"/>
      <c r="D97" s="119" t="s">
        <v>32</v>
      </c>
      <c r="E97" s="110"/>
      <c r="F97" s="79"/>
      <c r="G97" s="111" t="e">
        <f>G96/G93</f>
        <v>#DIV/0!</v>
      </c>
      <c r="H97" s="112" t="e">
        <f>H96/H93</f>
        <v>#DIV/0!</v>
      </c>
      <c r="I97" s="112" t="e">
        <f t="shared" ref="I97:P97" si="24">I96/I93</f>
        <v>#DIV/0!</v>
      </c>
      <c r="J97" s="112" t="e">
        <f t="shared" si="24"/>
        <v>#DIV/0!</v>
      </c>
      <c r="K97" s="112" t="e">
        <f t="shared" si="24"/>
        <v>#DIV/0!</v>
      </c>
      <c r="L97" s="112" t="e">
        <f t="shared" si="24"/>
        <v>#DIV/0!</v>
      </c>
      <c r="M97" s="112" t="e">
        <f t="shared" si="24"/>
        <v>#DIV/0!</v>
      </c>
      <c r="N97" s="112" t="e">
        <f t="shared" si="24"/>
        <v>#DIV/0!</v>
      </c>
      <c r="O97" s="112" t="e">
        <f t="shared" si="24"/>
        <v>#DIV/0!</v>
      </c>
      <c r="P97" s="112" t="e">
        <f t="shared" si="24"/>
        <v>#DIV/0!</v>
      </c>
      <c r="Q97" s="278"/>
      <c r="R97" s="76"/>
    </row>
    <row r="98" spans="3:18" ht="14.4" x14ac:dyDescent="0.3">
      <c r="C98" s="16"/>
      <c r="D98" s="119" t="s">
        <v>31</v>
      </c>
      <c r="E98" s="142"/>
      <c r="F98" s="79"/>
      <c r="G98" s="143"/>
      <c r="H98" s="144"/>
      <c r="I98" s="144"/>
      <c r="J98" s="144"/>
      <c r="K98" s="144"/>
      <c r="L98" s="144"/>
      <c r="M98" s="144"/>
      <c r="N98" s="144"/>
      <c r="O98" s="144"/>
      <c r="P98" s="144"/>
      <c r="Q98" s="279"/>
      <c r="R98" s="76"/>
    </row>
    <row r="99" spans="3:18" ht="27.6" x14ac:dyDescent="0.3">
      <c r="C99" s="16"/>
      <c r="D99" s="119" t="s">
        <v>30</v>
      </c>
      <c r="E99" s="110"/>
      <c r="F99" s="79"/>
      <c r="G99" s="111">
        <f>G98*2%</f>
        <v>0</v>
      </c>
      <c r="H99" s="112">
        <f>H98*2%</f>
        <v>0</v>
      </c>
      <c r="I99" s="112">
        <f t="shared" ref="I99:P99" si="25">I98*2%</f>
        <v>0</v>
      </c>
      <c r="J99" s="112">
        <f t="shared" si="25"/>
        <v>0</v>
      </c>
      <c r="K99" s="112">
        <f t="shared" si="25"/>
        <v>0</v>
      </c>
      <c r="L99" s="112">
        <f t="shared" si="25"/>
        <v>0</v>
      </c>
      <c r="M99" s="112">
        <f t="shared" si="25"/>
        <v>0</v>
      </c>
      <c r="N99" s="112">
        <f t="shared" si="25"/>
        <v>0</v>
      </c>
      <c r="O99" s="112">
        <f t="shared" si="25"/>
        <v>0</v>
      </c>
      <c r="P99" s="112">
        <f t="shared" si="25"/>
        <v>0</v>
      </c>
      <c r="Q99" s="278"/>
      <c r="R99" s="76"/>
    </row>
    <row r="100" spans="3:18" ht="14.4" x14ac:dyDescent="0.3">
      <c r="C100" s="16"/>
      <c r="D100" s="119" t="s">
        <v>95</v>
      </c>
      <c r="E100" s="110"/>
      <c r="F100" s="79"/>
      <c r="G100" s="111" t="e">
        <f t="shared" ref="G100:P100" si="26">G97-G99</f>
        <v>#DIV/0!</v>
      </c>
      <c r="H100" s="112" t="e">
        <f t="shared" si="26"/>
        <v>#DIV/0!</v>
      </c>
      <c r="I100" s="112" t="e">
        <f t="shared" si="26"/>
        <v>#DIV/0!</v>
      </c>
      <c r="J100" s="112" t="e">
        <f t="shared" si="26"/>
        <v>#DIV/0!</v>
      </c>
      <c r="K100" s="112" t="e">
        <f t="shared" si="26"/>
        <v>#DIV/0!</v>
      </c>
      <c r="L100" s="112" t="e">
        <f t="shared" si="26"/>
        <v>#DIV/0!</v>
      </c>
      <c r="M100" s="112" t="e">
        <f t="shared" si="26"/>
        <v>#DIV/0!</v>
      </c>
      <c r="N100" s="112" t="e">
        <f t="shared" si="26"/>
        <v>#DIV/0!</v>
      </c>
      <c r="O100" s="112" t="e">
        <f t="shared" si="26"/>
        <v>#DIV/0!</v>
      </c>
      <c r="P100" s="112" t="e">
        <f t="shared" si="26"/>
        <v>#DIV/0!</v>
      </c>
      <c r="Q100" s="278"/>
      <c r="R100" s="76"/>
    </row>
    <row r="101" spans="3:18" ht="3.6" customHeight="1" thickBot="1" x14ac:dyDescent="0.35">
      <c r="C101" s="16"/>
      <c r="D101" s="288"/>
      <c r="E101" s="78"/>
      <c r="F101" s="23"/>
      <c r="G101" s="80"/>
      <c r="H101" s="81"/>
      <c r="I101" s="81"/>
      <c r="J101" s="81"/>
      <c r="K101" s="81"/>
      <c r="L101" s="81"/>
      <c r="M101" s="81"/>
      <c r="N101" s="81"/>
      <c r="O101" s="81"/>
      <c r="P101" s="81"/>
      <c r="Q101" s="270"/>
      <c r="R101" s="76"/>
    </row>
    <row r="102" spans="3:18" ht="15" hidden="1" customHeight="1" thickTop="1" x14ac:dyDescent="0.3">
      <c r="C102" s="38"/>
      <c r="D102" s="40" t="s">
        <v>85</v>
      </c>
      <c r="E102" s="285"/>
      <c r="F102" s="41"/>
      <c r="G102" s="289"/>
      <c r="H102" s="290"/>
      <c r="I102" s="290"/>
      <c r="J102" s="290"/>
      <c r="K102" s="290"/>
      <c r="L102" s="290"/>
      <c r="M102" s="290"/>
      <c r="N102" s="290"/>
      <c r="O102" s="290"/>
      <c r="P102" s="286"/>
      <c r="Q102" s="287"/>
      <c r="R102" s="76"/>
    </row>
    <row r="103" spans="3:18" ht="15" hidden="1" customHeight="1" x14ac:dyDescent="0.3">
      <c r="C103" s="16"/>
      <c r="D103" s="288" t="s">
        <v>86</v>
      </c>
      <c r="E103" s="134"/>
      <c r="F103" s="23"/>
      <c r="G103" s="86"/>
      <c r="H103" s="87"/>
      <c r="I103" s="87"/>
      <c r="J103" s="87"/>
      <c r="K103" s="87"/>
      <c r="L103" s="87"/>
      <c r="M103" s="87"/>
      <c r="N103" s="87"/>
      <c r="O103" s="87"/>
      <c r="P103" s="87"/>
      <c r="Q103" s="270"/>
      <c r="R103" s="76"/>
    </row>
    <row r="104" spans="3:18" ht="15" hidden="1" customHeight="1" x14ac:dyDescent="0.3">
      <c r="C104" s="16"/>
      <c r="D104" s="288" t="s">
        <v>93</v>
      </c>
      <c r="E104" s="137"/>
      <c r="F104" s="23"/>
      <c r="G104" s="139">
        <f t="shared" ref="G104:P104" si="27">-G105</f>
        <v>0</v>
      </c>
      <c r="H104" s="140">
        <f t="shared" si="27"/>
        <v>0</v>
      </c>
      <c r="I104" s="140">
        <f t="shared" si="27"/>
        <v>0</v>
      </c>
      <c r="J104" s="140">
        <f t="shared" si="27"/>
        <v>0</v>
      </c>
      <c r="K104" s="140">
        <f t="shared" si="27"/>
        <v>0</v>
      </c>
      <c r="L104" s="140">
        <f t="shared" si="27"/>
        <v>0</v>
      </c>
      <c r="M104" s="140">
        <f t="shared" si="27"/>
        <v>0</v>
      </c>
      <c r="N104" s="140">
        <f t="shared" si="27"/>
        <v>0</v>
      </c>
      <c r="O104" s="140">
        <f t="shared" si="27"/>
        <v>0</v>
      </c>
      <c r="P104" s="140">
        <f t="shared" si="27"/>
        <v>0</v>
      </c>
      <c r="Q104" s="270"/>
      <c r="R104" s="76"/>
    </row>
    <row r="105" spans="3:18" ht="15" hidden="1" customHeight="1" x14ac:dyDescent="0.3">
      <c r="C105" s="16"/>
      <c r="D105" s="288" t="s">
        <v>93</v>
      </c>
      <c r="E105" s="137"/>
      <c r="F105" s="23"/>
      <c r="G105" s="86"/>
      <c r="H105" s="87"/>
      <c r="I105" s="87"/>
      <c r="J105" s="87"/>
      <c r="K105" s="87"/>
      <c r="L105" s="87"/>
      <c r="M105" s="87"/>
      <c r="N105" s="87"/>
      <c r="O105" s="87"/>
      <c r="P105" s="87"/>
      <c r="Q105" s="270"/>
      <c r="R105" s="76"/>
    </row>
    <row r="106" spans="3:18" ht="15" hidden="1" customHeight="1" x14ac:dyDescent="0.3">
      <c r="C106" s="16"/>
      <c r="D106" s="291" t="s">
        <v>94</v>
      </c>
      <c r="E106" s="137"/>
      <c r="F106" s="23"/>
      <c r="G106" s="108"/>
      <c r="H106" s="109"/>
      <c r="I106" s="109"/>
      <c r="J106" s="109"/>
      <c r="K106" s="109"/>
      <c r="L106" s="109"/>
      <c r="M106" s="109"/>
      <c r="N106" s="109"/>
      <c r="O106" s="109"/>
      <c r="P106" s="109"/>
      <c r="Q106" s="270"/>
      <c r="R106" s="76"/>
    </row>
    <row r="107" spans="3:18" ht="15" hidden="1" customHeight="1" x14ac:dyDescent="0.3">
      <c r="C107" s="35"/>
      <c r="D107" s="288" t="s">
        <v>87</v>
      </c>
      <c r="E107" s="292"/>
      <c r="F107" s="36"/>
      <c r="G107" s="292">
        <f t="shared" ref="G107:P107" si="28">G103+G104+G106</f>
        <v>0</v>
      </c>
      <c r="H107" s="293">
        <f t="shared" si="28"/>
        <v>0</v>
      </c>
      <c r="I107" s="293">
        <f t="shared" si="28"/>
        <v>0</v>
      </c>
      <c r="J107" s="293">
        <f t="shared" si="28"/>
        <v>0</v>
      </c>
      <c r="K107" s="293">
        <f t="shared" si="28"/>
        <v>0</v>
      </c>
      <c r="L107" s="293">
        <f t="shared" si="28"/>
        <v>0</v>
      </c>
      <c r="M107" s="293">
        <f t="shared" si="28"/>
        <v>0</v>
      </c>
      <c r="N107" s="293">
        <f t="shared" si="28"/>
        <v>0</v>
      </c>
      <c r="O107" s="293">
        <f t="shared" si="28"/>
        <v>0</v>
      </c>
      <c r="P107" s="293">
        <f t="shared" si="28"/>
        <v>0</v>
      </c>
      <c r="Q107" s="272"/>
      <c r="R107" s="76"/>
    </row>
    <row r="108" spans="3:18" ht="15" hidden="1" customHeight="1" x14ac:dyDescent="0.3">
      <c r="C108" s="26"/>
      <c r="D108" s="291" t="s">
        <v>88</v>
      </c>
      <c r="E108" s="136"/>
      <c r="F108" s="42"/>
      <c r="G108" s="91">
        <f t="shared" ref="G108:P108" si="29">-G109</f>
        <v>0</v>
      </c>
      <c r="H108" s="92">
        <f t="shared" si="29"/>
        <v>0</v>
      </c>
      <c r="I108" s="92">
        <f t="shared" si="29"/>
        <v>0</v>
      </c>
      <c r="J108" s="92">
        <f t="shared" si="29"/>
        <v>0</v>
      </c>
      <c r="K108" s="92">
        <f t="shared" si="29"/>
        <v>0</v>
      </c>
      <c r="L108" s="92">
        <f t="shared" si="29"/>
        <v>0</v>
      </c>
      <c r="M108" s="92">
        <f t="shared" si="29"/>
        <v>0</v>
      </c>
      <c r="N108" s="92">
        <f t="shared" si="29"/>
        <v>0</v>
      </c>
      <c r="O108" s="92">
        <f t="shared" si="29"/>
        <v>0</v>
      </c>
      <c r="P108" s="92">
        <f t="shared" si="29"/>
        <v>0</v>
      </c>
      <c r="Q108" s="294"/>
      <c r="R108" s="76"/>
    </row>
    <row r="109" spans="3:18" ht="15" hidden="1" customHeight="1" x14ac:dyDescent="0.3">
      <c r="C109" s="16"/>
      <c r="D109" s="288" t="s">
        <v>88</v>
      </c>
      <c r="E109" s="139"/>
      <c r="F109" s="23"/>
      <c r="G109" s="86"/>
      <c r="H109" s="87"/>
      <c r="I109" s="87"/>
      <c r="J109" s="87"/>
      <c r="K109" s="87"/>
      <c r="L109" s="87"/>
      <c r="M109" s="87"/>
      <c r="N109" s="87"/>
      <c r="O109" s="87"/>
      <c r="P109" s="87"/>
      <c r="Q109" s="270"/>
      <c r="R109" s="76"/>
    </row>
    <row r="110" spans="3:18" ht="15" hidden="1" customHeight="1" x14ac:dyDescent="0.3">
      <c r="C110" s="16"/>
      <c r="D110" s="288" t="s">
        <v>89</v>
      </c>
      <c r="E110" s="295"/>
      <c r="F110" s="23"/>
      <c r="G110" s="295"/>
      <c r="H110" s="296"/>
      <c r="I110" s="296"/>
      <c r="J110" s="296"/>
      <c r="K110" s="296"/>
      <c r="L110" s="296"/>
      <c r="M110" s="296"/>
      <c r="N110" s="296"/>
      <c r="O110" s="296"/>
      <c r="P110" s="296"/>
      <c r="Q110" s="270"/>
      <c r="R110" s="76"/>
    </row>
    <row r="111" spans="3:18" ht="3.6" hidden="1" customHeight="1" thickBot="1" x14ac:dyDescent="0.35">
      <c r="C111" s="16"/>
      <c r="D111" s="288"/>
      <c r="E111" s="78"/>
      <c r="F111" s="23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270"/>
      <c r="R111" s="76"/>
    </row>
    <row r="112" spans="3:18" ht="15" thickTop="1" x14ac:dyDescent="0.3">
      <c r="C112" s="38"/>
      <c r="D112" s="75" t="s">
        <v>74</v>
      </c>
      <c r="E112" s="283"/>
      <c r="F112" s="284"/>
      <c r="G112" s="285"/>
      <c r="H112" s="286"/>
      <c r="I112" s="286"/>
      <c r="J112" s="286"/>
      <c r="K112" s="286"/>
      <c r="L112" s="286"/>
      <c r="M112" s="286"/>
      <c r="N112" s="286"/>
      <c r="O112" s="286"/>
      <c r="P112" s="286"/>
      <c r="Q112" s="287"/>
      <c r="R112" s="76"/>
    </row>
    <row r="113" spans="3:18" ht="3.6" customHeight="1" x14ac:dyDescent="0.3">
      <c r="C113" s="16"/>
      <c r="D113" s="31"/>
      <c r="E113" s="78"/>
      <c r="F113" s="79"/>
      <c r="G113" s="80"/>
      <c r="H113" s="81"/>
      <c r="I113" s="81"/>
      <c r="J113" s="81"/>
      <c r="K113" s="81"/>
      <c r="L113" s="81"/>
      <c r="M113" s="81"/>
      <c r="N113" s="81"/>
      <c r="O113" s="81"/>
      <c r="P113" s="81"/>
      <c r="Q113" s="270"/>
      <c r="R113" s="76"/>
    </row>
    <row r="114" spans="3:18" ht="14.4" hidden="1" x14ac:dyDescent="0.3">
      <c r="C114" s="16"/>
      <c r="D114" s="77" t="s">
        <v>102</v>
      </c>
      <c r="E114" s="141"/>
      <c r="F114" s="37"/>
      <c r="G114" s="86" t="e">
        <f>G15/G30</f>
        <v>#DIV/0!</v>
      </c>
      <c r="H114" s="87" t="e">
        <f>H15/H30</f>
        <v>#DIV/0!</v>
      </c>
      <c r="I114" s="87" t="e">
        <f t="shared" ref="I114:P114" si="30">I15/I30</f>
        <v>#DIV/0!</v>
      </c>
      <c r="J114" s="87" t="e">
        <f t="shared" si="30"/>
        <v>#DIV/0!</v>
      </c>
      <c r="K114" s="87" t="e">
        <f t="shared" si="30"/>
        <v>#DIV/0!</v>
      </c>
      <c r="L114" s="87" t="e">
        <f t="shared" si="30"/>
        <v>#DIV/0!</v>
      </c>
      <c r="M114" s="87" t="e">
        <f t="shared" si="30"/>
        <v>#DIV/0!</v>
      </c>
      <c r="N114" s="87" t="e">
        <f t="shared" si="30"/>
        <v>#DIV/0!</v>
      </c>
      <c r="O114" s="87" t="e">
        <f t="shared" si="30"/>
        <v>#DIV/0!</v>
      </c>
      <c r="P114" s="87" t="e">
        <f t="shared" si="30"/>
        <v>#DIV/0!</v>
      </c>
      <c r="Q114" s="280"/>
      <c r="R114" s="76"/>
    </row>
    <row r="115" spans="3:18" ht="14.4" hidden="1" x14ac:dyDescent="0.3">
      <c r="C115" s="16"/>
      <c r="D115" s="106" t="s">
        <v>13</v>
      </c>
      <c r="E115" s="110"/>
      <c r="F115" s="32"/>
      <c r="G115" s="111"/>
      <c r="H115" s="112"/>
      <c r="I115" s="112"/>
      <c r="J115" s="112"/>
      <c r="K115" s="112"/>
      <c r="L115" s="112"/>
      <c r="M115" s="112"/>
      <c r="N115" s="112"/>
      <c r="O115" s="112"/>
      <c r="P115" s="112"/>
      <c r="Q115" s="297"/>
      <c r="R115" s="76"/>
    </row>
    <row r="116" spans="3:18" ht="14.4" hidden="1" x14ac:dyDescent="0.3">
      <c r="C116" s="16"/>
      <c r="D116" s="106" t="s">
        <v>15</v>
      </c>
      <c r="E116" s="110"/>
      <c r="F116" s="32"/>
      <c r="G116" s="111" t="e">
        <f>(G109/G37)/(G107/G37)</f>
        <v>#DIV/0!</v>
      </c>
      <c r="H116" s="112" t="e">
        <f>(H109/H37)/(H107/H37)</f>
        <v>#DIV/0!</v>
      </c>
      <c r="I116" s="112" t="e">
        <f t="shared" ref="I116:P116" si="31">(I109/I37)/(I107/I37)</f>
        <v>#DIV/0!</v>
      </c>
      <c r="J116" s="112" t="e">
        <f t="shared" si="31"/>
        <v>#DIV/0!</v>
      </c>
      <c r="K116" s="112" t="e">
        <f t="shared" si="31"/>
        <v>#DIV/0!</v>
      </c>
      <c r="L116" s="112" t="e">
        <f t="shared" si="31"/>
        <v>#DIV/0!</v>
      </c>
      <c r="M116" s="112" t="e">
        <f t="shared" si="31"/>
        <v>#DIV/0!</v>
      </c>
      <c r="N116" s="112" t="e">
        <f t="shared" si="31"/>
        <v>#DIV/0!</v>
      </c>
      <c r="O116" s="112" t="e">
        <f t="shared" si="31"/>
        <v>#DIV/0!</v>
      </c>
      <c r="P116" s="112" t="e">
        <f t="shared" si="31"/>
        <v>#DIV/0!</v>
      </c>
      <c r="Q116" s="278"/>
      <c r="R116" s="76"/>
    </row>
    <row r="117" spans="3:18" ht="14.4" hidden="1" x14ac:dyDescent="0.3">
      <c r="C117" s="16"/>
      <c r="D117" s="106" t="s">
        <v>16</v>
      </c>
      <c r="E117" s="151"/>
      <c r="F117" s="23"/>
      <c r="G117" s="152" t="e">
        <f>G15/G107</f>
        <v>#DIV/0!</v>
      </c>
      <c r="H117" s="153" t="e">
        <f>H15/H107</f>
        <v>#DIV/0!</v>
      </c>
      <c r="I117" s="153" t="e">
        <f t="shared" ref="I117:P117" si="32">I15/I107</f>
        <v>#DIV/0!</v>
      </c>
      <c r="J117" s="153" t="e">
        <f t="shared" si="32"/>
        <v>#DIV/0!</v>
      </c>
      <c r="K117" s="153" t="e">
        <f t="shared" si="32"/>
        <v>#DIV/0!</v>
      </c>
      <c r="L117" s="153" t="e">
        <f t="shared" si="32"/>
        <v>#DIV/0!</v>
      </c>
      <c r="M117" s="153" t="e">
        <f t="shared" si="32"/>
        <v>#DIV/0!</v>
      </c>
      <c r="N117" s="153" t="e">
        <f t="shared" si="32"/>
        <v>#DIV/0!</v>
      </c>
      <c r="O117" s="153" t="e">
        <f t="shared" si="32"/>
        <v>#DIV/0!</v>
      </c>
      <c r="P117" s="153" t="e">
        <f t="shared" si="32"/>
        <v>#DIV/0!</v>
      </c>
      <c r="Q117" s="280"/>
      <c r="R117" s="76"/>
    </row>
    <row r="118" spans="3:18" ht="14.4" hidden="1" x14ac:dyDescent="0.3">
      <c r="C118" s="16"/>
      <c r="D118" s="106" t="s">
        <v>90</v>
      </c>
      <c r="E118" s="134"/>
      <c r="F118" s="43"/>
      <c r="G118" s="150" t="e">
        <f>G110/G29</f>
        <v>#DIV/0!</v>
      </c>
      <c r="H118" s="296" t="e">
        <f t="shared" ref="H118:P118" si="33">H110/H29</f>
        <v>#DIV/0!</v>
      </c>
      <c r="I118" s="296" t="e">
        <f t="shared" si="33"/>
        <v>#DIV/0!</v>
      </c>
      <c r="J118" s="296" t="e">
        <f t="shared" si="33"/>
        <v>#DIV/0!</v>
      </c>
      <c r="K118" s="296" t="e">
        <f t="shared" si="33"/>
        <v>#DIV/0!</v>
      </c>
      <c r="L118" s="296" t="e">
        <f t="shared" si="33"/>
        <v>#DIV/0!</v>
      </c>
      <c r="M118" s="296" t="e">
        <f t="shared" si="33"/>
        <v>#DIV/0!</v>
      </c>
      <c r="N118" s="296" t="e">
        <f t="shared" si="33"/>
        <v>#DIV/0!</v>
      </c>
      <c r="O118" s="296" t="e">
        <f t="shared" si="33"/>
        <v>#DIV/0!</v>
      </c>
      <c r="P118" s="296" t="e">
        <f t="shared" si="33"/>
        <v>#DIV/0!</v>
      </c>
      <c r="Q118" s="280"/>
      <c r="R118" s="76"/>
    </row>
    <row r="119" spans="3:18" ht="14.4" hidden="1" x14ac:dyDescent="0.3">
      <c r="C119" s="16"/>
      <c r="D119" s="106" t="s">
        <v>99</v>
      </c>
      <c r="E119" s="141"/>
      <c r="F119" s="37"/>
      <c r="G119" s="86" t="e">
        <f>G110/G30</f>
        <v>#DIV/0!</v>
      </c>
      <c r="H119" s="87" t="e">
        <f>H110/H30</f>
        <v>#DIV/0!</v>
      </c>
      <c r="I119" s="87" t="e">
        <f t="shared" ref="I119:P119" si="34">I110/I30</f>
        <v>#DIV/0!</v>
      </c>
      <c r="J119" s="87" t="e">
        <f t="shared" si="34"/>
        <v>#DIV/0!</v>
      </c>
      <c r="K119" s="87" t="e">
        <f t="shared" si="34"/>
        <v>#DIV/0!</v>
      </c>
      <c r="L119" s="87" t="e">
        <f t="shared" si="34"/>
        <v>#DIV/0!</v>
      </c>
      <c r="M119" s="87" t="e">
        <f t="shared" si="34"/>
        <v>#DIV/0!</v>
      </c>
      <c r="N119" s="87" t="e">
        <f t="shared" si="34"/>
        <v>#DIV/0!</v>
      </c>
      <c r="O119" s="87" t="e">
        <f t="shared" si="34"/>
        <v>#DIV/0!</v>
      </c>
      <c r="P119" s="87" t="e">
        <f t="shared" si="34"/>
        <v>#DIV/0!</v>
      </c>
      <c r="Q119" s="280"/>
      <c r="R119" s="76"/>
    </row>
    <row r="120" spans="3:18" ht="15" hidden="1" customHeight="1" x14ac:dyDescent="0.3">
      <c r="C120" s="16"/>
      <c r="D120" s="77" t="s">
        <v>116</v>
      </c>
      <c r="E120" s="145"/>
      <c r="F120" s="44"/>
      <c r="G120" s="147" t="e">
        <f>G110/G37</f>
        <v>#DIV/0!</v>
      </c>
      <c r="H120" s="148" t="e">
        <f>H110/H37</f>
        <v>#DIV/0!</v>
      </c>
      <c r="I120" s="148" t="e">
        <f t="shared" ref="I120:P120" si="35">I110/I37</f>
        <v>#DIV/0!</v>
      </c>
      <c r="J120" s="148" t="e">
        <f t="shared" si="35"/>
        <v>#DIV/0!</v>
      </c>
      <c r="K120" s="148" t="e">
        <f t="shared" si="35"/>
        <v>#DIV/0!</v>
      </c>
      <c r="L120" s="148" t="e">
        <f t="shared" si="35"/>
        <v>#DIV/0!</v>
      </c>
      <c r="M120" s="148" t="e">
        <f t="shared" si="35"/>
        <v>#DIV/0!</v>
      </c>
      <c r="N120" s="148" t="e">
        <f t="shared" si="35"/>
        <v>#DIV/0!</v>
      </c>
      <c r="O120" s="148" t="e">
        <f t="shared" si="35"/>
        <v>#DIV/0!</v>
      </c>
      <c r="P120" s="148" t="e">
        <f t="shared" si="35"/>
        <v>#DIV/0!</v>
      </c>
      <c r="Q120" s="298"/>
      <c r="R120" s="76"/>
    </row>
    <row r="121" spans="3:18" ht="14.4" hidden="1" x14ac:dyDescent="0.3">
      <c r="C121" s="16"/>
      <c r="D121" s="77" t="s">
        <v>37</v>
      </c>
      <c r="E121" s="154"/>
      <c r="F121" s="23"/>
      <c r="G121" s="111" t="e">
        <f>G110/G15</f>
        <v>#DIV/0!</v>
      </c>
      <c r="H121" s="112" t="e">
        <f>H110/H15</f>
        <v>#DIV/0!</v>
      </c>
      <c r="I121" s="112" t="e">
        <f t="shared" ref="I121:P121" si="36">I110/I15</f>
        <v>#DIV/0!</v>
      </c>
      <c r="J121" s="112" t="e">
        <f t="shared" si="36"/>
        <v>#DIV/0!</v>
      </c>
      <c r="K121" s="112" t="e">
        <f t="shared" si="36"/>
        <v>#DIV/0!</v>
      </c>
      <c r="L121" s="112" t="e">
        <f t="shared" si="36"/>
        <v>#DIV/0!</v>
      </c>
      <c r="M121" s="112" t="e">
        <f t="shared" si="36"/>
        <v>#DIV/0!</v>
      </c>
      <c r="N121" s="112" t="e">
        <f t="shared" si="36"/>
        <v>#DIV/0!</v>
      </c>
      <c r="O121" s="112" t="e">
        <f t="shared" si="36"/>
        <v>#DIV/0!</v>
      </c>
      <c r="P121" s="112" t="e">
        <f t="shared" si="36"/>
        <v>#DIV/0!</v>
      </c>
      <c r="Q121" s="297"/>
      <c r="R121" s="76"/>
    </row>
    <row r="122" spans="3:18" ht="14.4" hidden="1" x14ac:dyDescent="0.3">
      <c r="C122" s="16"/>
      <c r="D122" s="77" t="s">
        <v>103</v>
      </c>
      <c r="E122" s="141"/>
      <c r="F122" s="44"/>
      <c r="G122" s="86" t="e">
        <f t="shared" ref="G122:P122" si="37">G6/G20</f>
        <v>#DIV/0!</v>
      </c>
      <c r="H122" s="87" t="e">
        <f t="shared" si="37"/>
        <v>#DIV/0!</v>
      </c>
      <c r="I122" s="87" t="e">
        <f t="shared" si="37"/>
        <v>#DIV/0!</v>
      </c>
      <c r="J122" s="87" t="e">
        <f t="shared" si="37"/>
        <v>#DIV/0!</v>
      </c>
      <c r="K122" s="87" t="e">
        <f t="shared" si="37"/>
        <v>#DIV/0!</v>
      </c>
      <c r="L122" s="87" t="e">
        <f t="shared" si="37"/>
        <v>#DIV/0!</v>
      </c>
      <c r="M122" s="87" t="e">
        <f t="shared" si="37"/>
        <v>#DIV/0!</v>
      </c>
      <c r="N122" s="87" t="e">
        <f t="shared" si="37"/>
        <v>#DIV/0!</v>
      </c>
      <c r="O122" s="87" t="e">
        <f t="shared" si="37"/>
        <v>#DIV/0!</v>
      </c>
      <c r="P122" s="87" t="e">
        <f t="shared" si="37"/>
        <v>#DIV/0!</v>
      </c>
      <c r="Q122" s="280"/>
      <c r="R122" s="76"/>
    </row>
    <row r="123" spans="3:18" ht="14.4" x14ac:dyDescent="0.3">
      <c r="C123" s="16"/>
      <c r="D123" s="77" t="s">
        <v>38</v>
      </c>
      <c r="E123" s="145" t="e">
        <f>E15/E36</f>
        <v>#VALUE!</v>
      </c>
      <c r="F123" s="146"/>
      <c r="G123" s="147" t="e">
        <f t="shared" ref="G123:P123" si="38">IF(G147=0,"---",G147)</f>
        <v>#DIV/0!</v>
      </c>
      <c r="H123" s="148" t="e">
        <f t="shared" si="38"/>
        <v>#DIV/0!</v>
      </c>
      <c r="I123" s="148" t="e">
        <f t="shared" si="38"/>
        <v>#DIV/0!</v>
      </c>
      <c r="J123" s="148" t="e">
        <f t="shared" si="38"/>
        <v>#DIV/0!</v>
      </c>
      <c r="K123" s="148" t="e">
        <f t="shared" si="38"/>
        <v>#DIV/0!</v>
      </c>
      <c r="L123" s="148" t="e">
        <f t="shared" si="38"/>
        <v>#DIV/0!</v>
      </c>
      <c r="M123" s="148" t="e">
        <f t="shared" si="38"/>
        <v>#DIV/0!</v>
      </c>
      <c r="N123" s="148" t="e">
        <f t="shared" si="38"/>
        <v>#DIV/0!</v>
      </c>
      <c r="O123" s="148" t="e">
        <f t="shared" si="38"/>
        <v>#DIV/0!</v>
      </c>
      <c r="P123" s="148" t="e">
        <f t="shared" si="38"/>
        <v>#DIV/0!</v>
      </c>
      <c r="Q123" s="280"/>
      <c r="R123" s="76"/>
    </row>
    <row r="124" spans="3:18" ht="27.6" hidden="1" x14ac:dyDescent="0.3">
      <c r="C124" s="16"/>
      <c r="D124" s="77" t="s">
        <v>117</v>
      </c>
      <c r="E124" s="141"/>
      <c r="F124" s="149"/>
      <c r="G124" s="86" t="e">
        <f t="shared" ref="G124:P124" si="39">IF(G146=0,"---",G146)</f>
        <v>#DIV/0!</v>
      </c>
      <c r="H124" s="87" t="e">
        <f t="shared" si="39"/>
        <v>#DIV/0!</v>
      </c>
      <c r="I124" s="87" t="e">
        <f t="shared" si="39"/>
        <v>#DIV/0!</v>
      </c>
      <c r="J124" s="87" t="e">
        <f t="shared" si="39"/>
        <v>#DIV/0!</v>
      </c>
      <c r="K124" s="87" t="e">
        <f t="shared" si="39"/>
        <v>#DIV/0!</v>
      </c>
      <c r="L124" s="87" t="e">
        <f t="shared" si="39"/>
        <v>#DIV/0!</v>
      </c>
      <c r="M124" s="87" t="e">
        <f t="shared" si="39"/>
        <v>#DIV/0!</v>
      </c>
      <c r="N124" s="87" t="e">
        <f t="shared" si="39"/>
        <v>#DIV/0!</v>
      </c>
      <c r="O124" s="87" t="e">
        <f t="shared" si="39"/>
        <v>#DIV/0!</v>
      </c>
      <c r="P124" s="87" t="e">
        <f t="shared" si="39"/>
        <v>#DIV/0!</v>
      </c>
      <c r="Q124" s="280"/>
      <c r="R124" s="76"/>
    </row>
    <row r="125" spans="3:18" ht="14.4" hidden="1" x14ac:dyDescent="0.3">
      <c r="C125" s="16"/>
      <c r="D125" s="77" t="s">
        <v>15</v>
      </c>
      <c r="E125" s="110"/>
      <c r="F125" s="146"/>
      <c r="G125" s="111" t="e">
        <f t="shared" ref="G125:P125" si="40">G109/G107</f>
        <v>#DIV/0!</v>
      </c>
      <c r="H125" s="112" t="e">
        <f t="shared" si="40"/>
        <v>#DIV/0!</v>
      </c>
      <c r="I125" s="112" t="e">
        <f t="shared" si="40"/>
        <v>#DIV/0!</v>
      </c>
      <c r="J125" s="112" t="e">
        <f t="shared" si="40"/>
        <v>#DIV/0!</v>
      </c>
      <c r="K125" s="112" t="e">
        <f t="shared" si="40"/>
        <v>#DIV/0!</v>
      </c>
      <c r="L125" s="112" t="e">
        <f t="shared" si="40"/>
        <v>#DIV/0!</v>
      </c>
      <c r="M125" s="112" t="e">
        <f t="shared" si="40"/>
        <v>#DIV/0!</v>
      </c>
      <c r="N125" s="112" t="e">
        <f t="shared" si="40"/>
        <v>#DIV/0!</v>
      </c>
      <c r="O125" s="112" t="e">
        <f t="shared" si="40"/>
        <v>#DIV/0!</v>
      </c>
      <c r="P125" s="112" t="e">
        <f t="shared" si="40"/>
        <v>#DIV/0!</v>
      </c>
      <c r="Q125" s="280"/>
      <c r="R125" s="76"/>
    </row>
    <row r="126" spans="3:18" ht="14.4" hidden="1" x14ac:dyDescent="0.3">
      <c r="C126" s="16"/>
      <c r="D126" s="77" t="s">
        <v>91</v>
      </c>
      <c r="E126" s="141"/>
      <c r="F126" s="146"/>
      <c r="G126" s="150" t="e">
        <f>G109/G29</f>
        <v>#DIV/0!</v>
      </c>
      <c r="H126" s="148" t="e">
        <f t="shared" ref="H126:P126" si="41">H109/H29</f>
        <v>#DIV/0!</v>
      </c>
      <c r="I126" s="148" t="e">
        <f t="shared" si="41"/>
        <v>#DIV/0!</v>
      </c>
      <c r="J126" s="148" t="e">
        <f t="shared" si="41"/>
        <v>#DIV/0!</v>
      </c>
      <c r="K126" s="148" t="e">
        <f t="shared" si="41"/>
        <v>#DIV/0!</v>
      </c>
      <c r="L126" s="148" t="e">
        <f t="shared" si="41"/>
        <v>#DIV/0!</v>
      </c>
      <c r="M126" s="148" t="e">
        <f t="shared" si="41"/>
        <v>#DIV/0!</v>
      </c>
      <c r="N126" s="148" t="e">
        <f t="shared" si="41"/>
        <v>#DIV/0!</v>
      </c>
      <c r="O126" s="148" t="e">
        <f t="shared" si="41"/>
        <v>#DIV/0!</v>
      </c>
      <c r="P126" s="148" t="e">
        <f t="shared" si="41"/>
        <v>#DIV/0!</v>
      </c>
      <c r="Q126" s="280"/>
      <c r="R126" s="76"/>
    </row>
    <row r="127" spans="3:18" ht="14.4" hidden="1" x14ac:dyDescent="0.3">
      <c r="C127" s="16"/>
      <c r="D127" s="77" t="s">
        <v>98</v>
      </c>
      <c r="E127" s="141"/>
      <c r="F127" s="149"/>
      <c r="G127" s="86" t="e">
        <f>G109/G30</f>
        <v>#DIV/0!</v>
      </c>
      <c r="H127" s="87" t="e">
        <f>H109/H30</f>
        <v>#DIV/0!</v>
      </c>
      <c r="I127" s="87" t="e">
        <f t="shared" ref="I127:P127" si="42">I109/I30</f>
        <v>#DIV/0!</v>
      </c>
      <c r="J127" s="87" t="e">
        <f t="shared" si="42"/>
        <v>#DIV/0!</v>
      </c>
      <c r="K127" s="87" t="e">
        <f t="shared" si="42"/>
        <v>#DIV/0!</v>
      </c>
      <c r="L127" s="87" t="e">
        <f t="shared" si="42"/>
        <v>#DIV/0!</v>
      </c>
      <c r="M127" s="87" t="e">
        <f t="shared" si="42"/>
        <v>#DIV/0!</v>
      </c>
      <c r="N127" s="87" t="e">
        <f t="shared" si="42"/>
        <v>#DIV/0!</v>
      </c>
      <c r="O127" s="87" t="e">
        <f t="shared" si="42"/>
        <v>#DIV/0!</v>
      </c>
      <c r="P127" s="87" t="e">
        <f t="shared" si="42"/>
        <v>#DIV/0!</v>
      </c>
      <c r="Q127" s="280"/>
      <c r="R127" s="76"/>
    </row>
    <row r="128" spans="3:18" ht="14.4" hidden="1" x14ac:dyDescent="0.3">
      <c r="C128" s="16"/>
      <c r="D128" s="77" t="s">
        <v>92</v>
      </c>
      <c r="E128" s="145"/>
      <c r="F128" s="146"/>
      <c r="G128" s="147" t="e">
        <f t="shared" ref="G128:P128" si="43">G109/G37</f>
        <v>#DIV/0!</v>
      </c>
      <c r="H128" s="148" t="e">
        <f t="shared" si="43"/>
        <v>#DIV/0!</v>
      </c>
      <c r="I128" s="148" t="e">
        <f t="shared" si="43"/>
        <v>#DIV/0!</v>
      </c>
      <c r="J128" s="148" t="e">
        <f t="shared" si="43"/>
        <v>#DIV/0!</v>
      </c>
      <c r="K128" s="148" t="e">
        <f t="shared" si="43"/>
        <v>#DIV/0!</v>
      </c>
      <c r="L128" s="148" t="e">
        <f t="shared" si="43"/>
        <v>#DIV/0!</v>
      </c>
      <c r="M128" s="148" t="e">
        <f t="shared" si="43"/>
        <v>#DIV/0!</v>
      </c>
      <c r="N128" s="148" t="e">
        <f t="shared" si="43"/>
        <v>#DIV/0!</v>
      </c>
      <c r="O128" s="148" t="e">
        <f t="shared" si="43"/>
        <v>#DIV/0!</v>
      </c>
      <c r="P128" s="148" t="e">
        <f t="shared" si="43"/>
        <v>#DIV/0!</v>
      </c>
      <c r="Q128" s="280"/>
      <c r="R128" s="76"/>
    </row>
    <row r="129" spans="3:18" ht="14.4" hidden="1" x14ac:dyDescent="0.3">
      <c r="C129" s="16"/>
      <c r="D129" s="77" t="s">
        <v>16</v>
      </c>
      <c r="E129" s="151"/>
      <c r="F129" s="146"/>
      <c r="G129" s="152" t="e">
        <f t="shared" ref="G129:P129" si="44">G117</f>
        <v>#DIV/0!</v>
      </c>
      <c r="H129" s="153" t="e">
        <f t="shared" si="44"/>
        <v>#DIV/0!</v>
      </c>
      <c r="I129" s="153" t="e">
        <f t="shared" si="44"/>
        <v>#DIV/0!</v>
      </c>
      <c r="J129" s="153" t="e">
        <f t="shared" si="44"/>
        <v>#DIV/0!</v>
      </c>
      <c r="K129" s="153" t="e">
        <f t="shared" si="44"/>
        <v>#DIV/0!</v>
      </c>
      <c r="L129" s="153" t="e">
        <f t="shared" si="44"/>
        <v>#DIV/0!</v>
      </c>
      <c r="M129" s="153" t="e">
        <f t="shared" si="44"/>
        <v>#DIV/0!</v>
      </c>
      <c r="N129" s="153" t="e">
        <f t="shared" si="44"/>
        <v>#DIV/0!</v>
      </c>
      <c r="O129" s="153" t="e">
        <f t="shared" si="44"/>
        <v>#DIV/0!</v>
      </c>
      <c r="P129" s="153" t="e">
        <f t="shared" si="44"/>
        <v>#DIV/0!</v>
      </c>
      <c r="Q129" s="280"/>
      <c r="R129" s="76"/>
    </row>
    <row r="130" spans="3:18" ht="15" hidden="1" customHeight="1" x14ac:dyDescent="0.3">
      <c r="C130" s="16"/>
      <c r="D130" s="77" t="s">
        <v>37</v>
      </c>
      <c r="E130" s="154"/>
      <c r="F130" s="146"/>
      <c r="G130" s="111" t="e">
        <f t="shared" ref="G130:P130" si="45">G121</f>
        <v>#DIV/0!</v>
      </c>
      <c r="H130" s="112" t="e">
        <f t="shared" si="45"/>
        <v>#DIV/0!</v>
      </c>
      <c r="I130" s="112" t="e">
        <f t="shared" si="45"/>
        <v>#DIV/0!</v>
      </c>
      <c r="J130" s="112" t="e">
        <f t="shared" si="45"/>
        <v>#DIV/0!</v>
      </c>
      <c r="K130" s="112" t="e">
        <f t="shared" si="45"/>
        <v>#DIV/0!</v>
      </c>
      <c r="L130" s="112" t="e">
        <f t="shared" si="45"/>
        <v>#DIV/0!</v>
      </c>
      <c r="M130" s="112" t="e">
        <f t="shared" si="45"/>
        <v>#DIV/0!</v>
      </c>
      <c r="N130" s="112" t="e">
        <f t="shared" si="45"/>
        <v>#DIV/0!</v>
      </c>
      <c r="O130" s="112" t="e">
        <f t="shared" si="45"/>
        <v>#DIV/0!</v>
      </c>
      <c r="P130" s="112" t="e">
        <f t="shared" si="45"/>
        <v>#DIV/0!</v>
      </c>
      <c r="Q130" s="280"/>
      <c r="R130" s="76"/>
    </row>
    <row r="131" spans="3:18" ht="14.4" hidden="1" x14ac:dyDescent="0.3">
      <c r="C131" s="16"/>
      <c r="D131" s="77" t="s">
        <v>103</v>
      </c>
      <c r="E131" s="141"/>
      <c r="F131" s="146"/>
      <c r="G131" s="86" t="e">
        <f t="shared" ref="G131:P131" si="46">G15/G29</f>
        <v>#DIV/0!</v>
      </c>
      <c r="H131" s="87" t="e">
        <f t="shared" si="46"/>
        <v>#DIV/0!</v>
      </c>
      <c r="I131" s="87" t="e">
        <f t="shared" si="46"/>
        <v>#DIV/0!</v>
      </c>
      <c r="J131" s="87" t="e">
        <f t="shared" si="46"/>
        <v>#DIV/0!</v>
      </c>
      <c r="K131" s="87" t="e">
        <f t="shared" si="46"/>
        <v>#DIV/0!</v>
      </c>
      <c r="L131" s="87" t="e">
        <f t="shared" si="46"/>
        <v>#DIV/0!</v>
      </c>
      <c r="M131" s="87" t="e">
        <f t="shared" si="46"/>
        <v>#DIV/0!</v>
      </c>
      <c r="N131" s="87" t="e">
        <f t="shared" si="46"/>
        <v>#DIV/0!</v>
      </c>
      <c r="O131" s="87" t="e">
        <f t="shared" si="46"/>
        <v>#DIV/0!</v>
      </c>
      <c r="P131" s="87" t="e">
        <f t="shared" si="46"/>
        <v>#DIV/0!</v>
      </c>
      <c r="Q131" s="280"/>
      <c r="R131" s="76"/>
    </row>
    <row r="132" spans="3:18" ht="14.4" hidden="1" x14ac:dyDescent="0.3">
      <c r="C132" s="16"/>
      <c r="D132" s="77" t="s">
        <v>118</v>
      </c>
      <c r="E132" s="145"/>
      <c r="F132" s="146"/>
      <c r="G132" s="147" t="e">
        <f t="shared" ref="G132:P132" si="47">IF(G148=0,"---",G148)</f>
        <v>#DIV/0!</v>
      </c>
      <c r="H132" s="148" t="e">
        <f t="shared" si="47"/>
        <v>#DIV/0!</v>
      </c>
      <c r="I132" s="148" t="e">
        <f t="shared" si="47"/>
        <v>#DIV/0!</v>
      </c>
      <c r="J132" s="148" t="e">
        <f t="shared" si="47"/>
        <v>#DIV/0!</v>
      </c>
      <c r="K132" s="148" t="e">
        <f t="shared" si="47"/>
        <v>#DIV/0!</v>
      </c>
      <c r="L132" s="148" t="e">
        <f t="shared" si="47"/>
        <v>#DIV/0!</v>
      </c>
      <c r="M132" s="148" t="e">
        <f t="shared" si="47"/>
        <v>#DIV/0!</v>
      </c>
      <c r="N132" s="148" t="e">
        <f t="shared" si="47"/>
        <v>#DIV/0!</v>
      </c>
      <c r="O132" s="148" t="e">
        <f t="shared" si="47"/>
        <v>#DIV/0!</v>
      </c>
      <c r="P132" s="148" t="e">
        <f t="shared" si="47"/>
        <v>#DIV/0!</v>
      </c>
      <c r="Q132" s="280"/>
      <c r="R132" s="76"/>
    </row>
    <row r="133" spans="3:18" ht="15" thickBot="1" x14ac:dyDescent="0.35">
      <c r="C133" s="16"/>
      <c r="D133" s="77" t="s">
        <v>18</v>
      </c>
      <c r="E133" s="145" t="e">
        <f>E18/E36</f>
        <v>#VALUE!</v>
      </c>
      <c r="F133" s="146"/>
      <c r="G133" s="147" t="e">
        <f t="shared" ref="G133:P133" si="48">IF(G149=0,"---",G149)</f>
        <v>#DIV/0!</v>
      </c>
      <c r="H133" s="148" t="e">
        <f t="shared" si="48"/>
        <v>#DIV/0!</v>
      </c>
      <c r="I133" s="148" t="e">
        <f t="shared" si="48"/>
        <v>#DIV/0!</v>
      </c>
      <c r="J133" s="148" t="e">
        <f t="shared" si="48"/>
        <v>#DIV/0!</v>
      </c>
      <c r="K133" s="148" t="e">
        <f t="shared" si="48"/>
        <v>#DIV/0!</v>
      </c>
      <c r="L133" s="148" t="e">
        <f t="shared" si="48"/>
        <v>#DIV/0!</v>
      </c>
      <c r="M133" s="148" t="e">
        <f t="shared" si="48"/>
        <v>#DIV/0!</v>
      </c>
      <c r="N133" s="148" t="e">
        <f t="shared" si="48"/>
        <v>#DIV/0!</v>
      </c>
      <c r="O133" s="148" t="e">
        <f t="shared" si="48"/>
        <v>#DIV/0!</v>
      </c>
      <c r="P133" s="148" t="e">
        <f t="shared" si="48"/>
        <v>#DIV/0!</v>
      </c>
      <c r="Q133" s="280"/>
      <c r="R133" s="76"/>
    </row>
    <row r="134" spans="3:18" ht="14.4" hidden="1" x14ac:dyDescent="0.3">
      <c r="C134" s="16"/>
      <c r="D134" s="77" t="s">
        <v>8</v>
      </c>
      <c r="E134" s="145"/>
      <c r="F134" s="44"/>
      <c r="G134" s="147" t="e">
        <f t="shared" ref="G134:P134" si="49">IF(G150=0,"---",G150)</f>
        <v>#DIV/0!</v>
      </c>
      <c r="H134" s="148" t="e">
        <f t="shared" si="49"/>
        <v>#DIV/0!</v>
      </c>
      <c r="I134" s="148" t="e">
        <f t="shared" si="49"/>
        <v>#DIV/0!</v>
      </c>
      <c r="J134" s="148" t="e">
        <f t="shared" si="49"/>
        <v>#DIV/0!</v>
      </c>
      <c r="K134" s="148" t="e">
        <f t="shared" si="49"/>
        <v>#DIV/0!</v>
      </c>
      <c r="L134" s="148" t="e">
        <f t="shared" si="49"/>
        <v>#DIV/0!</v>
      </c>
      <c r="M134" s="148" t="e">
        <f t="shared" si="49"/>
        <v>#DIV/0!</v>
      </c>
      <c r="N134" s="148" t="e">
        <f t="shared" si="49"/>
        <v>#DIV/0!</v>
      </c>
      <c r="O134" s="148" t="e">
        <f t="shared" si="49"/>
        <v>#DIV/0!</v>
      </c>
      <c r="P134" s="148" t="e">
        <f t="shared" si="49"/>
        <v>#DIV/0!</v>
      </c>
      <c r="Q134" s="298"/>
      <c r="R134" s="76"/>
    </row>
    <row r="135" spans="3:18" ht="14.4" hidden="1" x14ac:dyDescent="0.3">
      <c r="C135" s="16"/>
      <c r="D135" s="299" t="s">
        <v>14</v>
      </c>
      <c r="E135" s="300"/>
      <c r="F135" s="102"/>
      <c r="G135" s="301" t="e">
        <f>IF(G176="$0.00","---",G176)</f>
        <v>#DIV/0!</v>
      </c>
      <c r="H135" s="302" t="e">
        <f>IF(H176="$0.00","---",H176)</f>
        <v>#DIV/0!</v>
      </c>
      <c r="I135" s="302" t="e">
        <f t="shared" ref="I135:P135" si="50">IF(I176="$0.00","---",I176)</f>
        <v>#DIV/0!</v>
      </c>
      <c r="J135" s="302" t="e">
        <f t="shared" si="50"/>
        <v>#DIV/0!</v>
      </c>
      <c r="K135" s="302" t="e">
        <f t="shared" si="50"/>
        <v>#DIV/0!</v>
      </c>
      <c r="L135" s="302" t="e">
        <f t="shared" si="50"/>
        <v>#DIV/0!</v>
      </c>
      <c r="M135" s="302" t="e">
        <f t="shared" si="50"/>
        <v>#DIV/0!</v>
      </c>
      <c r="N135" s="302" t="e">
        <f t="shared" si="50"/>
        <v>#DIV/0!</v>
      </c>
      <c r="O135" s="302" t="e">
        <f t="shared" si="50"/>
        <v>#DIV/0!</v>
      </c>
      <c r="P135" s="302" t="e">
        <f t="shared" si="50"/>
        <v>#DIV/0!</v>
      </c>
      <c r="Q135" s="298"/>
      <c r="R135" s="76"/>
    </row>
    <row r="136" spans="3:18" ht="16.5" hidden="1" customHeight="1" x14ac:dyDescent="0.3">
      <c r="C136" s="29"/>
      <c r="D136" s="100" t="s">
        <v>29</v>
      </c>
      <c r="E136" s="303"/>
      <c r="F136" s="102"/>
      <c r="G136" s="301" t="e">
        <f>IF(G190="$0.00","---",G190)</f>
        <v>#DIV/0!</v>
      </c>
      <c r="H136" s="302" t="e">
        <f>IF(H190="$0.00","---",H190)</f>
        <v>#DIV/0!</v>
      </c>
      <c r="I136" s="302" t="e">
        <f t="shared" ref="I136:P136" si="51">IF(I190="$0.00","---",I190)</f>
        <v>#DIV/0!</v>
      </c>
      <c r="J136" s="302" t="e">
        <f t="shared" si="51"/>
        <v>#DIV/0!</v>
      </c>
      <c r="K136" s="302" t="e">
        <f t="shared" si="51"/>
        <v>#DIV/0!</v>
      </c>
      <c r="L136" s="302" t="e">
        <f t="shared" si="51"/>
        <v>#DIV/0!</v>
      </c>
      <c r="M136" s="302" t="e">
        <f t="shared" si="51"/>
        <v>#DIV/0!</v>
      </c>
      <c r="N136" s="302" t="e">
        <f t="shared" si="51"/>
        <v>#DIV/0!</v>
      </c>
      <c r="O136" s="302" t="e">
        <f t="shared" si="51"/>
        <v>#DIV/0!</v>
      </c>
      <c r="P136" s="302" t="e">
        <f t="shared" si="51"/>
        <v>#DIV/0!</v>
      </c>
      <c r="Q136" s="30"/>
      <c r="R136" s="76"/>
    </row>
    <row r="137" spans="3:18" ht="16.5" hidden="1" customHeight="1" x14ac:dyDescent="0.3">
      <c r="C137" s="29"/>
      <c r="D137" s="100" t="s">
        <v>109</v>
      </c>
      <c r="E137" s="304"/>
      <c r="F137" s="305"/>
      <c r="G137" s="306" t="e">
        <f>G15/G87</f>
        <v>#DIV/0!</v>
      </c>
      <c r="H137" s="307" t="e">
        <f>H15/H87</f>
        <v>#DIV/0!</v>
      </c>
      <c r="I137" s="307" t="e">
        <f t="shared" ref="I137:P137" si="52">I15/I87</f>
        <v>#DIV/0!</v>
      </c>
      <c r="J137" s="307" t="e">
        <f t="shared" si="52"/>
        <v>#DIV/0!</v>
      </c>
      <c r="K137" s="307" t="e">
        <f t="shared" si="52"/>
        <v>#DIV/0!</v>
      </c>
      <c r="L137" s="307" t="e">
        <f t="shared" si="52"/>
        <v>#DIV/0!</v>
      </c>
      <c r="M137" s="307" t="e">
        <f t="shared" si="52"/>
        <v>#DIV/0!</v>
      </c>
      <c r="N137" s="307" t="e">
        <f t="shared" si="52"/>
        <v>#DIV/0!</v>
      </c>
      <c r="O137" s="307" t="e">
        <f t="shared" si="52"/>
        <v>#DIV/0!</v>
      </c>
      <c r="P137" s="307" t="e">
        <f t="shared" si="52"/>
        <v>#DIV/0!</v>
      </c>
      <c r="Q137" s="30"/>
      <c r="R137" s="76"/>
    </row>
    <row r="138" spans="3:18" ht="16.5" hidden="1" customHeight="1" thickBot="1" x14ac:dyDescent="0.35">
      <c r="C138" s="45"/>
      <c r="D138" s="100" t="s">
        <v>110</v>
      </c>
      <c r="E138" s="308"/>
      <c r="F138" s="309"/>
      <c r="G138" s="306"/>
      <c r="H138" s="310"/>
      <c r="I138" s="310"/>
      <c r="J138" s="310"/>
      <c r="K138" s="310"/>
      <c r="L138" s="310"/>
      <c r="M138" s="310"/>
      <c r="N138" s="310"/>
      <c r="O138" s="310"/>
      <c r="P138" s="310"/>
      <c r="Q138" s="46"/>
      <c r="R138" s="76"/>
    </row>
    <row r="139" spans="3:18" ht="16.5" customHeight="1" thickTop="1" x14ac:dyDescent="0.3">
      <c r="C139" s="47"/>
      <c r="D139" s="48"/>
      <c r="E139" s="311"/>
      <c r="F139" s="48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76"/>
    </row>
    <row r="140" spans="3:18" ht="16.5" hidden="1" customHeight="1" x14ac:dyDescent="0.3">
      <c r="C140" s="49"/>
      <c r="D140" s="50"/>
      <c r="E140" s="313"/>
      <c r="F140" s="50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76"/>
    </row>
    <row r="141" spans="3:18" ht="16.5" hidden="1" customHeight="1" x14ac:dyDescent="0.3">
      <c r="C141" s="49"/>
      <c r="D141" s="50"/>
      <c r="E141" s="313"/>
      <c r="F141" s="50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76"/>
    </row>
    <row r="142" spans="3:18" ht="16.5" hidden="1" customHeight="1" x14ac:dyDescent="0.3">
      <c r="C142" s="49"/>
      <c r="D142" s="50"/>
      <c r="E142" s="313"/>
      <c r="F142" s="50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76"/>
    </row>
    <row r="143" spans="3:18" ht="16.5" hidden="1" customHeight="1" x14ac:dyDescent="0.3">
      <c r="C143" s="49"/>
      <c r="D143" s="50"/>
      <c r="E143" s="315"/>
      <c r="F143" s="51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4"/>
      <c r="R143" s="76"/>
    </row>
    <row r="144" spans="3:18" ht="16.5" hidden="1" customHeight="1" x14ac:dyDescent="0.3">
      <c r="C144" s="49"/>
      <c r="D144" s="50"/>
      <c r="E144" s="313"/>
      <c r="F144" s="50"/>
      <c r="G144" s="314"/>
      <c r="H144" s="314"/>
      <c r="I144" s="314"/>
      <c r="J144" s="314"/>
      <c r="K144" s="314"/>
      <c r="L144" s="314"/>
      <c r="M144" s="314"/>
      <c r="N144" s="314"/>
      <c r="O144" s="314"/>
      <c r="P144" s="314"/>
      <c r="Q144" s="314"/>
      <c r="R144" s="76"/>
    </row>
    <row r="145" spans="2:28" ht="16.5" hidden="1" customHeight="1" x14ac:dyDescent="0.3">
      <c r="C145" s="49"/>
      <c r="D145" s="50"/>
      <c r="E145" s="313"/>
      <c r="F145" s="50"/>
      <c r="G145" s="314"/>
      <c r="H145" s="314"/>
      <c r="I145" s="314"/>
      <c r="J145" s="314"/>
      <c r="K145" s="314"/>
      <c r="L145" s="314"/>
      <c r="M145" s="314"/>
      <c r="N145" s="314"/>
      <c r="O145" s="314"/>
      <c r="P145" s="314"/>
      <c r="Q145" s="314"/>
      <c r="R145" s="76"/>
    </row>
    <row r="146" spans="2:28" ht="16.5" hidden="1" customHeight="1" x14ac:dyDescent="0.3">
      <c r="C146" s="49"/>
      <c r="D146" s="50"/>
      <c r="E146" s="313"/>
      <c r="F146" s="50"/>
      <c r="G146" s="52" t="e">
        <f t="shared" ref="G146:P146" si="53">G15/G50</f>
        <v>#DIV/0!</v>
      </c>
      <c r="H146" s="52" t="e">
        <f t="shared" si="53"/>
        <v>#DIV/0!</v>
      </c>
      <c r="I146" s="52" t="e">
        <f t="shared" si="53"/>
        <v>#DIV/0!</v>
      </c>
      <c r="J146" s="52" t="e">
        <f t="shared" si="53"/>
        <v>#DIV/0!</v>
      </c>
      <c r="K146" s="52" t="e">
        <f t="shared" si="53"/>
        <v>#DIV/0!</v>
      </c>
      <c r="L146" s="52" t="e">
        <f t="shared" si="53"/>
        <v>#DIV/0!</v>
      </c>
      <c r="M146" s="52" t="e">
        <f t="shared" si="53"/>
        <v>#DIV/0!</v>
      </c>
      <c r="N146" s="52" t="e">
        <f t="shared" si="53"/>
        <v>#DIV/0!</v>
      </c>
      <c r="O146" s="52" t="e">
        <f t="shared" si="53"/>
        <v>#DIV/0!</v>
      </c>
      <c r="P146" s="52" t="e">
        <f t="shared" si="53"/>
        <v>#DIV/0!</v>
      </c>
      <c r="Q146" s="314"/>
      <c r="R146" s="76"/>
    </row>
    <row r="147" spans="2:28" ht="16.5" hidden="1" customHeight="1" x14ac:dyDescent="0.3">
      <c r="C147" s="49"/>
      <c r="D147" s="50"/>
      <c r="E147" s="313"/>
      <c r="F147" s="50"/>
      <c r="G147" s="52" t="e">
        <f t="shared" ref="G147:P147" si="54">G15/G36</f>
        <v>#DIV/0!</v>
      </c>
      <c r="H147" s="52" t="e">
        <f t="shared" si="54"/>
        <v>#DIV/0!</v>
      </c>
      <c r="I147" s="52" t="e">
        <f t="shared" si="54"/>
        <v>#DIV/0!</v>
      </c>
      <c r="J147" s="52" t="e">
        <f t="shared" si="54"/>
        <v>#DIV/0!</v>
      </c>
      <c r="K147" s="52" t="e">
        <f t="shared" si="54"/>
        <v>#DIV/0!</v>
      </c>
      <c r="L147" s="52" t="e">
        <f t="shared" si="54"/>
        <v>#DIV/0!</v>
      </c>
      <c r="M147" s="52" t="e">
        <f t="shared" si="54"/>
        <v>#DIV/0!</v>
      </c>
      <c r="N147" s="52" t="e">
        <f t="shared" si="54"/>
        <v>#DIV/0!</v>
      </c>
      <c r="O147" s="52" t="e">
        <f t="shared" si="54"/>
        <v>#DIV/0!</v>
      </c>
      <c r="P147" s="52" t="e">
        <f t="shared" si="54"/>
        <v>#DIV/0!</v>
      </c>
      <c r="Q147" s="314"/>
      <c r="R147" s="76"/>
    </row>
    <row r="148" spans="2:28" ht="16.5" hidden="1" customHeight="1" x14ac:dyDescent="0.3">
      <c r="C148" s="49"/>
      <c r="D148" s="50"/>
      <c r="E148" s="313"/>
      <c r="F148" s="50"/>
      <c r="G148" s="52" t="e">
        <f t="shared" ref="G148:P148" si="55">G15/G37</f>
        <v>#DIV/0!</v>
      </c>
      <c r="H148" s="52" t="e">
        <f t="shared" si="55"/>
        <v>#DIV/0!</v>
      </c>
      <c r="I148" s="52" t="e">
        <f t="shared" si="55"/>
        <v>#DIV/0!</v>
      </c>
      <c r="J148" s="52" t="e">
        <f t="shared" si="55"/>
        <v>#DIV/0!</v>
      </c>
      <c r="K148" s="52" t="e">
        <f t="shared" si="55"/>
        <v>#DIV/0!</v>
      </c>
      <c r="L148" s="52" t="e">
        <f t="shared" si="55"/>
        <v>#DIV/0!</v>
      </c>
      <c r="M148" s="52" t="e">
        <f t="shared" si="55"/>
        <v>#DIV/0!</v>
      </c>
      <c r="N148" s="52" t="e">
        <f t="shared" si="55"/>
        <v>#DIV/0!</v>
      </c>
      <c r="O148" s="52" t="e">
        <f t="shared" si="55"/>
        <v>#DIV/0!</v>
      </c>
      <c r="P148" s="52" t="e">
        <f t="shared" si="55"/>
        <v>#DIV/0!</v>
      </c>
      <c r="Q148" s="314"/>
      <c r="R148" s="76"/>
    </row>
    <row r="149" spans="2:28" ht="16.5" hidden="1" customHeight="1" x14ac:dyDescent="0.3">
      <c r="C149" s="49"/>
      <c r="D149" s="50"/>
      <c r="E149" s="313"/>
      <c r="F149" s="50"/>
      <c r="G149" s="52" t="e">
        <f t="shared" ref="G149:P149" si="56">G18/G36</f>
        <v>#DIV/0!</v>
      </c>
      <c r="H149" s="52" t="e">
        <f t="shared" si="56"/>
        <v>#DIV/0!</v>
      </c>
      <c r="I149" s="52" t="e">
        <f t="shared" si="56"/>
        <v>#DIV/0!</v>
      </c>
      <c r="J149" s="52" t="e">
        <f t="shared" si="56"/>
        <v>#DIV/0!</v>
      </c>
      <c r="K149" s="52" t="e">
        <f t="shared" si="56"/>
        <v>#DIV/0!</v>
      </c>
      <c r="L149" s="52" t="e">
        <f t="shared" si="56"/>
        <v>#DIV/0!</v>
      </c>
      <c r="M149" s="52" t="e">
        <f t="shared" si="56"/>
        <v>#DIV/0!</v>
      </c>
      <c r="N149" s="52" t="e">
        <f t="shared" si="56"/>
        <v>#DIV/0!</v>
      </c>
      <c r="O149" s="52" t="e">
        <f t="shared" si="56"/>
        <v>#DIV/0!</v>
      </c>
      <c r="P149" s="52" t="e">
        <f t="shared" si="56"/>
        <v>#DIV/0!</v>
      </c>
      <c r="Q149" s="314"/>
      <c r="R149" s="76"/>
    </row>
    <row r="150" spans="2:28" ht="16.5" hidden="1" customHeight="1" x14ac:dyDescent="0.3">
      <c r="C150" s="49"/>
      <c r="D150" s="50"/>
      <c r="E150" s="313"/>
      <c r="F150" s="50"/>
      <c r="G150" s="52" t="e">
        <f t="shared" ref="G150:P150" si="57">G18/G37</f>
        <v>#DIV/0!</v>
      </c>
      <c r="H150" s="52" t="e">
        <f t="shared" si="57"/>
        <v>#DIV/0!</v>
      </c>
      <c r="I150" s="52" t="e">
        <f t="shared" si="57"/>
        <v>#DIV/0!</v>
      </c>
      <c r="J150" s="52" t="e">
        <f t="shared" si="57"/>
        <v>#DIV/0!</v>
      </c>
      <c r="K150" s="52" t="e">
        <f t="shared" si="57"/>
        <v>#DIV/0!</v>
      </c>
      <c r="L150" s="52" t="e">
        <f t="shared" si="57"/>
        <v>#DIV/0!</v>
      </c>
      <c r="M150" s="52" t="e">
        <f t="shared" si="57"/>
        <v>#DIV/0!</v>
      </c>
      <c r="N150" s="52" t="e">
        <f t="shared" si="57"/>
        <v>#DIV/0!</v>
      </c>
      <c r="O150" s="52" t="e">
        <f t="shared" si="57"/>
        <v>#DIV/0!</v>
      </c>
      <c r="P150" s="52" t="e">
        <f t="shared" si="57"/>
        <v>#DIV/0!</v>
      </c>
      <c r="Q150" s="314"/>
      <c r="R150" s="76"/>
    </row>
    <row r="151" spans="2:28" s="323" customFormat="1" ht="16.5" hidden="1" customHeight="1" x14ac:dyDescent="0.3">
      <c r="B151" s="316"/>
      <c r="C151" s="317"/>
      <c r="D151" s="318"/>
      <c r="E151" s="318"/>
      <c r="F151" s="318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20"/>
      <c r="R151" s="321"/>
      <c r="S151" s="322"/>
      <c r="T151" s="322"/>
      <c r="U151" s="322"/>
      <c r="V151" s="322"/>
      <c r="W151" s="322"/>
      <c r="X151" s="322"/>
      <c r="Y151" s="322"/>
      <c r="Z151" s="322"/>
      <c r="AA151" s="322"/>
      <c r="AB151" s="322"/>
    </row>
    <row r="152" spans="2:28" s="323" customFormat="1" ht="16.5" hidden="1" customHeight="1" x14ac:dyDescent="0.3">
      <c r="B152" s="316"/>
      <c r="C152" s="317"/>
      <c r="D152" s="318"/>
      <c r="E152" s="318"/>
      <c r="F152" s="318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20"/>
      <c r="R152" s="321"/>
      <c r="S152" s="322"/>
      <c r="T152" s="322"/>
      <c r="U152" s="322"/>
      <c r="V152" s="322"/>
      <c r="W152" s="322"/>
      <c r="X152" s="322"/>
      <c r="Y152" s="322"/>
      <c r="Z152" s="322"/>
      <c r="AA152" s="322"/>
      <c r="AB152" s="322"/>
    </row>
    <row r="153" spans="2:28" s="323" customFormat="1" ht="16.5" hidden="1" customHeight="1" x14ac:dyDescent="0.3">
      <c r="B153" s="316"/>
      <c r="C153" s="317"/>
      <c r="D153" s="318"/>
      <c r="E153" s="318"/>
      <c r="F153" s="318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20"/>
      <c r="R153" s="321"/>
      <c r="S153" s="322"/>
      <c r="T153" s="322"/>
      <c r="U153" s="322"/>
      <c r="V153" s="322"/>
      <c r="W153" s="322"/>
      <c r="X153" s="322"/>
      <c r="Y153" s="322"/>
      <c r="Z153" s="322"/>
      <c r="AA153" s="322"/>
      <c r="AB153" s="322"/>
    </row>
    <row r="154" spans="2:28" s="323" customFormat="1" ht="16.5" hidden="1" customHeight="1" x14ac:dyDescent="0.3">
      <c r="B154" s="316"/>
      <c r="C154" s="317"/>
      <c r="D154" s="318"/>
      <c r="E154" s="318"/>
      <c r="F154" s="318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20"/>
      <c r="R154" s="321"/>
      <c r="S154" s="322"/>
      <c r="T154" s="322"/>
      <c r="U154" s="322"/>
      <c r="V154" s="322"/>
      <c r="W154" s="322"/>
      <c r="X154" s="322"/>
      <c r="Y154" s="322"/>
      <c r="Z154" s="322"/>
      <c r="AA154" s="322"/>
      <c r="AB154" s="322"/>
    </row>
    <row r="155" spans="2:28" ht="16.5" customHeight="1" x14ac:dyDescent="0.3">
      <c r="C155" s="49"/>
      <c r="D155" s="53" t="s">
        <v>124</v>
      </c>
      <c r="E155" s="50"/>
      <c r="F155" s="50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5"/>
      <c r="R155" s="76"/>
    </row>
    <row r="156" spans="2:28" ht="5.0999999999999996" customHeight="1" x14ac:dyDescent="0.3">
      <c r="C156" s="49"/>
      <c r="D156" s="50"/>
      <c r="E156" s="50"/>
      <c r="F156" s="50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76"/>
    </row>
    <row r="157" spans="2:28" ht="16.5" customHeight="1" x14ac:dyDescent="0.3">
      <c r="C157" s="1"/>
      <c r="D157" s="56"/>
      <c r="E157" s="57"/>
      <c r="F157" s="56"/>
      <c r="G157" s="58"/>
      <c r="H157" s="59"/>
      <c r="I157" s="59"/>
      <c r="J157" s="59"/>
      <c r="K157" s="59"/>
      <c r="L157" s="59"/>
      <c r="M157" s="59"/>
      <c r="N157" s="59"/>
      <c r="O157" s="59"/>
      <c r="P157" s="59"/>
    </row>
    <row r="158" spans="2:28" ht="14.4" x14ac:dyDescent="0.3">
      <c r="C158" s="1"/>
      <c r="D158" s="56"/>
      <c r="E158" s="60"/>
      <c r="F158" s="56"/>
      <c r="G158" s="155"/>
      <c r="H158" s="156"/>
      <c r="I158" s="156"/>
      <c r="J158" s="156"/>
      <c r="K158" s="156"/>
      <c r="L158" s="156"/>
      <c r="M158" s="156"/>
      <c r="N158" s="156"/>
      <c r="O158" s="156"/>
      <c r="P158" s="156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2:28" ht="14.4" x14ac:dyDescent="0.3">
      <c r="C159" s="1"/>
      <c r="D159" s="56"/>
      <c r="E159" s="60"/>
      <c r="F159" s="56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2:28" ht="14.4" x14ac:dyDescent="0.3">
      <c r="C160" s="1"/>
      <c r="D160" s="56"/>
      <c r="E160" s="60"/>
      <c r="F160" s="56"/>
      <c r="G160" s="155"/>
      <c r="H160" s="156"/>
      <c r="I160" s="156"/>
      <c r="J160" s="156"/>
      <c r="K160" s="156"/>
      <c r="L160" s="156"/>
      <c r="M160" s="156"/>
      <c r="N160" s="156"/>
      <c r="O160" s="156"/>
      <c r="P160" s="156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3:28" ht="14.4" x14ac:dyDescent="0.3">
      <c r="C161" s="1"/>
      <c r="D161" s="56"/>
      <c r="E161" s="60"/>
      <c r="F161" s="56"/>
      <c r="G161" s="158"/>
      <c r="H161" s="159"/>
      <c r="I161" s="159"/>
      <c r="J161" s="159"/>
      <c r="K161" s="159"/>
      <c r="L161" s="159"/>
      <c r="M161" s="159"/>
      <c r="N161" s="159"/>
      <c r="O161" s="159"/>
      <c r="P161" s="159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3:28" ht="14.4" x14ac:dyDescent="0.3">
      <c r="C162" s="1"/>
      <c r="D162" s="56"/>
      <c r="E162" s="60"/>
      <c r="F162" s="56"/>
      <c r="G162" s="158" t="e">
        <f>RIGHT(G236,LEN(G236)-1)</f>
        <v>#VALUE!</v>
      </c>
      <c r="H162" s="158" t="e">
        <f t="shared" ref="H162:P162" si="58">RIGHT(H236,LEN(H236)-1)</f>
        <v>#VALUE!</v>
      </c>
      <c r="I162" s="158" t="e">
        <f t="shared" si="58"/>
        <v>#VALUE!</v>
      </c>
      <c r="J162" s="158" t="e">
        <f t="shared" si="58"/>
        <v>#VALUE!</v>
      </c>
      <c r="K162" s="158" t="e">
        <f t="shared" si="58"/>
        <v>#VALUE!</v>
      </c>
      <c r="L162" s="158" t="e">
        <f t="shared" si="58"/>
        <v>#VALUE!</v>
      </c>
      <c r="M162" s="158" t="e">
        <f t="shared" si="58"/>
        <v>#VALUE!</v>
      </c>
      <c r="N162" s="158" t="e">
        <f t="shared" si="58"/>
        <v>#VALUE!</v>
      </c>
      <c r="O162" s="158" t="e">
        <f t="shared" si="58"/>
        <v>#VALUE!</v>
      </c>
      <c r="P162" s="158" t="e">
        <f t="shared" si="58"/>
        <v>#VALUE!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3:28" ht="14.4" x14ac:dyDescent="0.3">
      <c r="C163" s="1"/>
      <c r="D163" s="56"/>
      <c r="E163" s="60"/>
      <c r="F163" s="56"/>
      <c r="G163" s="160"/>
      <c r="H163" s="161"/>
      <c r="I163" s="161"/>
      <c r="J163" s="161"/>
      <c r="K163" s="161"/>
      <c r="L163" s="161"/>
      <c r="M163" s="161"/>
      <c r="N163" s="161"/>
      <c r="O163" s="161"/>
      <c r="P163" s="161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3:28" ht="14.4" x14ac:dyDescent="0.3">
      <c r="C164" s="1"/>
      <c r="D164" s="56"/>
      <c r="E164" s="60"/>
      <c r="F164" s="56"/>
      <c r="G164" s="61"/>
      <c r="H164" s="62"/>
      <c r="I164" s="62"/>
      <c r="J164" s="62"/>
      <c r="K164" s="62"/>
      <c r="L164" s="62"/>
      <c r="M164" s="62"/>
      <c r="N164" s="62"/>
      <c r="O164" s="62"/>
      <c r="P164" s="62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6" spans="3:28" ht="16.5" customHeight="1" x14ac:dyDescent="0.3">
      <c r="D166" s="63" t="s">
        <v>0</v>
      </c>
      <c r="E166" s="324"/>
      <c r="F166" s="324"/>
      <c r="G166" s="325"/>
      <c r="H166" s="166"/>
      <c r="I166" s="166"/>
      <c r="J166" s="167"/>
      <c r="K166" s="166"/>
      <c r="L166" s="166"/>
      <c r="M166" s="166"/>
      <c r="N166" s="166"/>
      <c r="O166" s="166"/>
      <c r="P166" s="166"/>
    </row>
    <row r="167" spans="3:28" ht="3.6" customHeight="1" x14ac:dyDescent="0.3">
      <c r="D167" s="64"/>
      <c r="E167" s="166"/>
      <c r="F167" s="166"/>
      <c r="G167" s="165"/>
      <c r="H167" s="166"/>
      <c r="I167" s="166"/>
      <c r="J167" s="167"/>
      <c r="K167" s="166"/>
      <c r="L167" s="166"/>
      <c r="M167" s="166"/>
      <c r="N167" s="166"/>
      <c r="O167" s="166"/>
      <c r="P167" s="166"/>
    </row>
    <row r="168" spans="3:28" ht="16.5" customHeight="1" x14ac:dyDescent="0.3">
      <c r="D168" s="162" t="s">
        <v>1</v>
      </c>
      <c r="E168" s="163">
        <f>E180</f>
        <v>0</v>
      </c>
      <c r="F168" s="164"/>
      <c r="G168" s="165"/>
      <c r="H168" s="166"/>
      <c r="I168" s="166"/>
      <c r="J168" s="167"/>
      <c r="K168" s="166"/>
      <c r="L168" s="166"/>
      <c r="M168" s="166"/>
      <c r="N168" s="166"/>
      <c r="O168" s="166"/>
      <c r="P168" s="166"/>
    </row>
    <row r="169" spans="3:28" ht="16.5" customHeight="1" x14ac:dyDescent="0.3">
      <c r="D169" s="162" t="s">
        <v>2</v>
      </c>
      <c r="E169" s="163">
        <f>E40</f>
        <v>0</v>
      </c>
      <c r="F169" s="164"/>
      <c r="G169" s="165"/>
      <c r="H169" s="166"/>
      <c r="I169" s="166"/>
      <c r="J169" s="167"/>
      <c r="K169" s="166"/>
      <c r="L169" s="166"/>
      <c r="M169" s="166"/>
      <c r="N169" s="166"/>
      <c r="O169" s="166"/>
      <c r="P169" s="166"/>
    </row>
    <row r="170" spans="3:28" ht="16.5" customHeight="1" x14ac:dyDescent="0.3">
      <c r="D170" s="162" t="s">
        <v>4</v>
      </c>
      <c r="E170" s="168" t="e">
        <f>E169/E168</f>
        <v>#DIV/0!</v>
      </c>
      <c r="F170" s="169"/>
      <c r="G170" s="165"/>
      <c r="H170" s="166"/>
      <c r="I170" s="166"/>
      <c r="J170" s="167"/>
      <c r="K170" s="166"/>
      <c r="L170" s="166"/>
      <c r="M170" s="166"/>
      <c r="N170" s="166"/>
      <c r="O170" s="166"/>
      <c r="P170" s="166"/>
    </row>
    <row r="171" spans="3:28" ht="16.5" customHeight="1" x14ac:dyDescent="0.3">
      <c r="D171" s="170" t="s">
        <v>6</v>
      </c>
      <c r="E171" s="171"/>
      <c r="F171" s="172"/>
      <c r="G171" s="165"/>
      <c r="H171" s="166"/>
      <c r="I171" s="166"/>
      <c r="J171" s="167"/>
      <c r="K171" s="166"/>
      <c r="L171" s="166"/>
      <c r="M171" s="166"/>
      <c r="N171" s="166"/>
      <c r="O171" s="166"/>
      <c r="P171" s="166"/>
    </row>
    <row r="172" spans="3:28" ht="3.6" customHeight="1" x14ac:dyDescent="0.3">
      <c r="D172" s="166"/>
      <c r="E172" s="166"/>
      <c r="F172" s="166"/>
      <c r="G172" s="173">
        <v>1</v>
      </c>
      <c r="H172" s="173">
        <v>2</v>
      </c>
      <c r="I172" s="173">
        <v>3</v>
      </c>
      <c r="J172" s="174">
        <v>4</v>
      </c>
      <c r="K172" s="173">
        <v>5</v>
      </c>
      <c r="L172" s="173">
        <v>6</v>
      </c>
      <c r="M172" s="173">
        <v>7</v>
      </c>
      <c r="N172" s="173">
        <v>8</v>
      </c>
      <c r="O172" s="173">
        <v>9</v>
      </c>
      <c r="P172" s="173">
        <v>10</v>
      </c>
    </row>
    <row r="173" spans="3:28" ht="16.5" customHeight="1" x14ac:dyDescent="0.3">
      <c r="D173" s="100" t="s">
        <v>9</v>
      </c>
      <c r="E173" s="175"/>
      <c r="F173" s="102"/>
      <c r="G173" s="176">
        <f>G15</f>
        <v>0</v>
      </c>
      <c r="H173" s="176">
        <f t="shared" ref="H173:P173" si="59">H15</f>
        <v>0</v>
      </c>
      <c r="I173" s="176">
        <f t="shared" si="59"/>
        <v>0</v>
      </c>
      <c r="J173" s="176">
        <f t="shared" si="59"/>
        <v>0</v>
      </c>
      <c r="K173" s="176">
        <f t="shared" si="59"/>
        <v>0</v>
      </c>
      <c r="L173" s="176">
        <f t="shared" si="59"/>
        <v>0</v>
      </c>
      <c r="M173" s="176">
        <f t="shared" si="59"/>
        <v>0</v>
      </c>
      <c r="N173" s="176">
        <f t="shared" si="59"/>
        <v>0</v>
      </c>
      <c r="O173" s="176">
        <f t="shared" si="59"/>
        <v>0</v>
      </c>
      <c r="P173" s="176">
        <f t="shared" si="59"/>
        <v>0</v>
      </c>
    </row>
    <row r="174" spans="3:28" ht="16.5" customHeight="1" x14ac:dyDescent="0.3">
      <c r="D174" s="100" t="s">
        <v>11</v>
      </c>
      <c r="E174" s="175"/>
      <c r="F174" s="102"/>
      <c r="G174" s="177" t="e">
        <f>ROUND(E171*(E170-G41)*G36,-2)</f>
        <v>#DIV/0!</v>
      </c>
      <c r="H174" s="177" t="e">
        <f>ROUND(E171*(E170-H41)*H36,-2)</f>
        <v>#DIV/0!</v>
      </c>
      <c r="I174" s="177" t="e">
        <f>ROUND(E171*(E170-I41)*I36,-2)</f>
        <v>#DIV/0!</v>
      </c>
      <c r="J174" s="177" t="e">
        <f>ROUND(E171*(E170-J41)*J36,-2)</f>
        <v>#DIV/0!</v>
      </c>
      <c r="K174" s="177" t="e">
        <f>ROUND(E171*(E170-K41)*K36,-2)</f>
        <v>#DIV/0!</v>
      </c>
      <c r="L174" s="177" t="e">
        <f>ROUND(E171*(E170-L41)*L36,-2)</f>
        <v>#DIV/0!</v>
      </c>
      <c r="M174" s="177" t="e">
        <f>ROUND(E171*(E170-M41)*M36,-2)</f>
        <v>#DIV/0!</v>
      </c>
      <c r="N174" s="177" t="e">
        <f>ROUND(E171*(E170-N41)*N36,-2)</f>
        <v>#DIV/0!</v>
      </c>
      <c r="O174" s="177" t="e">
        <f>ROUND(E171*(E170-O41)*O36,-2)</f>
        <v>#DIV/0!</v>
      </c>
      <c r="P174" s="177" t="e">
        <f>ROUND(E171*(E170-P41)*P36,-2)</f>
        <v>#DIV/0!</v>
      </c>
    </row>
    <row r="175" spans="3:28" ht="16.5" customHeight="1" x14ac:dyDescent="0.3">
      <c r="D175" s="100" t="s">
        <v>12</v>
      </c>
      <c r="E175" s="178"/>
      <c r="F175" s="179"/>
      <c r="G175" s="177" t="e">
        <f>G173+G174</f>
        <v>#DIV/0!</v>
      </c>
      <c r="H175" s="177" t="e">
        <f t="shared" ref="H175:P175" si="60">H173+H174</f>
        <v>#DIV/0!</v>
      </c>
      <c r="I175" s="177" t="e">
        <f t="shared" si="60"/>
        <v>#DIV/0!</v>
      </c>
      <c r="J175" s="177" t="e">
        <f t="shared" si="60"/>
        <v>#DIV/0!</v>
      </c>
      <c r="K175" s="177" t="e">
        <f t="shared" si="60"/>
        <v>#DIV/0!</v>
      </c>
      <c r="L175" s="177" t="e">
        <f t="shared" si="60"/>
        <v>#DIV/0!</v>
      </c>
      <c r="M175" s="177" t="e">
        <f t="shared" si="60"/>
        <v>#DIV/0!</v>
      </c>
      <c r="N175" s="177" t="e">
        <f t="shared" si="60"/>
        <v>#DIV/0!</v>
      </c>
      <c r="O175" s="177" t="e">
        <f t="shared" si="60"/>
        <v>#DIV/0!</v>
      </c>
      <c r="P175" s="177" t="e">
        <f t="shared" si="60"/>
        <v>#DIV/0!</v>
      </c>
    </row>
    <row r="176" spans="3:28" ht="16.5" customHeight="1" x14ac:dyDescent="0.3">
      <c r="D176" s="100" t="s">
        <v>14</v>
      </c>
      <c r="E176" s="175"/>
      <c r="F176" s="102"/>
      <c r="G176" s="180" t="e">
        <f t="shared" ref="G176:P176" si="61">G175/G37</f>
        <v>#DIV/0!</v>
      </c>
      <c r="H176" s="180" t="e">
        <f t="shared" si="61"/>
        <v>#DIV/0!</v>
      </c>
      <c r="I176" s="180" t="e">
        <f t="shared" si="61"/>
        <v>#DIV/0!</v>
      </c>
      <c r="J176" s="180" t="e">
        <f t="shared" si="61"/>
        <v>#DIV/0!</v>
      </c>
      <c r="K176" s="180" t="e">
        <f t="shared" si="61"/>
        <v>#DIV/0!</v>
      </c>
      <c r="L176" s="180" t="e">
        <f t="shared" si="61"/>
        <v>#DIV/0!</v>
      </c>
      <c r="M176" s="180" t="e">
        <f t="shared" si="61"/>
        <v>#DIV/0!</v>
      </c>
      <c r="N176" s="180" t="e">
        <f t="shared" si="61"/>
        <v>#DIV/0!</v>
      </c>
      <c r="O176" s="180" t="e">
        <f t="shared" si="61"/>
        <v>#DIV/0!</v>
      </c>
      <c r="P176" s="180" t="e">
        <f t="shared" si="61"/>
        <v>#DIV/0!</v>
      </c>
    </row>
    <row r="177" spans="4:16" ht="3.6" customHeight="1" x14ac:dyDescent="0.3"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</row>
    <row r="178" spans="4:16" ht="16.5" customHeight="1" x14ac:dyDescent="0.3">
      <c r="D178" s="63" t="s">
        <v>17</v>
      </c>
      <c r="E178" s="324"/>
      <c r="F178" s="324"/>
      <c r="G178" s="325"/>
      <c r="H178" s="326"/>
      <c r="I178" s="166"/>
      <c r="J178" s="167"/>
      <c r="K178" s="166"/>
      <c r="L178" s="166"/>
      <c r="M178" s="166"/>
      <c r="N178" s="166"/>
      <c r="O178" s="166"/>
      <c r="P178" s="166"/>
    </row>
    <row r="179" spans="4:16" ht="3.6" customHeight="1" x14ac:dyDescent="0.3">
      <c r="D179" s="64"/>
      <c r="E179" s="166"/>
      <c r="F179" s="166"/>
      <c r="G179" s="165"/>
      <c r="H179" s="166"/>
      <c r="I179" s="166"/>
      <c r="J179" s="167"/>
      <c r="K179" s="166"/>
      <c r="L179" s="166"/>
      <c r="M179" s="166"/>
      <c r="N179" s="166"/>
      <c r="O179" s="166"/>
      <c r="P179" s="166"/>
    </row>
    <row r="180" spans="4:16" ht="16.5" customHeight="1" x14ac:dyDescent="0.3">
      <c r="D180" s="162" t="s">
        <v>20</v>
      </c>
      <c r="E180" s="163"/>
      <c r="F180" s="164"/>
      <c r="G180" s="165"/>
      <c r="H180" s="166"/>
      <c r="I180" s="166"/>
      <c r="J180" s="167"/>
      <c r="K180" s="166"/>
      <c r="L180" s="166"/>
      <c r="M180" s="166"/>
      <c r="N180" s="166"/>
      <c r="O180" s="166"/>
      <c r="P180" s="166"/>
    </row>
    <row r="181" spans="4:16" ht="16.5" customHeight="1" x14ac:dyDescent="0.3">
      <c r="D181" s="162" t="s">
        <v>21</v>
      </c>
      <c r="E181" s="163">
        <f>E71</f>
        <v>0</v>
      </c>
      <c r="F181" s="164"/>
      <c r="G181" s="165"/>
      <c r="H181" s="166"/>
      <c r="I181" s="166"/>
      <c r="J181" s="167"/>
      <c r="K181" s="166"/>
      <c r="L181" s="166"/>
      <c r="M181" s="166"/>
      <c r="N181" s="166"/>
      <c r="O181" s="166"/>
      <c r="P181" s="166"/>
    </row>
    <row r="182" spans="4:16" ht="16.5" customHeight="1" x14ac:dyDescent="0.3">
      <c r="D182" s="162" t="s">
        <v>23</v>
      </c>
      <c r="E182" s="168" t="e">
        <f>E180/E181</f>
        <v>#DIV/0!</v>
      </c>
      <c r="F182" s="169"/>
      <c r="G182" s="165"/>
      <c r="H182" s="166"/>
      <c r="I182" s="166"/>
      <c r="J182" s="167"/>
      <c r="K182" s="166"/>
      <c r="L182" s="166"/>
      <c r="M182" s="166"/>
      <c r="N182" s="166"/>
      <c r="O182" s="166"/>
      <c r="P182" s="166"/>
    </row>
    <row r="183" spans="4:16" ht="3.6" customHeight="1" x14ac:dyDescent="0.3">
      <c r="D183" s="166"/>
      <c r="E183" s="166"/>
      <c r="F183" s="166"/>
      <c r="G183" s="181"/>
      <c r="H183" s="182"/>
      <c r="I183" s="182"/>
      <c r="J183" s="183"/>
      <c r="K183" s="182"/>
      <c r="L183" s="182"/>
      <c r="M183" s="182"/>
      <c r="N183" s="182"/>
      <c r="O183" s="182"/>
      <c r="P183" s="182"/>
    </row>
    <row r="184" spans="4:16" ht="16.5" customHeight="1" x14ac:dyDescent="0.3">
      <c r="D184" s="100" t="s">
        <v>9</v>
      </c>
      <c r="E184" s="175"/>
      <c r="F184" s="102"/>
      <c r="G184" s="176">
        <f>G15</f>
        <v>0</v>
      </c>
      <c r="H184" s="176">
        <f t="shared" ref="H184:P184" si="62">H15</f>
        <v>0</v>
      </c>
      <c r="I184" s="176">
        <f t="shared" si="62"/>
        <v>0</v>
      </c>
      <c r="J184" s="176">
        <f t="shared" si="62"/>
        <v>0</v>
      </c>
      <c r="K184" s="176">
        <f t="shared" si="62"/>
        <v>0</v>
      </c>
      <c r="L184" s="176">
        <f t="shared" si="62"/>
        <v>0</v>
      </c>
      <c r="M184" s="176">
        <f t="shared" si="62"/>
        <v>0</v>
      </c>
      <c r="N184" s="176">
        <f t="shared" si="62"/>
        <v>0</v>
      </c>
      <c r="O184" s="176">
        <f t="shared" si="62"/>
        <v>0</v>
      </c>
      <c r="P184" s="176">
        <f t="shared" si="62"/>
        <v>0</v>
      </c>
    </row>
    <row r="185" spans="4:16" ht="16.5" customHeight="1" x14ac:dyDescent="0.3">
      <c r="D185" s="184" t="s">
        <v>25</v>
      </c>
      <c r="E185" s="175"/>
      <c r="F185" s="102"/>
      <c r="G185" s="180"/>
      <c r="H185" s="180"/>
      <c r="I185" s="180"/>
      <c r="J185" s="185"/>
      <c r="K185" s="180"/>
      <c r="L185" s="180"/>
      <c r="M185" s="180"/>
      <c r="N185" s="180"/>
      <c r="O185" s="180"/>
      <c r="P185" s="180"/>
    </row>
    <row r="186" spans="4:16" ht="16.5" customHeight="1" x14ac:dyDescent="0.3">
      <c r="D186" s="184" t="s">
        <v>77</v>
      </c>
      <c r="E186" s="175"/>
      <c r="F186" s="102"/>
      <c r="G186" s="186"/>
      <c r="H186" s="186"/>
      <c r="I186" s="186"/>
      <c r="J186" s="187"/>
      <c r="K186" s="186"/>
      <c r="L186" s="186"/>
      <c r="M186" s="186"/>
      <c r="N186" s="186"/>
      <c r="O186" s="186"/>
      <c r="P186" s="186"/>
    </row>
    <row r="187" spans="4:16" ht="16.5" customHeight="1" x14ac:dyDescent="0.3">
      <c r="D187" s="184" t="s">
        <v>26</v>
      </c>
      <c r="E187" s="188"/>
      <c r="F187" s="189"/>
      <c r="G187" s="190" t="e">
        <f t="shared" ref="G187:P187" si="63">G71-G186/$E$182</f>
        <v>#DIV/0!</v>
      </c>
      <c r="H187" s="190" t="e">
        <f t="shared" si="63"/>
        <v>#DIV/0!</v>
      </c>
      <c r="I187" s="190" t="e">
        <f t="shared" si="63"/>
        <v>#DIV/0!</v>
      </c>
      <c r="J187" s="190" t="e">
        <f t="shared" si="63"/>
        <v>#DIV/0!</v>
      </c>
      <c r="K187" s="190" t="e">
        <f t="shared" si="63"/>
        <v>#DIV/0!</v>
      </c>
      <c r="L187" s="190" t="e">
        <f t="shared" si="63"/>
        <v>#DIV/0!</v>
      </c>
      <c r="M187" s="190" t="e">
        <f t="shared" si="63"/>
        <v>#DIV/0!</v>
      </c>
      <c r="N187" s="190" t="e">
        <f t="shared" si="63"/>
        <v>#DIV/0!</v>
      </c>
      <c r="O187" s="190" t="e">
        <f t="shared" si="63"/>
        <v>#DIV/0!</v>
      </c>
      <c r="P187" s="190" t="e">
        <f t="shared" si="63"/>
        <v>#DIV/0!</v>
      </c>
    </row>
    <row r="188" spans="4:16" ht="16.5" customHeight="1" x14ac:dyDescent="0.3">
      <c r="D188" s="100" t="s">
        <v>27</v>
      </c>
      <c r="E188" s="175"/>
      <c r="F188" s="102"/>
      <c r="G188" s="177" t="e">
        <f>-ROUND(G187*G185,-3)</f>
        <v>#DIV/0!</v>
      </c>
      <c r="H188" s="177" t="e">
        <f t="shared" ref="H188:P188" si="64">-ROUND(H187*H185,-3)</f>
        <v>#DIV/0!</v>
      </c>
      <c r="I188" s="177" t="e">
        <f t="shared" si="64"/>
        <v>#DIV/0!</v>
      </c>
      <c r="J188" s="177" t="e">
        <f t="shared" si="64"/>
        <v>#DIV/0!</v>
      </c>
      <c r="K188" s="177" t="e">
        <f t="shared" si="64"/>
        <v>#DIV/0!</v>
      </c>
      <c r="L188" s="177" t="e">
        <f t="shared" si="64"/>
        <v>#DIV/0!</v>
      </c>
      <c r="M188" s="177" t="e">
        <f t="shared" si="64"/>
        <v>#DIV/0!</v>
      </c>
      <c r="N188" s="177" t="e">
        <f t="shared" si="64"/>
        <v>#DIV/0!</v>
      </c>
      <c r="O188" s="177" t="e">
        <f t="shared" si="64"/>
        <v>#DIV/0!</v>
      </c>
      <c r="P188" s="177" t="e">
        <f t="shared" si="64"/>
        <v>#DIV/0!</v>
      </c>
    </row>
    <row r="189" spans="4:16" ht="16.5" customHeight="1" x14ac:dyDescent="0.3">
      <c r="D189" s="100" t="s">
        <v>28</v>
      </c>
      <c r="E189" s="175"/>
      <c r="F189" s="102"/>
      <c r="G189" s="176" t="e">
        <f>G184+G188</f>
        <v>#DIV/0!</v>
      </c>
      <c r="H189" s="176" t="e">
        <f t="shared" ref="H189:P189" si="65">H184+H188</f>
        <v>#DIV/0!</v>
      </c>
      <c r="I189" s="176" t="e">
        <f t="shared" si="65"/>
        <v>#DIV/0!</v>
      </c>
      <c r="J189" s="176" t="e">
        <f t="shared" si="65"/>
        <v>#DIV/0!</v>
      </c>
      <c r="K189" s="176" t="e">
        <f t="shared" si="65"/>
        <v>#DIV/0!</v>
      </c>
      <c r="L189" s="176" t="e">
        <f t="shared" si="65"/>
        <v>#DIV/0!</v>
      </c>
      <c r="M189" s="176" t="e">
        <f t="shared" si="65"/>
        <v>#DIV/0!</v>
      </c>
      <c r="N189" s="176" t="e">
        <f t="shared" si="65"/>
        <v>#DIV/0!</v>
      </c>
      <c r="O189" s="176" t="e">
        <f t="shared" si="65"/>
        <v>#DIV/0!</v>
      </c>
      <c r="P189" s="176" t="e">
        <f t="shared" si="65"/>
        <v>#DIV/0!</v>
      </c>
    </row>
    <row r="190" spans="4:16" ht="16.5" customHeight="1" x14ac:dyDescent="0.3">
      <c r="D190" s="100" t="s">
        <v>29</v>
      </c>
      <c r="E190" s="175"/>
      <c r="F190" s="102"/>
      <c r="G190" s="191" t="e">
        <f t="shared" ref="G190:P190" si="66">G189/G37</f>
        <v>#DIV/0!</v>
      </c>
      <c r="H190" s="191" t="e">
        <f t="shared" si="66"/>
        <v>#DIV/0!</v>
      </c>
      <c r="I190" s="191" t="e">
        <f t="shared" si="66"/>
        <v>#DIV/0!</v>
      </c>
      <c r="J190" s="191" t="e">
        <f t="shared" si="66"/>
        <v>#DIV/0!</v>
      </c>
      <c r="K190" s="191" t="e">
        <f t="shared" si="66"/>
        <v>#DIV/0!</v>
      </c>
      <c r="L190" s="191" t="e">
        <f t="shared" si="66"/>
        <v>#DIV/0!</v>
      </c>
      <c r="M190" s="191" t="e">
        <f t="shared" si="66"/>
        <v>#DIV/0!</v>
      </c>
      <c r="N190" s="191" t="e">
        <f t="shared" si="66"/>
        <v>#DIV/0!</v>
      </c>
      <c r="O190" s="191" t="e">
        <f t="shared" si="66"/>
        <v>#DIV/0!</v>
      </c>
      <c r="P190" s="191" t="e">
        <f t="shared" si="66"/>
        <v>#DIV/0!</v>
      </c>
    </row>
    <row r="192" spans="4:16" ht="16.5" customHeight="1" x14ac:dyDescent="0.3">
      <c r="E192" s="4"/>
    </row>
    <row r="193" spans="1:23" ht="16.5" customHeight="1" x14ac:dyDescent="0.3">
      <c r="A193" s="192"/>
      <c r="B193" s="193"/>
      <c r="C193" s="192"/>
      <c r="D193" s="192"/>
      <c r="E193" s="194"/>
      <c r="F193" s="194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76"/>
    </row>
    <row r="194" spans="1:23" ht="16.5" customHeight="1" x14ac:dyDescent="0.3">
      <c r="C194" s="360" t="s">
        <v>125</v>
      </c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59"/>
      <c r="P194" s="359"/>
      <c r="Q194" s="359"/>
      <c r="R194" s="76"/>
    </row>
    <row r="195" spans="1:23" ht="16.5" customHeight="1" x14ac:dyDescent="0.3">
      <c r="C195" s="192"/>
      <c r="D195" s="192"/>
      <c r="E195" s="194"/>
      <c r="F195" s="194"/>
      <c r="G195" s="192"/>
      <c r="H195" s="192"/>
      <c r="I195" s="192"/>
      <c r="J195" s="192"/>
      <c r="K195" s="192"/>
      <c r="L195" s="192"/>
      <c r="M195" s="192"/>
      <c r="N195" s="192"/>
      <c r="O195" s="192"/>
      <c r="P195" s="192"/>
      <c r="Q195" s="192"/>
      <c r="R195" s="76"/>
    </row>
    <row r="196" spans="1:23" ht="14.4" x14ac:dyDescent="0.3">
      <c r="C196" s="195"/>
      <c r="D196" s="231"/>
      <c r="E196" s="241"/>
      <c r="F196" s="10"/>
      <c r="G196" s="11"/>
      <c r="H196" s="12"/>
      <c r="I196" s="12"/>
      <c r="J196" s="12"/>
      <c r="K196" s="12"/>
      <c r="L196" s="12"/>
      <c r="M196" s="12"/>
      <c r="N196" s="12"/>
      <c r="O196" s="12"/>
      <c r="P196" s="12"/>
      <c r="Q196" s="13"/>
      <c r="R196" s="76"/>
      <c r="T196" s="196" t="s">
        <v>126</v>
      </c>
      <c r="U196" s="197"/>
      <c r="V196" s="197"/>
      <c r="W196" s="197"/>
    </row>
    <row r="197" spans="1:23" ht="15" thickBot="1" x14ac:dyDescent="0.35">
      <c r="C197" s="198"/>
      <c r="D197" s="232" t="s">
        <v>127</v>
      </c>
      <c r="E197" s="242" t="s">
        <v>71</v>
      </c>
      <c r="F197" s="69"/>
      <c r="G197" s="70">
        <v>1</v>
      </c>
      <c r="H197" s="71">
        <v>2</v>
      </c>
      <c r="I197" s="71">
        <v>3</v>
      </c>
      <c r="J197" s="71">
        <v>4</v>
      </c>
      <c r="K197" s="71">
        <v>5</v>
      </c>
      <c r="L197" s="71">
        <v>6</v>
      </c>
      <c r="M197" s="71">
        <v>7</v>
      </c>
      <c r="N197" s="71">
        <v>8</v>
      </c>
      <c r="O197" s="71">
        <v>9</v>
      </c>
      <c r="P197" s="71">
        <v>10</v>
      </c>
      <c r="Q197" s="15"/>
      <c r="R197" s="76"/>
      <c r="T197" s="199" t="s">
        <v>128</v>
      </c>
      <c r="U197" s="76"/>
      <c r="V197" s="200"/>
      <c r="W197" s="201">
        <v>42736</v>
      </c>
    </row>
    <row r="198" spans="1:23" ht="3.6" customHeight="1" x14ac:dyDescent="0.3">
      <c r="C198" s="202"/>
      <c r="D198" s="18"/>
      <c r="E198" s="243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2"/>
      <c r="R198" s="76"/>
      <c r="T198" s="199"/>
      <c r="U198" s="76"/>
      <c r="V198" s="76"/>
      <c r="W198" s="203"/>
    </row>
    <row r="199" spans="1:23" ht="14.4" x14ac:dyDescent="0.3">
      <c r="C199" s="327"/>
      <c r="D199" s="233" t="s">
        <v>69</v>
      </c>
      <c r="E199" s="80">
        <f>E6</f>
        <v>0</v>
      </c>
      <c r="F199" s="79"/>
      <c r="G199" s="80">
        <f t="shared" ref="G199:P199" si="67">G6</f>
        <v>0</v>
      </c>
      <c r="H199" s="81">
        <f t="shared" si="67"/>
        <v>0</v>
      </c>
      <c r="I199" s="81">
        <f t="shared" si="67"/>
        <v>0</v>
      </c>
      <c r="J199" s="81">
        <f t="shared" si="67"/>
        <v>0</v>
      </c>
      <c r="K199" s="81">
        <f t="shared" si="67"/>
        <v>0</v>
      </c>
      <c r="L199" s="81">
        <f t="shared" si="67"/>
        <v>0</v>
      </c>
      <c r="M199" s="81">
        <f t="shared" si="67"/>
        <v>0</v>
      </c>
      <c r="N199" s="81">
        <f t="shared" si="67"/>
        <v>0</v>
      </c>
      <c r="O199" s="81">
        <f t="shared" si="67"/>
        <v>0</v>
      </c>
      <c r="P199" s="81">
        <f t="shared" si="67"/>
        <v>0</v>
      </c>
      <c r="Q199" s="270"/>
      <c r="R199" s="76"/>
      <c r="T199" s="199" t="s">
        <v>129</v>
      </c>
      <c r="U199" s="76"/>
      <c r="V199" s="76"/>
      <c r="W199" s="204">
        <v>0.03</v>
      </c>
    </row>
    <row r="200" spans="1:23" ht="14.4" x14ac:dyDescent="0.3">
      <c r="C200" s="327"/>
      <c r="D200" s="233" t="s">
        <v>68</v>
      </c>
      <c r="E200" s="80">
        <f>E7</f>
        <v>0</v>
      </c>
      <c r="F200" s="79"/>
      <c r="G200" s="80">
        <f t="shared" ref="G200:P200" si="68">G7</f>
        <v>0</v>
      </c>
      <c r="H200" s="81">
        <f t="shared" si="68"/>
        <v>0</v>
      </c>
      <c r="I200" s="81">
        <f t="shared" si="68"/>
        <v>0</v>
      </c>
      <c r="J200" s="81">
        <f t="shared" si="68"/>
        <v>0</v>
      </c>
      <c r="K200" s="81">
        <f t="shared" si="68"/>
        <v>0</v>
      </c>
      <c r="L200" s="81">
        <f t="shared" si="68"/>
        <v>0</v>
      </c>
      <c r="M200" s="81">
        <f t="shared" si="68"/>
        <v>0</v>
      </c>
      <c r="N200" s="81">
        <f t="shared" si="68"/>
        <v>0</v>
      </c>
      <c r="O200" s="81">
        <f t="shared" si="68"/>
        <v>0</v>
      </c>
      <c r="P200" s="81">
        <f t="shared" si="68"/>
        <v>0</v>
      </c>
      <c r="Q200" s="270"/>
      <c r="R200" s="76"/>
      <c r="T200" s="199"/>
      <c r="U200" s="76"/>
      <c r="V200" s="76"/>
      <c r="W200" s="205"/>
    </row>
    <row r="201" spans="1:23" ht="14.4" x14ac:dyDescent="0.3">
      <c r="C201" s="327"/>
      <c r="D201" s="233" t="s">
        <v>67</v>
      </c>
      <c r="E201" s="80" t="str">
        <f>E8</f>
        <v xml:space="preserve">, </v>
      </c>
      <c r="F201" s="79"/>
      <c r="G201" s="80" t="str">
        <f t="shared" ref="G201:P201" si="69">G8</f>
        <v xml:space="preserve">, </v>
      </c>
      <c r="H201" s="81" t="str">
        <f t="shared" si="69"/>
        <v xml:space="preserve">, </v>
      </c>
      <c r="I201" s="81" t="str">
        <f t="shared" si="69"/>
        <v xml:space="preserve">, </v>
      </c>
      <c r="J201" s="81" t="str">
        <f t="shared" si="69"/>
        <v xml:space="preserve">, </v>
      </c>
      <c r="K201" s="81" t="str">
        <f t="shared" si="69"/>
        <v xml:space="preserve">, </v>
      </c>
      <c r="L201" s="81" t="str">
        <f t="shared" si="69"/>
        <v xml:space="preserve">, </v>
      </c>
      <c r="M201" s="81" t="str">
        <f t="shared" si="69"/>
        <v xml:space="preserve">, </v>
      </c>
      <c r="N201" s="81" t="str">
        <f t="shared" si="69"/>
        <v xml:space="preserve">, </v>
      </c>
      <c r="O201" s="81" t="str">
        <f t="shared" si="69"/>
        <v xml:space="preserve">, </v>
      </c>
      <c r="P201" s="81" t="str">
        <f t="shared" si="69"/>
        <v xml:space="preserve">, </v>
      </c>
      <c r="Q201" s="270"/>
      <c r="R201" s="76"/>
    </row>
    <row r="202" spans="1:23" ht="3.6" customHeight="1" x14ac:dyDescent="0.3">
      <c r="C202" s="328"/>
      <c r="D202" s="78"/>
      <c r="E202" s="80"/>
      <c r="F202" s="23"/>
      <c r="G202" s="80"/>
      <c r="H202" s="81"/>
      <c r="I202" s="81"/>
      <c r="J202" s="81"/>
      <c r="K202" s="81"/>
      <c r="L202" s="81"/>
      <c r="M202" s="81"/>
      <c r="N202" s="81"/>
      <c r="O202" s="81"/>
      <c r="P202" s="81"/>
      <c r="Q202" s="270"/>
      <c r="R202" s="76"/>
    </row>
    <row r="203" spans="1:23" ht="14.4" x14ac:dyDescent="0.3">
      <c r="C203" s="206"/>
      <c r="D203" s="234" t="s">
        <v>72</v>
      </c>
      <c r="E203" s="244"/>
      <c r="F203" s="207"/>
      <c r="G203" s="123"/>
      <c r="H203" s="124"/>
      <c r="I203" s="124"/>
      <c r="J203" s="124"/>
      <c r="K203" s="124"/>
      <c r="L203" s="124"/>
      <c r="M203" s="124"/>
      <c r="N203" s="124"/>
      <c r="O203" s="124"/>
      <c r="P203" s="124"/>
      <c r="Q203" s="272"/>
      <c r="R203" s="76"/>
    </row>
    <row r="204" spans="1:23" ht="3.6" customHeight="1" x14ac:dyDescent="0.3">
      <c r="C204" s="328"/>
      <c r="D204" s="78"/>
      <c r="E204" s="80"/>
      <c r="F204" s="79"/>
      <c r="G204" s="80"/>
      <c r="H204" s="81"/>
      <c r="I204" s="81"/>
      <c r="J204" s="81"/>
      <c r="K204" s="81"/>
      <c r="L204" s="81"/>
      <c r="M204" s="81"/>
      <c r="N204" s="81"/>
      <c r="O204" s="81"/>
      <c r="P204" s="81"/>
      <c r="Q204" s="270"/>
      <c r="R204" s="76"/>
    </row>
    <row r="205" spans="1:23" ht="14.4" x14ac:dyDescent="0.3">
      <c r="C205" s="327"/>
      <c r="D205" s="233" t="s">
        <v>66</v>
      </c>
      <c r="E205" s="83" t="str">
        <f>E12</f>
        <v>---</v>
      </c>
      <c r="F205" s="79"/>
      <c r="G205" s="83">
        <f t="shared" ref="G205:P205" si="70">G12</f>
        <v>0</v>
      </c>
      <c r="H205" s="84">
        <f t="shared" si="70"/>
        <v>0</v>
      </c>
      <c r="I205" s="84">
        <f t="shared" si="70"/>
        <v>0</v>
      </c>
      <c r="J205" s="84">
        <f t="shared" si="70"/>
        <v>0</v>
      </c>
      <c r="K205" s="84">
        <f t="shared" si="70"/>
        <v>0</v>
      </c>
      <c r="L205" s="84">
        <f t="shared" si="70"/>
        <v>0</v>
      </c>
      <c r="M205" s="84">
        <f t="shared" si="70"/>
        <v>0</v>
      </c>
      <c r="N205" s="84">
        <f t="shared" si="70"/>
        <v>0</v>
      </c>
      <c r="O205" s="84">
        <f t="shared" si="70"/>
        <v>0</v>
      </c>
      <c r="P205" s="84">
        <f t="shared" si="70"/>
        <v>0</v>
      </c>
      <c r="Q205" s="273"/>
      <c r="R205" s="76"/>
    </row>
    <row r="206" spans="1:23" ht="16.5" customHeight="1" x14ac:dyDescent="0.3">
      <c r="C206" s="327"/>
      <c r="D206" s="233" t="s">
        <v>18</v>
      </c>
      <c r="E206" s="258" t="e">
        <f>E133</f>
        <v>#VALUE!</v>
      </c>
      <c r="F206" s="79"/>
      <c r="G206" s="259" t="e">
        <f t="shared" ref="G206:P206" si="71">G133</f>
        <v>#DIV/0!</v>
      </c>
      <c r="H206" s="260" t="e">
        <f t="shared" si="71"/>
        <v>#DIV/0!</v>
      </c>
      <c r="I206" s="260" t="e">
        <f t="shared" si="71"/>
        <v>#DIV/0!</v>
      </c>
      <c r="J206" s="260" t="e">
        <f t="shared" si="71"/>
        <v>#DIV/0!</v>
      </c>
      <c r="K206" s="260" t="e">
        <f t="shared" si="71"/>
        <v>#DIV/0!</v>
      </c>
      <c r="L206" s="260" t="e">
        <f t="shared" si="71"/>
        <v>#DIV/0!</v>
      </c>
      <c r="M206" s="260" t="e">
        <f t="shared" si="71"/>
        <v>#DIV/0!</v>
      </c>
      <c r="N206" s="260" t="e">
        <f t="shared" si="71"/>
        <v>#DIV/0!</v>
      </c>
      <c r="O206" s="260" t="e">
        <f t="shared" si="71"/>
        <v>#DIV/0!</v>
      </c>
      <c r="P206" s="260" t="e">
        <f t="shared" si="71"/>
        <v>#DIV/0!</v>
      </c>
      <c r="Q206" s="329"/>
      <c r="R206" s="76"/>
    </row>
    <row r="207" spans="1:23" ht="16.5" customHeight="1" x14ac:dyDescent="0.3">
      <c r="C207" s="206"/>
      <c r="D207" s="234" t="s">
        <v>130</v>
      </c>
      <c r="E207" s="244"/>
      <c r="F207" s="207"/>
      <c r="G207" s="83"/>
      <c r="H207" s="84"/>
      <c r="I207" s="84"/>
      <c r="J207" s="84"/>
      <c r="K207" s="84"/>
      <c r="L207" s="84"/>
      <c r="M207" s="84"/>
      <c r="N207" s="84"/>
      <c r="O207" s="84"/>
      <c r="P207" s="84"/>
      <c r="Q207" s="273"/>
      <c r="R207" s="76"/>
    </row>
    <row r="208" spans="1:23" ht="3.75" customHeight="1" x14ac:dyDescent="0.3">
      <c r="C208" s="330"/>
      <c r="D208" s="82"/>
      <c r="E208" s="331"/>
      <c r="F208" s="23"/>
      <c r="G208" s="83"/>
      <c r="H208" s="84"/>
      <c r="I208" s="84"/>
      <c r="J208" s="84"/>
      <c r="K208" s="84"/>
      <c r="L208" s="84"/>
      <c r="M208" s="84"/>
      <c r="N208" s="84"/>
      <c r="O208" s="84"/>
      <c r="P208" s="84"/>
      <c r="Q208" s="273"/>
      <c r="R208" s="76"/>
    </row>
    <row r="209" spans="3:18" ht="16.5" customHeight="1" x14ac:dyDescent="0.3">
      <c r="C209" s="327"/>
      <c r="D209" s="233" t="s">
        <v>62</v>
      </c>
      <c r="E209" s="268">
        <f>E23</f>
        <v>0</v>
      </c>
      <c r="F209" s="79"/>
      <c r="G209" s="111">
        <v>0</v>
      </c>
      <c r="H209" s="112">
        <v>0</v>
      </c>
      <c r="I209" s="112">
        <v>0</v>
      </c>
      <c r="J209" s="112">
        <v>0</v>
      </c>
      <c r="K209" s="112">
        <v>0</v>
      </c>
      <c r="L209" s="112">
        <v>0</v>
      </c>
      <c r="M209" s="112">
        <v>0</v>
      </c>
      <c r="N209" s="112">
        <v>0</v>
      </c>
      <c r="O209" s="112">
        <v>0</v>
      </c>
      <c r="P209" s="112">
        <v>0</v>
      </c>
      <c r="Q209" s="273"/>
      <c r="R209" s="76"/>
    </row>
    <row r="210" spans="3:18" ht="16.5" customHeight="1" x14ac:dyDescent="0.3">
      <c r="C210" s="332"/>
      <c r="D210" s="253" t="s">
        <v>149</v>
      </c>
      <c r="E210" s="269"/>
      <c r="F210" s="213"/>
      <c r="G210" s="254" t="e">
        <f t="shared" ref="G210:P210" si="72">G206*(1+G209)</f>
        <v>#DIV/0!</v>
      </c>
      <c r="H210" s="255" t="e">
        <f t="shared" si="72"/>
        <v>#DIV/0!</v>
      </c>
      <c r="I210" s="255" t="e">
        <f t="shared" si="72"/>
        <v>#DIV/0!</v>
      </c>
      <c r="J210" s="255" t="e">
        <f t="shared" si="72"/>
        <v>#DIV/0!</v>
      </c>
      <c r="K210" s="255" t="e">
        <f t="shared" si="72"/>
        <v>#DIV/0!</v>
      </c>
      <c r="L210" s="255" t="e">
        <f t="shared" si="72"/>
        <v>#DIV/0!</v>
      </c>
      <c r="M210" s="255" t="e">
        <f t="shared" si="72"/>
        <v>#DIV/0!</v>
      </c>
      <c r="N210" s="255" t="e">
        <f t="shared" si="72"/>
        <v>#DIV/0!</v>
      </c>
      <c r="O210" s="255" t="e">
        <f t="shared" si="72"/>
        <v>#DIV/0!</v>
      </c>
      <c r="P210" s="255" t="e">
        <f t="shared" si="72"/>
        <v>#DIV/0!</v>
      </c>
      <c r="Q210" s="329"/>
      <c r="R210" s="76"/>
    </row>
    <row r="211" spans="3:18" ht="16.5" customHeight="1" x14ac:dyDescent="0.3">
      <c r="C211" s="327"/>
      <c r="D211" s="233" t="s">
        <v>131</v>
      </c>
      <c r="E211" s="245"/>
      <c r="F211" s="79"/>
      <c r="G211" s="256">
        <v>0</v>
      </c>
      <c r="H211" s="112">
        <v>0</v>
      </c>
      <c r="I211" s="112">
        <v>0</v>
      </c>
      <c r="J211" s="112">
        <v>0</v>
      </c>
      <c r="K211" s="112">
        <v>0</v>
      </c>
      <c r="L211" s="112">
        <v>0</v>
      </c>
      <c r="M211" s="112">
        <v>0</v>
      </c>
      <c r="N211" s="112">
        <v>0</v>
      </c>
      <c r="O211" s="112">
        <v>0</v>
      </c>
      <c r="P211" s="112">
        <v>0</v>
      </c>
      <c r="Q211" s="273"/>
      <c r="R211" s="76"/>
    </row>
    <row r="212" spans="3:18" ht="16.5" customHeight="1" x14ac:dyDescent="0.3">
      <c r="C212" s="332"/>
      <c r="D212" s="253" t="s">
        <v>149</v>
      </c>
      <c r="E212" s="269"/>
      <c r="F212" s="213"/>
      <c r="G212" s="254" t="e">
        <f t="shared" ref="G212:P212" si="73">G210*(1+G211)</f>
        <v>#DIV/0!</v>
      </c>
      <c r="H212" s="255" t="e">
        <f t="shared" si="73"/>
        <v>#DIV/0!</v>
      </c>
      <c r="I212" s="255" t="e">
        <f t="shared" si="73"/>
        <v>#DIV/0!</v>
      </c>
      <c r="J212" s="255" t="e">
        <f t="shared" si="73"/>
        <v>#DIV/0!</v>
      </c>
      <c r="K212" s="255" t="e">
        <f t="shared" si="73"/>
        <v>#DIV/0!</v>
      </c>
      <c r="L212" s="255" t="e">
        <f t="shared" si="73"/>
        <v>#DIV/0!</v>
      </c>
      <c r="M212" s="255" t="e">
        <f t="shared" si="73"/>
        <v>#DIV/0!</v>
      </c>
      <c r="N212" s="255" t="e">
        <f t="shared" si="73"/>
        <v>#DIV/0!</v>
      </c>
      <c r="O212" s="255" t="e">
        <f t="shared" si="73"/>
        <v>#DIV/0!</v>
      </c>
      <c r="P212" s="255" t="e">
        <f t="shared" si="73"/>
        <v>#DIV/0!</v>
      </c>
      <c r="Q212" s="329"/>
      <c r="R212" s="76"/>
    </row>
    <row r="213" spans="3:18" ht="16.5" customHeight="1" x14ac:dyDescent="0.3">
      <c r="C213" s="327"/>
      <c r="D213" s="233" t="s">
        <v>132</v>
      </c>
      <c r="E213" s="245" t="str">
        <f>E22</f>
        <v>---</v>
      </c>
      <c r="F213" s="79"/>
      <c r="G213" s="256">
        <v>0</v>
      </c>
      <c r="H213" s="112">
        <v>0</v>
      </c>
      <c r="I213" s="112">
        <v>0</v>
      </c>
      <c r="J213" s="112">
        <v>0</v>
      </c>
      <c r="K213" s="112">
        <v>0</v>
      </c>
      <c r="L213" s="112">
        <v>0</v>
      </c>
      <c r="M213" s="112">
        <v>0</v>
      </c>
      <c r="N213" s="112">
        <v>0</v>
      </c>
      <c r="O213" s="112">
        <v>0</v>
      </c>
      <c r="P213" s="112">
        <v>0</v>
      </c>
      <c r="Q213" s="273"/>
      <c r="R213" s="76"/>
    </row>
    <row r="214" spans="3:18" ht="16.5" customHeight="1" x14ac:dyDescent="0.3">
      <c r="C214" s="332"/>
      <c r="D214" s="253" t="s">
        <v>149</v>
      </c>
      <c r="E214" s="269"/>
      <c r="F214" s="213"/>
      <c r="G214" s="254" t="e">
        <f t="shared" ref="G214:P214" si="74">G212*(1+G213)</f>
        <v>#DIV/0!</v>
      </c>
      <c r="H214" s="255" t="e">
        <f t="shared" si="74"/>
        <v>#DIV/0!</v>
      </c>
      <c r="I214" s="255" t="e">
        <f t="shared" si="74"/>
        <v>#DIV/0!</v>
      </c>
      <c r="J214" s="255" t="e">
        <f t="shared" si="74"/>
        <v>#DIV/0!</v>
      </c>
      <c r="K214" s="255" t="e">
        <f t="shared" si="74"/>
        <v>#DIV/0!</v>
      </c>
      <c r="L214" s="255" t="e">
        <f t="shared" si="74"/>
        <v>#DIV/0!</v>
      </c>
      <c r="M214" s="255" t="e">
        <f t="shared" si="74"/>
        <v>#DIV/0!</v>
      </c>
      <c r="N214" s="255" t="e">
        <f t="shared" si="74"/>
        <v>#DIV/0!</v>
      </c>
      <c r="O214" s="255" t="e">
        <f t="shared" si="74"/>
        <v>#DIV/0!</v>
      </c>
      <c r="P214" s="255" t="e">
        <f t="shared" si="74"/>
        <v>#DIV/0!</v>
      </c>
      <c r="Q214" s="333"/>
      <c r="R214" s="76"/>
    </row>
    <row r="215" spans="3:18" ht="16.5" customHeight="1" x14ac:dyDescent="0.3">
      <c r="C215" s="327"/>
      <c r="D215" s="233" t="s">
        <v>133</v>
      </c>
      <c r="E215" s="245"/>
      <c r="F215" s="79"/>
      <c r="G215" s="111">
        <f t="shared" ref="G215:P215" si="75">($W$197-G205)/30.4735*($W$199/12)</f>
        <v>3.5059970137988747</v>
      </c>
      <c r="H215" s="112">
        <f t="shared" si="75"/>
        <v>3.5059970137988747</v>
      </c>
      <c r="I215" s="112">
        <f t="shared" si="75"/>
        <v>3.5059970137988747</v>
      </c>
      <c r="J215" s="112">
        <f t="shared" si="75"/>
        <v>3.5059970137988747</v>
      </c>
      <c r="K215" s="112">
        <f t="shared" si="75"/>
        <v>3.5059970137988747</v>
      </c>
      <c r="L215" s="112">
        <f t="shared" si="75"/>
        <v>3.5059970137988747</v>
      </c>
      <c r="M215" s="112">
        <f t="shared" si="75"/>
        <v>3.5059970137988747</v>
      </c>
      <c r="N215" s="112">
        <f t="shared" si="75"/>
        <v>3.5059970137988747</v>
      </c>
      <c r="O215" s="112">
        <f t="shared" si="75"/>
        <v>3.5059970137988747</v>
      </c>
      <c r="P215" s="112">
        <f t="shared" si="75"/>
        <v>3.5059970137988747</v>
      </c>
      <c r="Q215" s="273"/>
      <c r="R215" s="76"/>
    </row>
    <row r="216" spans="3:18" ht="16.5" customHeight="1" x14ac:dyDescent="0.3">
      <c r="C216" s="334"/>
      <c r="D216" s="236" t="s">
        <v>134</v>
      </c>
      <c r="E216" s="211" t="e">
        <f>E206</f>
        <v>#VALUE!</v>
      </c>
      <c r="F216" s="257"/>
      <c r="G216" s="211" t="e">
        <f t="shared" ref="G216:P216" si="76">G214*(1+G215)</f>
        <v>#DIV/0!</v>
      </c>
      <c r="H216" s="212" t="e">
        <f t="shared" si="76"/>
        <v>#DIV/0!</v>
      </c>
      <c r="I216" s="212" t="e">
        <f t="shared" si="76"/>
        <v>#DIV/0!</v>
      </c>
      <c r="J216" s="212" t="e">
        <f t="shared" si="76"/>
        <v>#DIV/0!</v>
      </c>
      <c r="K216" s="212" t="e">
        <f t="shared" si="76"/>
        <v>#DIV/0!</v>
      </c>
      <c r="L216" s="212" t="e">
        <f t="shared" si="76"/>
        <v>#DIV/0!</v>
      </c>
      <c r="M216" s="212" t="e">
        <f t="shared" si="76"/>
        <v>#DIV/0!</v>
      </c>
      <c r="N216" s="212" t="e">
        <f t="shared" si="76"/>
        <v>#DIV/0!</v>
      </c>
      <c r="O216" s="212" t="e">
        <f t="shared" si="76"/>
        <v>#DIV/0!</v>
      </c>
      <c r="P216" s="212" t="e">
        <f t="shared" si="76"/>
        <v>#DIV/0!</v>
      </c>
      <c r="Q216" s="273"/>
      <c r="R216" s="76"/>
    </row>
    <row r="217" spans="3:18" ht="14.4" x14ac:dyDescent="0.3">
      <c r="C217" s="206"/>
      <c r="D217" s="234" t="s">
        <v>135</v>
      </c>
      <c r="E217" s="246"/>
      <c r="F217" s="357"/>
      <c r="G217" s="83"/>
      <c r="H217" s="84"/>
      <c r="I217" s="84"/>
      <c r="J217" s="84"/>
      <c r="K217" s="84"/>
      <c r="L217" s="84"/>
      <c r="M217" s="84"/>
      <c r="N217" s="84"/>
      <c r="O217" s="84"/>
      <c r="P217" s="84"/>
      <c r="Q217" s="273"/>
      <c r="R217" s="76"/>
    </row>
    <row r="218" spans="3:18" ht="3" customHeight="1" x14ac:dyDescent="0.3">
      <c r="C218" s="330"/>
      <c r="D218" s="82"/>
      <c r="E218" s="331"/>
      <c r="F218" s="23"/>
      <c r="G218" s="83"/>
      <c r="H218" s="84"/>
      <c r="I218" s="84"/>
      <c r="J218" s="84"/>
      <c r="K218" s="84"/>
      <c r="L218" s="84"/>
      <c r="M218" s="84"/>
      <c r="N218" s="84"/>
      <c r="O218" s="84"/>
      <c r="P218" s="84"/>
      <c r="Q218" s="273"/>
      <c r="R218" s="76"/>
    </row>
    <row r="219" spans="3:18" ht="16.5" customHeight="1" x14ac:dyDescent="0.3">
      <c r="C219" s="327"/>
      <c r="D219" s="233" t="s">
        <v>136</v>
      </c>
      <c r="E219" s="108">
        <f>E36</f>
        <v>0</v>
      </c>
      <c r="F219" s="79"/>
      <c r="G219" s="111">
        <v>0</v>
      </c>
      <c r="H219" s="112">
        <v>0</v>
      </c>
      <c r="I219" s="112">
        <v>0</v>
      </c>
      <c r="J219" s="112">
        <v>0</v>
      </c>
      <c r="K219" s="112">
        <v>0</v>
      </c>
      <c r="L219" s="112">
        <v>0</v>
      </c>
      <c r="M219" s="112">
        <v>0</v>
      </c>
      <c r="N219" s="112">
        <v>0</v>
      </c>
      <c r="O219" s="112">
        <v>0</v>
      </c>
      <c r="P219" s="112">
        <v>0</v>
      </c>
      <c r="Q219" s="273"/>
      <c r="R219" s="76"/>
    </row>
    <row r="220" spans="3:18" ht="14.4" x14ac:dyDescent="0.3">
      <c r="C220" s="332"/>
      <c r="D220" s="237" t="s">
        <v>138</v>
      </c>
      <c r="E220" s="247">
        <f>E56</f>
        <v>0</v>
      </c>
      <c r="F220" s="213"/>
      <c r="G220" s="214">
        <v>0</v>
      </c>
      <c r="H220" s="215">
        <v>0</v>
      </c>
      <c r="I220" s="215">
        <v>0</v>
      </c>
      <c r="J220" s="215">
        <v>0</v>
      </c>
      <c r="K220" s="215">
        <v>0</v>
      </c>
      <c r="L220" s="215">
        <v>0</v>
      </c>
      <c r="M220" s="215">
        <v>0</v>
      </c>
      <c r="N220" s="215">
        <v>0</v>
      </c>
      <c r="O220" s="215">
        <v>0</v>
      </c>
      <c r="P220" s="215">
        <v>0</v>
      </c>
      <c r="Q220" s="329"/>
      <c r="R220" s="76"/>
    </row>
    <row r="221" spans="3:18" ht="14.4" x14ac:dyDescent="0.3">
      <c r="C221" s="327"/>
      <c r="D221" s="233" t="s">
        <v>137</v>
      </c>
      <c r="E221" s="111">
        <f>E60</f>
        <v>0</v>
      </c>
      <c r="F221" s="79"/>
      <c r="G221" s="111">
        <v>0</v>
      </c>
      <c r="H221" s="112">
        <v>0</v>
      </c>
      <c r="I221" s="112">
        <v>0</v>
      </c>
      <c r="J221" s="112">
        <v>0</v>
      </c>
      <c r="K221" s="112">
        <v>0</v>
      </c>
      <c r="L221" s="112">
        <v>0</v>
      </c>
      <c r="M221" s="112">
        <v>0</v>
      </c>
      <c r="N221" s="112">
        <v>0</v>
      </c>
      <c r="O221" s="112">
        <v>0</v>
      </c>
      <c r="P221" s="112">
        <v>0</v>
      </c>
      <c r="Q221" s="273"/>
      <c r="R221" s="76"/>
    </row>
    <row r="222" spans="3:18" ht="14.4" x14ac:dyDescent="0.3">
      <c r="C222" s="332"/>
      <c r="D222" s="237" t="s">
        <v>54</v>
      </c>
      <c r="E222" s="248" t="e">
        <f>E77</f>
        <v>#DIV/0!</v>
      </c>
      <c r="F222" s="213"/>
      <c r="G222" s="214">
        <v>0</v>
      </c>
      <c r="H222" s="215">
        <v>0</v>
      </c>
      <c r="I222" s="215">
        <v>0</v>
      </c>
      <c r="J222" s="215">
        <v>0</v>
      </c>
      <c r="K222" s="215">
        <v>0</v>
      </c>
      <c r="L222" s="215">
        <v>0</v>
      </c>
      <c r="M222" s="215">
        <v>0</v>
      </c>
      <c r="N222" s="215">
        <v>0</v>
      </c>
      <c r="O222" s="215">
        <v>0</v>
      </c>
      <c r="P222" s="215">
        <v>0</v>
      </c>
      <c r="Q222" s="329"/>
      <c r="R222" s="76"/>
    </row>
    <row r="223" spans="3:18" ht="14.4" x14ac:dyDescent="0.3">
      <c r="C223" s="327"/>
      <c r="D223" s="233" t="s">
        <v>139</v>
      </c>
      <c r="E223" s="117">
        <f>E51</f>
        <v>0</v>
      </c>
      <c r="F223" s="79"/>
      <c r="G223" s="111">
        <v>0</v>
      </c>
      <c r="H223" s="112">
        <v>0</v>
      </c>
      <c r="I223" s="112">
        <v>0</v>
      </c>
      <c r="J223" s="112">
        <v>0</v>
      </c>
      <c r="K223" s="112">
        <v>0</v>
      </c>
      <c r="L223" s="112">
        <v>0</v>
      </c>
      <c r="M223" s="112">
        <v>0</v>
      </c>
      <c r="N223" s="112">
        <v>0</v>
      </c>
      <c r="O223" s="112">
        <v>0</v>
      </c>
      <c r="P223" s="112">
        <v>0</v>
      </c>
      <c r="Q223" s="273"/>
      <c r="R223" s="76"/>
    </row>
    <row r="224" spans="3:18" ht="16.5" customHeight="1" x14ac:dyDescent="0.3">
      <c r="C224" s="327"/>
      <c r="D224" s="233" t="s">
        <v>55</v>
      </c>
      <c r="E224" s="132">
        <f>E68</f>
        <v>0</v>
      </c>
      <c r="F224" s="79"/>
      <c r="G224" s="111">
        <v>0</v>
      </c>
      <c r="H224" s="112">
        <v>0</v>
      </c>
      <c r="I224" s="112">
        <v>0</v>
      </c>
      <c r="J224" s="112">
        <v>0</v>
      </c>
      <c r="K224" s="112">
        <v>0</v>
      </c>
      <c r="L224" s="112">
        <v>0</v>
      </c>
      <c r="M224" s="112">
        <v>0</v>
      </c>
      <c r="N224" s="112">
        <v>0</v>
      </c>
      <c r="O224" s="112">
        <v>0</v>
      </c>
      <c r="P224" s="112">
        <v>0</v>
      </c>
      <c r="Q224" s="273"/>
      <c r="R224" s="76"/>
    </row>
    <row r="225" spans="3:18" ht="6.75" customHeight="1" x14ac:dyDescent="0.3">
      <c r="C225" s="335"/>
      <c r="D225" s="235"/>
      <c r="E225" s="209"/>
      <c r="F225" s="208"/>
      <c r="G225" s="209"/>
      <c r="H225" s="210"/>
      <c r="I225" s="210"/>
      <c r="J225" s="210"/>
      <c r="K225" s="210"/>
      <c r="L225" s="210"/>
      <c r="M225" s="210"/>
      <c r="N225" s="210"/>
      <c r="O225" s="210"/>
      <c r="P225" s="210"/>
      <c r="Q225" s="336"/>
      <c r="R225" s="76"/>
    </row>
    <row r="226" spans="3:18" ht="23.25" customHeight="1" x14ac:dyDescent="0.3">
      <c r="C226" s="337"/>
      <c r="D226" s="238" t="s">
        <v>150</v>
      </c>
      <c r="E226" s="249"/>
      <c r="F226" s="216"/>
      <c r="G226" s="217">
        <f>SUM(G219:G224)</f>
        <v>0</v>
      </c>
      <c r="H226" s="218">
        <f t="shared" ref="H226:P226" si="77">SUM(H219:H224)</f>
        <v>0</v>
      </c>
      <c r="I226" s="218">
        <f t="shared" si="77"/>
        <v>0</v>
      </c>
      <c r="J226" s="218">
        <f t="shared" si="77"/>
        <v>0</v>
      </c>
      <c r="K226" s="218">
        <f t="shared" si="77"/>
        <v>0</v>
      </c>
      <c r="L226" s="218">
        <f t="shared" si="77"/>
        <v>0</v>
      </c>
      <c r="M226" s="218">
        <f t="shared" si="77"/>
        <v>0</v>
      </c>
      <c r="N226" s="218">
        <f t="shared" si="77"/>
        <v>0</v>
      </c>
      <c r="O226" s="218">
        <f t="shared" si="77"/>
        <v>0</v>
      </c>
      <c r="P226" s="218">
        <f t="shared" si="77"/>
        <v>0</v>
      </c>
      <c r="Q226" s="338"/>
      <c r="R226" s="76"/>
    </row>
    <row r="227" spans="3:18" ht="24" customHeight="1" thickBot="1" x14ac:dyDescent="0.35">
      <c r="C227" s="339"/>
      <c r="D227" s="239" t="s">
        <v>151</v>
      </c>
      <c r="E227" s="219" t="e">
        <f>E206</f>
        <v>#VALUE!</v>
      </c>
      <c r="F227" s="355"/>
      <c r="G227" s="219" t="e">
        <f>(SUM(G219:G225)+1)*G216</f>
        <v>#DIV/0!</v>
      </c>
      <c r="H227" s="356" t="e">
        <f>(SUM(H219:H225)+1)*H216</f>
        <v>#DIV/0!</v>
      </c>
      <c r="I227" s="356" t="e">
        <f t="shared" ref="I227:P227" si="78">(SUM(I219:I225)+1)*I216</f>
        <v>#DIV/0!</v>
      </c>
      <c r="J227" s="356" t="e">
        <f t="shared" si="78"/>
        <v>#DIV/0!</v>
      </c>
      <c r="K227" s="356" t="e">
        <f t="shared" si="78"/>
        <v>#DIV/0!</v>
      </c>
      <c r="L227" s="356" t="e">
        <f t="shared" si="78"/>
        <v>#DIV/0!</v>
      </c>
      <c r="M227" s="356" t="e">
        <f t="shared" si="78"/>
        <v>#DIV/0!</v>
      </c>
      <c r="N227" s="356" t="e">
        <f t="shared" si="78"/>
        <v>#DIV/0!</v>
      </c>
      <c r="O227" s="356" t="e">
        <f t="shared" si="78"/>
        <v>#DIV/0!</v>
      </c>
      <c r="P227" s="356" t="e">
        <f t="shared" si="78"/>
        <v>#DIV/0!</v>
      </c>
      <c r="Q227" s="340"/>
      <c r="R227" s="76"/>
    </row>
    <row r="228" spans="3:18" ht="15" thickTop="1" x14ac:dyDescent="0.3">
      <c r="C228" s="220"/>
      <c r="D228" s="240" t="s">
        <v>140</v>
      </c>
      <c r="E228" s="250" t="s">
        <v>141</v>
      </c>
      <c r="F228" s="221"/>
      <c r="G228" s="222" t="s">
        <v>142</v>
      </c>
      <c r="H228" s="264" t="s">
        <v>143</v>
      </c>
      <c r="I228" s="223" t="s">
        <v>144</v>
      </c>
      <c r="J228" s="261"/>
      <c r="K228" s="341"/>
      <c r="L228" s="341"/>
      <c r="M228" s="341"/>
      <c r="N228" s="341"/>
      <c r="O228" s="341"/>
      <c r="P228" s="342"/>
      <c r="Q228" s="273"/>
      <c r="R228" s="76"/>
    </row>
    <row r="229" spans="3:18" ht="7.5" customHeight="1" x14ac:dyDescent="0.3">
      <c r="C229" s="343"/>
      <c r="D229" s="344"/>
      <c r="E229" s="345"/>
      <c r="F229" s="23"/>
      <c r="G229" s="346"/>
      <c r="H229" s="347"/>
      <c r="I229" s="347"/>
      <c r="J229" s="348"/>
      <c r="K229" s="342"/>
      <c r="L229" s="342"/>
      <c r="M229" s="342"/>
      <c r="N229" s="342"/>
      <c r="O229" s="342"/>
      <c r="P229" s="342"/>
      <c r="Q229" s="273"/>
      <c r="R229" s="76"/>
    </row>
    <row r="230" spans="3:18" ht="14.4" x14ac:dyDescent="0.3">
      <c r="C230" s="349"/>
      <c r="D230" s="350"/>
      <c r="E230" s="251" t="s">
        <v>145</v>
      </c>
      <c r="F230" s="79"/>
      <c r="G230" s="224" t="e">
        <f>MIN(G206:P206)</f>
        <v>#DIV/0!</v>
      </c>
      <c r="H230" s="265" t="e">
        <f>MIN(G227:P227)</f>
        <v>#DIV/0!</v>
      </c>
      <c r="I230" s="225" t="e">
        <f>(H230-G230)/G230</f>
        <v>#DIV/0!</v>
      </c>
      <c r="J230" s="262"/>
      <c r="K230" s="342"/>
      <c r="L230" s="342"/>
      <c r="M230" s="342"/>
      <c r="N230" s="342"/>
      <c r="O230" s="342"/>
      <c r="P230" s="342"/>
      <c r="Q230" s="273"/>
      <c r="R230" s="76"/>
    </row>
    <row r="231" spans="3:18" ht="16.5" customHeight="1" x14ac:dyDescent="0.3">
      <c r="C231" s="349"/>
      <c r="D231" s="350"/>
      <c r="E231" s="251" t="s">
        <v>146</v>
      </c>
      <c r="F231" s="79"/>
      <c r="G231" s="224" t="e">
        <f>MAX(G206:P206)</f>
        <v>#DIV/0!</v>
      </c>
      <c r="H231" s="265" t="e">
        <f>MAX(G227:P227)</f>
        <v>#DIV/0!</v>
      </c>
      <c r="I231" s="225" t="e">
        <f>(H231-G231)/G231</f>
        <v>#DIV/0!</v>
      </c>
      <c r="J231" s="262"/>
      <c r="K231" s="351"/>
      <c r="L231" s="351"/>
      <c r="M231" s="351"/>
      <c r="N231" s="351"/>
      <c r="O231" s="351"/>
      <c r="P231" s="351"/>
      <c r="Q231" s="273"/>
      <c r="R231" s="76"/>
    </row>
    <row r="232" spans="3:18" ht="16.5" customHeight="1" x14ac:dyDescent="0.3">
      <c r="C232" s="349"/>
      <c r="D232" s="350"/>
      <c r="E232" s="251" t="s">
        <v>147</v>
      </c>
      <c r="F232" s="79"/>
      <c r="G232" s="226" t="e">
        <f>AVERAGE(G206:P206)</f>
        <v>#DIV/0!</v>
      </c>
      <c r="H232" s="266" t="e">
        <f>AVERAGE(G227:P227)</f>
        <v>#DIV/0!</v>
      </c>
      <c r="I232" s="225" t="e">
        <f>(H232-G232)/G232</f>
        <v>#DIV/0!</v>
      </c>
      <c r="J232" s="262"/>
      <c r="K232" s="192"/>
      <c r="L232" s="192"/>
      <c r="M232" s="192"/>
      <c r="N232" s="192"/>
      <c r="O232" s="192"/>
      <c r="P232" s="192"/>
      <c r="Q232" s="273"/>
      <c r="R232" s="76"/>
    </row>
    <row r="233" spans="3:18" ht="16.5" customHeight="1" thickBot="1" x14ac:dyDescent="0.35">
      <c r="C233" s="352"/>
      <c r="D233" s="353"/>
      <c r="E233" s="252" t="s">
        <v>148</v>
      </c>
      <c r="F233" s="227"/>
      <c r="G233" s="228" t="e">
        <f>MEDIAN(G206:P206)</f>
        <v>#DIV/0!</v>
      </c>
      <c r="H233" s="267" t="e">
        <f>MEDIAN(G227:P227)</f>
        <v>#DIV/0!</v>
      </c>
      <c r="I233" s="229" t="e">
        <f>(H233-G233)/G233</f>
        <v>#DIV/0!</v>
      </c>
      <c r="J233" s="263"/>
      <c r="K233" s="230"/>
      <c r="L233" s="230"/>
      <c r="M233" s="230"/>
      <c r="N233" s="230"/>
      <c r="O233" s="230"/>
      <c r="P233" s="230"/>
      <c r="Q233" s="354"/>
      <c r="R233" s="76"/>
    </row>
    <row r="234" spans="3:18" ht="16.5" customHeight="1" thickTop="1" x14ac:dyDescent="0.3">
      <c r="C234" s="192"/>
      <c r="D234" s="192"/>
      <c r="E234" s="194"/>
      <c r="F234" s="194"/>
      <c r="G234" s="192"/>
      <c r="H234" s="192"/>
      <c r="I234" s="192"/>
      <c r="J234" s="192"/>
      <c r="K234" s="192"/>
      <c r="L234" s="192"/>
      <c r="M234" s="192"/>
      <c r="N234" s="192"/>
      <c r="O234" s="192"/>
      <c r="P234" s="192"/>
      <c r="Q234" s="192"/>
      <c r="R234" s="76"/>
    </row>
    <row r="236" spans="3:18" ht="16.5" hidden="1" customHeight="1" x14ac:dyDescent="0.3"/>
    <row r="237" spans="3:18" ht="16.5" hidden="1" customHeight="1" x14ac:dyDescent="0.3"/>
    <row r="238" spans="3:18" ht="16.5" hidden="1" customHeight="1" x14ac:dyDescent="0.3"/>
    <row r="239" spans="3:18" ht="16.5" hidden="1" customHeight="1" x14ac:dyDescent="0.3"/>
    <row r="240" spans="3:18" ht="16.5" hidden="1" customHeight="1" x14ac:dyDescent="0.3"/>
    <row r="241" ht="16.5" hidden="1" customHeight="1" x14ac:dyDescent="0.3"/>
    <row r="242" ht="16.5" hidden="1" customHeight="1" x14ac:dyDescent="0.3"/>
  </sheetData>
  <customSheetViews>
    <customSheetView guid="{42123468-402B-4544-8E30-238F14BDB823}" scale="90" showPageBreaks="1" fitToPage="1" printArea="1" hiddenRows="1" hiddenColumns="1" topLeftCell="C1">
      <selection activeCell="W190" sqref="W1:W65536"/>
      <pageMargins left="0" right="0" top="0.5" bottom="0" header="0" footer="0"/>
      <printOptions horizontalCentered="1" verticalCentered="1"/>
      <pageSetup scale="63" orientation="landscape" horizontalDpi="300" r:id="rId1"/>
      <headerFooter alignWithMargins="0"/>
    </customSheetView>
    <customSheetView guid="{40C8EDFB-DE46-4647-B9DE-76A1169C5F8E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091FE7BB-A7A6-4FE6-BBF6-2807EC0649D9}" showPageBreaks="1" fitToPage="1" printArea="1" hiddenRows="1" hiddenColumns="1" showRuler="0" topLeftCell="C159">
      <selection activeCell="E176" sqref="E176"/>
      <pageMargins left="0" right="0" top="0.5" bottom="0" header="0" footer="0"/>
      <printOptions horizontalCentered="1" verticalCentered="1"/>
      <pageSetup scale="61" orientation="landscape" horizontalDpi="300" r:id="rId3"/>
      <headerFooter alignWithMargins="0"/>
    </customSheetView>
    <customSheetView guid="{0E84A68C-C29A-4A69-9650-9F48104A48BF}" showPageBreaks="1" fitToPage="1" printArea="1" hiddenRows="1" hiddenColumns="1" showRuler="0" topLeftCell="C1">
      <selection activeCell="D1" sqref="D1:P1"/>
      <pageMargins left="0" right="0" top="0.5" bottom="0" header="0" footer="0"/>
      <printOptions horizontalCentered="1" verticalCentered="1"/>
      <pageSetup scale="67" orientation="landscape" horizontalDpi="300" r:id="rId4"/>
      <headerFooter alignWithMargins="0"/>
    </customSheetView>
    <customSheetView guid="{A92B1677-2EB2-4FA9-8064-4F100F45314E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6" orientation="landscape" horizontalDpi="300" r:id="rId5"/>
      <headerFooter alignWithMargins="0"/>
    </customSheetView>
    <customSheetView guid="{26573F36-5CFA-4977-9016-EDDACD73918D}" showPageBreaks="1" fitToPage="1" printArea="1" hiddenRows="1" hiddenColumns="1" topLeftCell="C2">
      <selection activeCell="F228" sqref="F228"/>
      <pageMargins left="0" right="0" top="0.5" bottom="0" header="0" footer="0"/>
      <printOptions horizontalCentered="1" verticalCentered="1"/>
      <pageSetup scale="63" orientation="landscape" horizontalDpi="300" r:id="rId6"/>
      <headerFooter alignWithMargins="0"/>
    </customSheetView>
  </customSheetViews>
  <mergeCells count="2">
    <mergeCell ref="C1:Q1"/>
    <mergeCell ref="C194:Q194"/>
  </mergeCells>
  <phoneticPr fontId="21" type="noConversion"/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2018-04-26T17:08:51Z</cp:lastPrinted>
  <dcterms:created xsi:type="dcterms:W3CDTF">2008-09-27T04:08:08Z</dcterms:created>
  <dcterms:modified xsi:type="dcterms:W3CDTF">2018-12-08T18:32:49Z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bf12d84a24b74b419d980b4666f2cb18">
    <vt:lpwstr>k3e362469b3d14282bf2_F_20</vt:lpwstr>
  </property>
  <property fmtid="{D5CDD505-2E9C-101B-9397-08002B2CF9AE}" pid="1194" name="g443a663bd4f74298b1079261524a3f1b">
    <vt:lpwstr>k07b7d0a756a84ee8806_X_k6424e3c3ce5745ea9ba_A_1</vt:lpwstr>
  </property>
  <property fmtid="{D5CDD505-2E9C-101B-9397-08002B2CF9AE}" pid="1195" name="g02498fc88dc142cf9f047aec9a2da916">
    <vt:lpwstr>k07b7d0a756a84ee8806_X_k6424e3c3ce5745ea9ba_A_2</vt:lpwstr>
  </property>
  <property fmtid="{D5CDD505-2E9C-101B-9397-08002B2CF9AE}" pid="1196" name="g4768a45aacb248c392bcc6937be10082">
    <vt:lpwstr>k07b7d0a756a84ee8806_X_k6424e3c3ce5745ea9ba_A_3</vt:lpwstr>
  </property>
  <property fmtid="{D5CDD505-2E9C-101B-9397-08002B2CF9AE}" pid="1197" name="g8b32e02c5c0a46239a9f0dc409ee5263">
    <vt:lpwstr>k07b7d0a756a84ee8806_X_k6424e3c3ce5745ea9ba_A_4</vt:lpwstr>
  </property>
  <property fmtid="{D5CDD505-2E9C-101B-9397-08002B2CF9AE}" pid="1198" name="gfa6ab33449374663bf02281f7c5d475c">
    <vt:lpwstr>k07b7d0a756a84ee8806_X_k6424e3c3ce5745ea9ba_A_5</vt:lpwstr>
  </property>
  <property fmtid="{D5CDD505-2E9C-101B-9397-08002B2CF9AE}" pid="1199" name="g488b73e6f69b475eaee47258554affb8">
    <vt:lpwstr>k07b7d0a756a84ee8806_X_k6424e3c3ce5745ea9ba_A_6</vt:lpwstr>
  </property>
  <property fmtid="{D5CDD505-2E9C-101B-9397-08002B2CF9AE}" pid="1200" name="g2fa558dab37c4a198acc2700b9c8b6ec">
    <vt:lpwstr>k07b7d0a756a84ee8806_X_k6424e3c3ce5745ea9ba_A_7</vt:lpwstr>
  </property>
  <property fmtid="{D5CDD505-2E9C-101B-9397-08002B2CF9AE}" pid="1201" name="gece8077ae8514e4d9a6d83d9fa7dfcce">
    <vt:lpwstr>k07b7d0a756a84ee8806_X_k6424e3c3ce5745ea9ba_A_8</vt:lpwstr>
  </property>
  <property fmtid="{D5CDD505-2E9C-101B-9397-08002B2CF9AE}" pid="1202" name="gd3081da82fef4c1491f66bd93e3979dc">
    <vt:lpwstr>k07b7d0a756a84ee8806_X_k6424e3c3ce5745ea9ba_A_9</vt:lpwstr>
  </property>
  <property fmtid="{D5CDD505-2E9C-101B-9397-08002B2CF9AE}" pid="1203" name="g21176c56aba5457e8d0f39e530b2598e">
    <vt:lpwstr>k07b7d0a756a84ee8806_X_k6424e3c3ce5745ea9ba_A_10</vt:lpwstr>
  </property>
  <property fmtid="{D5CDD505-2E9C-101B-9397-08002B2CF9AE}" pid="1204" name="g48a3230cfc734556bb3cc0f8acc6d5be">
    <vt:lpwstr>k07b7d0a756a84ee8806_X_k2e749b699a1f494d981_A_1</vt:lpwstr>
  </property>
  <property fmtid="{D5CDD505-2E9C-101B-9397-08002B2CF9AE}" pid="1205" name="g405ed0f130cf4562967d90e9470722c2">
    <vt:lpwstr>k07b7d0a756a84ee8806_X_k2e749b699a1f494d981_A_2</vt:lpwstr>
  </property>
  <property fmtid="{D5CDD505-2E9C-101B-9397-08002B2CF9AE}" pid="1206" name="g3f1a0d3f28404d13bb4db3de2e9bfea4">
    <vt:lpwstr>k07b7d0a756a84ee8806_X_k2e749b699a1f494d981_A_3</vt:lpwstr>
  </property>
  <property fmtid="{D5CDD505-2E9C-101B-9397-08002B2CF9AE}" pid="1207" name="g44a24b95a1e049ce8c6c1fb5c759937e">
    <vt:lpwstr>k07b7d0a756a84ee8806_X_k2e749b699a1f494d981_A_4</vt:lpwstr>
  </property>
  <property fmtid="{D5CDD505-2E9C-101B-9397-08002B2CF9AE}" pid="1208" name="g33b3e8fecc324022a0bb64448181dd99">
    <vt:lpwstr>k07b7d0a756a84ee8806_X_k2e749b699a1f494d981_A_5</vt:lpwstr>
  </property>
  <property fmtid="{D5CDD505-2E9C-101B-9397-08002B2CF9AE}" pid="1209" name="g8adeaf704f814306bcb6008ed27a9c55">
    <vt:lpwstr>k07b7d0a756a84ee8806_X_k2e749b699a1f494d981_A_6</vt:lpwstr>
  </property>
  <property fmtid="{D5CDD505-2E9C-101B-9397-08002B2CF9AE}" pid="1210" name="gbb2e33a54cea42b29876373b2cb3371a">
    <vt:lpwstr>k07b7d0a756a84ee8806_X_k2e749b699a1f494d981_A_7</vt:lpwstr>
  </property>
  <property fmtid="{D5CDD505-2E9C-101B-9397-08002B2CF9AE}" pid="1211" name="gf5ce728e955d46b2960ad5ff5544dcfe">
    <vt:lpwstr>k07b7d0a756a84ee8806_X_k2e749b699a1f494d981_A_8</vt:lpwstr>
  </property>
  <property fmtid="{D5CDD505-2E9C-101B-9397-08002B2CF9AE}" pid="1212" name="g851e496fa42d460dafc04995ab887c8a">
    <vt:lpwstr>k07b7d0a756a84ee8806_X_k2e749b699a1f494d981_A_9</vt:lpwstr>
  </property>
  <property fmtid="{D5CDD505-2E9C-101B-9397-08002B2CF9AE}" pid="1213" name="g1a9f3bb84d1b4e3c9a0ff7e35c5e1901">
    <vt:lpwstr>k07b7d0a756a84ee8806_X_k2e749b699a1f494d981_A_10</vt:lpwstr>
  </property>
  <property fmtid="{D5CDD505-2E9C-101B-9397-08002B2CF9AE}" pid="1214" name="ga5a5b9b76ec2474ca090ef233d6b5d67">
    <vt:lpwstr>k07b7d0a756a84ee8806_X_ka2c0bd96310e44f6957_A_10_F_0</vt:lpwstr>
  </property>
  <property fmtid="{D5CDD505-2E9C-101B-9397-08002B2CF9AE}" pid="1215" name="g90d7c8b1b9e14e3ab4adacd324b468a7">
    <vt:lpwstr>k07b7d0a756a84ee8806_X_ka2c0bd96310e44f6957_A_9_F_0</vt:lpwstr>
  </property>
  <property fmtid="{D5CDD505-2E9C-101B-9397-08002B2CF9AE}" pid="1216" name="g859b30cd86cb4a6e9658ba0e4e09ac96">
    <vt:lpwstr>k07b7d0a756a84ee8806_X_ka2c0bd96310e44f6957_A_8_F_0</vt:lpwstr>
  </property>
  <property fmtid="{D5CDD505-2E9C-101B-9397-08002B2CF9AE}" pid="1217" name="g96d6e682eb394833911975c010a8637b">
    <vt:lpwstr>k07b7d0a756a84ee8806_X_ka2c0bd96310e44f6957_A_7_F_0</vt:lpwstr>
  </property>
  <property fmtid="{D5CDD505-2E9C-101B-9397-08002B2CF9AE}" pid="1218" name="g2a6744a8e9b34482853d057f4e155368">
    <vt:lpwstr>k07b7d0a756a84ee8806_X_ka2c0bd96310e44f6957_A_6_F_0</vt:lpwstr>
  </property>
  <property fmtid="{D5CDD505-2E9C-101B-9397-08002B2CF9AE}" pid="1219" name="gc8ae3d72f3104f17951f5e622df1ac29">
    <vt:lpwstr>k07b7d0a756a84ee8806_X_ka2c0bd96310e44f6957_A_5_F_0</vt:lpwstr>
  </property>
  <property fmtid="{D5CDD505-2E9C-101B-9397-08002B2CF9AE}" pid="1220" name="gc9de2ecd9b1344eb9c148a0d03f1d1b5">
    <vt:lpwstr>k07b7d0a756a84ee8806_X_ka2c0bd96310e44f6957_A_4_F_0</vt:lpwstr>
  </property>
  <property fmtid="{D5CDD505-2E9C-101B-9397-08002B2CF9AE}" pid="1221" name="g4d6110ebac0e47f0a65de888e68fe0cb">
    <vt:lpwstr>k07b7d0a756a84ee8806_X_ka2c0bd96310e44f6957_A_3_F_0</vt:lpwstr>
  </property>
  <property fmtid="{D5CDD505-2E9C-101B-9397-08002B2CF9AE}" pid="1222" name="g828f97d8680842d8b03ee31336d3650f">
    <vt:lpwstr>k07b7d0a756a84ee8806_X_ka2c0bd96310e44f6957_A_2_F_0</vt:lpwstr>
  </property>
  <property fmtid="{D5CDD505-2E9C-101B-9397-08002B2CF9AE}" pid="1223" name="gc6116703cd5f43459495e8e8afd769be">
    <vt:lpwstr>k07b7d0a756a84ee8806_X_ka2c0bd96310e44f6957_A_1_F_0</vt:lpwstr>
  </property>
  <property fmtid="{D5CDD505-2E9C-101B-9397-08002B2CF9AE}" pid="1224" name="ge79e0ecc0278438fb075ad6eae33600d">
    <vt:lpwstr>k07b7d0a756a84ee8806_X_k1be57c43b7db4027ac6_A_1</vt:lpwstr>
  </property>
  <property fmtid="{D5CDD505-2E9C-101B-9397-08002B2CF9AE}" pid="1225" name="g890aaa83ca184a8b8e95187df89ee928">
    <vt:lpwstr>k07b7d0a756a84ee8806_X_k1be57c43b7db4027ac6_A_2</vt:lpwstr>
  </property>
  <property fmtid="{D5CDD505-2E9C-101B-9397-08002B2CF9AE}" pid="1226" name="ga5d161717b6d43c89b5b5917338c015e">
    <vt:lpwstr>k07b7d0a756a84ee8806_X_k1be57c43b7db4027ac6_A_3</vt:lpwstr>
  </property>
  <property fmtid="{D5CDD505-2E9C-101B-9397-08002B2CF9AE}" pid="1227" name="g4d00a35483594030bd0db01ed835b4a9">
    <vt:lpwstr>k07b7d0a756a84ee8806_X_k1be57c43b7db4027ac6_A_4</vt:lpwstr>
  </property>
  <property fmtid="{D5CDD505-2E9C-101B-9397-08002B2CF9AE}" pid="1228" name="ge8ff9177ca924f8baa7f7ed8e35b74ac">
    <vt:lpwstr>k07b7d0a756a84ee8806_X_k1be57c43b7db4027ac6_A_5</vt:lpwstr>
  </property>
  <property fmtid="{D5CDD505-2E9C-101B-9397-08002B2CF9AE}" pid="1229" name="gfbc3f7dead7a4c2ea0b5ba1800f11a1d">
    <vt:lpwstr>k07b7d0a756a84ee8806_X_k1be57c43b7db4027ac6_A_6</vt:lpwstr>
  </property>
  <property fmtid="{D5CDD505-2E9C-101B-9397-08002B2CF9AE}" pid="1230" name="ga38f4432258843e6bcf84ac76cb34c71">
    <vt:lpwstr>k07b7d0a756a84ee8806_X_k1be57c43b7db4027ac6_A_7</vt:lpwstr>
  </property>
  <property fmtid="{D5CDD505-2E9C-101B-9397-08002B2CF9AE}" pid="1231" name="g81a586fcea104aed9bf93ecd608da756">
    <vt:lpwstr>k07b7d0a756a84ee8806_X_k1be57c43b7db4027ac6_A_8</vt:lpwstr>
  </property>
  <property fmtid="{D5CDD505-2E9C-101B-9397-08002B2CF9AE}" pid="1232" name="ged052c6d6e854e7e8d76540e722bdc60">
    <vt:lpwstr>k07b7d0a756a84ee8806_X_k1be57c43b7db4027ac6_A_9</vt:lpwstr>
  </property>
  <property fmtid="{D5CDD505-2E9C-101B-9397-08002B2CF9AE}" pid="1233" name="gd0f98f8bdefd4b1aace08c30bccc33bd">
    <vt:lpwstr>k07b7d0a756a84ee8806_X_k1be57c43b7db4027ac6_A_10</vt:lpwstr>
  </property>
  <property fmtid="{D5CDD505-2E9C-101B-9397-08002B2CF9AE}" pid="1234" name="g93fafee432bd41318cc2e98320739e42">
    <vt:lpwstr>kefe4e906e27a457c829</vt:lpwstr>
  </property>
  <property fmtid="{D5CDD505-2E9C-101B-9397-08002B2CF9AE}" pid="1235" name="g8b83e1dfa9494350b493cd9d66f47ce1">
    <vt:lpwstr>kf644da2e3f614666822</vt:lpwstr>
  </property>
</Properties>
</file>