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analysis_2019_05_05T21" localSheetId="1">BetList!$B$11:$AB$134</definedName>
    <definedName name="mbetlist_2019_05_03T21_1" localSheetId="1">BetList!$A$30:$AB$47</definedName>
  </definedNames>
  <calcPr calcId="145621"/>
</workbook>
</file>

<file path=xl/calcChain.xml><?xml version="1.0" encoding="utf-8"?>
<calcChain xmlns="http://schemas.openxmlformats.org/spreadsheetml/2006/main">
  <c r="AG134" i="1" l="1"/>
  <c r="AJ134" i="1" s="1"/>
  <c r="AF134" i="1"/>
  <c r="AI134" i="1" s="1"/>
  <c r="AE134" i="1"/>
  <c r="AH134" i="1" s="1"/>
  <c r="AD134" i="1"/>
  <c r="AC134" i="1"/>
  <c r="AG15" i="1"/>
  <c r="AJ15" i="1" s="1"/>
  <c r="AF15" i="1"/>
  <c r="AI15" i="1" s="1"/>
  <c r="AE15" i="1"/>
  <c r="AH15" i="1" s="1"/>
  <c r="AD15" i="1"/>
  <c r="AC15" i="1"/>
  <c r="AG133" i="1"/>
  <c r="AJ133" i="1" s="1"/>
  <c r="AF133" i="1"/>
  <c r="AI133" i="1" s="1"/>
  <c r="AE133" i="1"/>
  <c r="AH133" i="1" s="1"/>
  <c r="AD133" i="1"/>
  <c r="AC133" i="1"/>
  <c r="AG132" i="1"/>
  <c r="AJ132" i="1" s="1"/>
  <c r="AF132" i="1"/>
  <c r="AI132" i="1" s="1"/>
  <c r="AE132" i="1"/>
  <c r="AH132" i="1" s="1"/>
  <c r="AD132" i="1"/>
  <c r="AC132" i="1"/>
  <c r="AG131" i="1"/>
  <c r="AJ131" i="1" s="1"/>
  <c r="AF131" i="1"/>
  <c r="AI131" i="1" s="1"/>
  <c r="AE131" i="1"/>
  <c r="AH131" i="1" s="1"/>
  <c r="AD131" i="1"/>
  <c r="AC131" i="1"/>
  <c r="AG130" i="1"/>
  <c r="AJ130" i="1" s="1"/>
  <c r="AF130" i="1"/>
  <c r="AI130" i="1" s="1"/>
  <c r="AE130" i="1"/>
  <c r="AH130" i="1" s="1"/>
  <c r="AD130" i="1"/>
  <c r="AC130" i="1"/>
  <c r="AG129" i="1"/>
  <c r="AJ129" i="1" s="1"/>
  <c r="AF129" i="1"/>
  <c r="AI129" i="1" s="1"/>
  <c r="AE129" i="1"/>
  <c r="AH129" i="1" s="1"/>
  <c r="AD129" i="1"/>
  <c r="AC129" i="1"/>
  <c r="AG128" i="1"/>
  <c r="AJ128" i="1" s="1"/>
  <c r="AF128" i="1"/>
  <c r="AI128" i="1" s="1"/>
  <c r="AE128" i="1"/>
  <c r="AH128" i="1" s="1"/>
  <c r="AD128" i="1"/>
  <c r="AC128" i="1"/>
  <c r="AG127" i="1"/>
  <c r="AJ127" i="1" s="1"/>
  <c r="AF127" i="1"/>
  <c r="AI127" i="1" s="1"/>
  <c r="AE127" i="1"/>
  <c r="AH127" i="1" s="1"/>
  <c r="AD127" i="1"/>
  <c r="AC127" i="1"/>
  <c r="AG126" i="1"/>
  <c r="AJ126" i="1" s="1"/>
  <c r="AF126" i="1"/>
  <c r="AI126" i="1" s="1"/>
  <c r="AE126" i="1"/>
  <c r="AH126" i="1" s="1"/>
  <c r="AD126" i="1"/>
  <c r="AC126" i="1"/>
  <c r="AG20" i="1"/>
  <c r="AJ20" i="1" s="1"/>
  <c r="AF20" i="1"/>
  <c r="AI20" i="1" s="1"/>
  <c r="AE20" i="1"/>
  <c r="AH20" i="1" s="1"/>
  <c r="AD20" i="1"/>
  <c r="AC20" i="1"/>
  <c r="AG14" i="1"/>
  <c r="AJ14" i="1" s="1"/>
  <c r="AF14" i="1"/>
  <c r="AI14" i="1" s="1"/>
  <c r="AE14" i="1"/>
  <c r="AH14" i="1" s="1"/>
  <c r="AD14" i="1"/>
  <c r="AC14" i="1"/>
  <c r="AG125" i="1"/>
  <c r="AJ125" i="1" s="1"/>
  <c r="AF125" i="1"/>
  <c r="AI125" i="1" s="1"/>
  <c r="AE125" i="1"/>
  <c r="AH125" i="1" s="1"/>
  <c r="AD125" i="1"/>
  <c r="AC125" i="1"/>
  <c r="AG124" i="1"/>
  <c r="AJ124" i="1" s="1"/>
  <c r="AF124" i="1"/>
  <c r="AI124" i="1" s="1"/>
  <c r="AE124" i="1"/>
  <c r="AH124" i="1" s="1"/>
  <c r="AD124" i="1"/>
  <c r="AC124" i="1"/>
  <c r="AG123" i="1"/>
  <c r="AJ123" i="1" s="1"/>
  <c r="AF123" i="1"/>
  <c r="AI123" i="1" s="1"/>
  <c r="AE123" i="1"/>
  <c r="AH123" i="1" s="1"/>
  <c r="AD123" i="1"/>
  <c r="AC123" i="1"/>
  <c r="AG122" i="1"/>
  <c r="AJ122" i="1" s="1"/>
  <c r="AF122" i="1"/>
  <c r="AI122" i="1" s="1"/>
  <c r="AE122" i="1"/>
  <c r="AH122" i="1" s="1"/>
  <c r="AD122" i="1"/>
  <c r="AC122" i="1"/>
  <c r="AG19" i="1"/>
  <c r="AJ19" i="1" s="1"/>
  <c r="AF19" i="1"/>
  <c r="AI19" i="1" s="1"/>
  <c r="AE19" i="1"/>
  <c r="AH19" i="1" s="1"/>
  <c r="AD19" i="1"/>
  <c r="AC19" i="1"/>
  <c r="AG121" i="1"/>
  <c r="AJ121" i="1" s="1"/>
  <c r="AF121" i="1"/>
  <c r="AI121" i="1" s="1"/>
  <c r="AE121" i="1"/>
  <c r="AH121" i="1" s="1"/>
  <c r="AD121" i="1"/>
  <c r="AC121" i="1"/>
  <c r="AG120" i="1"/>
  <c r="AJ120" i="1" s="1"/>
  <c r="AF120" i="1"/>
  <c r="AI120" i="1" s="1"/>
  <c r="AE120" i="1"/>
  <c r="AH120" i="1" s="1"/>
  <c r="AD120" i="1"/>
  <c r="AC120" i="1"/>
  <c r="AG119" i="1"/>
  <c r="AJ119" i="1" s="1"/>
  <c r="AF119" i="1"/>
  <c r="AI119" i="1" s="1"/>
  <c r="AE119" i="1"/>
  <c r="AH119" i="1" s="1"/>
  <c r="AD119" i="1"/>
  <c r="AC119" i="1"/>
  <c r="AG118" i="1"/>
  <c r="AJ118" i="1" s="1"/>
  <c r="AF118" i="1"/>
  <c r="AI118" i="1" s="1"/>
  <c r="AE118" i="1"/>
  <c r="AH118" i="1" s="1"/>
  <c r="AD118" i="1"/>
  <c r="AC118" i="1"/>
  <c r="AG117" i="1"/>
  <c r="AJ117" i="1" s="1"/>
  <c r="AF117" i="1"/>
  <c r="AI117" i="1" s="1"/>
  <c r="AE117" i="1"/>
  <c r="AH117" i="1" s="1"/>
  <c r="AD117" i="1"/>
  <c r="AC117" i="1"/>
  <c r="AG116" i="1"/>
  <c r="AJ116" i="1" s="1"/>
  <c r="AF116" i="1"/>
  <c r="AI116" i="1" s="1"/>
  <c r="AE116" i="1"/>
  <c r="AH116" i="1" s="1"/>
  <c r="AD116" i="1"/>
  <c r="AC116" i="1"/>
  <c r="AG115" i="1"/>
  <c r="AJ115" i="1" s="1"/>
  <c r="AF115" i="1"/>
  <c r="AI115" i="1" s="1"/>
  <c r="AE115" i="1"/>
  <c r="AH115" i="1" s="1"/>
  <c r="AD115" i="1"/>
  <c r="AC115" i="1"/>
  <c r="AG114" i="1"/>
  <c r="AJ114" i="1" s="1"/>
  <c r="AF114" i="1"/>
  <c r="AI114" i="1" s="1"/>
  <c r="AE114" i="1"/>
  <c r="AH114" i="1" s="1"/>
  <c r="AD114" i="1"/>
  <c r="AC114" i="1"/>
  <c r="AG13" i="1"/>
  <c r="AJ13" i="1" s="1"/>
  <c r="AF13" i="1"/>
  <c r="AI13" i="1" s="1"/>
  <c r="AE13" i="1"/>
  <c r="AH13" i="1" s="1"/>
  <c r="AD13" i="1"/>
  <c r="AC13" i="1"/>
  <c r="AG113" i="1"/>
  <c r="AJ113" i="1" s="1"/>
  <c r="AF113" i="1"/>
  <c r="AI113" i="1" s="1"/>
  <c r="AE113" i="1"/>
  <c r="AH113" i="1" s="1"/>
  <c r="AD113" i="1"/>
  <c r="AC113" i="1"/>
  <c r="AG112" i="1"/>
  <c r="AJ112" i="1" s="1"/>
  <c r="AF112" i="1"/>
  <c r="AI112" i="1" s="1"/>
  <c r="AE112" i="1"/>
  <c r="AH112" i="1" s="1"/>
  <c r="AD112" i="1"/>
  <c r="AC112" i="1"/>
  <c r="AG111" i="1"/>
  <c r="AJ111" i="1" s="1"/>
  <c r="AF111" i="1"/>
  <c r="AI111" i="1" s="1"/>
  <c r="AE111" i="1"/>
  <c r="AH111" i="1" s="1"/>
  <c r="AD111" i="1"/>
  <c r="AC111" i="1"/>
  <c r="AG110" i="1"/>
  <c r="AJ110" i="1" s="1"/>
  <c r="AF110" i="1"/>
  <c r="AI110" i="1" s="1"/>
  <c r="AE110" i="1"/>
  <c r="AH110" i="1" s="1"/>
  <c r="AD110" i="1"/>
  <c r="AC110" i="1"/>
  <c r="AG109" i="1"/>
  <c r="AJ109" i="1" s="1"/>
  <c r="AF109" i="1"/>
  <c r="AI109" i="1" s="1"/>
  <c r="AE109" i="1"/>
  <c r="AH109" i="1" s="1"/>
  <c r="AD109" i="1"/>
  <c r="AC109" i="1"/>
  <c r="AG108" i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16" i="1"/>
  <c r="AJ16" i="1" s="1"/>
  <c r="AF16" i="1"/>
  <c r="AI16" i="1" s="1"/>
  <c r="AE16" i="1"/>
  <c r="AH16" i="1" s="1"/>
  <c r="AD16" i="1"/>
  <c r="AC16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12" i="1"/>
  <c r="AJ12" i="1" s="1"/>
  <c r="AF12" i="1"/>
  <c r="AI12" i="1" s="1"/>
  <c r="AE12" i="1"/>
  <c r="AH12" i="1" s="1"/>
  <c r="AD12" i="1"/>
  <c r="AC12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11" i="1"/>
  <c r="AJ11" i="1" s="1"/>
  <c r="AF11" i="1"/>
  <c r="AI11" i="1" s="1"/>
  <c r="AE11" i="1"/>
  <c r="AH11" i="1" s="1"/>
  <c r="AD11" i="1"/>
  <c r="AC11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5T21" type="6" refreshedVersion="4" background="1" saveData="1">
    <textPr sourceFile="D:\PunterTips\extracts - Analysis\betanalysis_2019-05-05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<sst xmlns="http://schemas.openxmlformats.org/spreadsheetml/2006/main" count="749" uniqueCount="589">
  <si>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</si>
  <si>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</si>
  <si>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</si>
  <si>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</si>
  <si>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</si>
  <si>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</si>
  <si>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</si>
  <si>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</si>
  <si>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</si>
  <si>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</si>
  <si>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</si>
  <si>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</si>
  <si>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</si>
  <si>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</si>
  <si>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</si>
  <si>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</si>
  <si>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</si>
  <si>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</si>
  <si>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</si>
  <si>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</si>
  <si>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</si>
  <si>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</si>
  <si>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</si>
  <si>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</si>
  <si>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</si>
  <si>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</si>
  <si>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</si>
  <si>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</si>
  <si>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</si>
  <si>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</si>
  <si>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</si>
  <si>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</si>
  <si>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</si>
  <si>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</si>
  <si>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</si>
  <si>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</si>
  <si>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</si>
  <si>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</si>
  <si>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</si>
  <si>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</si>
  <si>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</si>
  <si>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</si>
  <si>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</si>
  <si>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</si>
  <si>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</si>
  <si>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</si>
  <si>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</si>
  <si>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</si>
  <si>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</si>
  <si>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</si>
  <si>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</si>
  <si>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Brazil</t>
  </si>
  <si>
    <t>Serie C</t>
  </si>
  <si>
    <t>Ferroviario-Santa Cruz</t>
  </si>
  <si>
    <t>Ferroviario</t>
  </si>
  <si>
    <t>Santa Cruz</t>
  </si>
  <si>
    <t>Serie D</t>
  </si>
  <si>
    <t>Barcelona RO-Rio Branco</t>
  </si>
  <si>
    <t>Barcelona RO</t>
  </si>
  <si>
    <t>Rio Branco</t>
  </si>
  <si>
    <t>Costa Rica</t>
  </si>
  <si>
    <t>Primera Division</t>
  </si>
  <si>
    <t>Zeledon-Saprissa</t>
  </si>
  <si>
    <t>Zeledon</t>
  </si>
  <si>
    <t>Saprissa</t>
  </si>
  <si>
    <t>Honduras</t>
  </si>
  <si>
    <t>Liga Nacional</t>
  </si>
  <si>
    <t>Juticalpa-CD Honduras</t>
  </si>
  <si>
    <t>Juticalpa</t>
  </si>
  <si>
    <t>CD Honduras</t>
  </si>
  <si>
    <t>Mexico</t>
  </si>
  <si>
    <t>Liga MX Women 2018/2019</t>
  </si>
  <si>
    <t>Club America W-U.A.N.L.  Tigres W</t>
  </si>
  <si>
    <t>Club America W</t>
  </si>
  <si>
    <t>U.A.N.L.  Tigres W</t>
  </si>
  <si>
    <t>Atlas-Monterrey</t>
  </si>
  <si>
    <t>Atlas</t>
  </si>
  <si>
    <t>Monterrey</t>
  </si>
  <si>
    <t>Peru</t>
  </si>
  <si>
    <t>Liga 1</t>
  </si>
  <si>
    <t>U. de Deportes-Cesar Vallejo</t>
  </si>
  <si>
    <t>U. de Deportes</t>
  </si>
  <si>
    <t>Cesar Vallejo</t>
  </si>
  <si>
    <t>Bolivia</t>
  </si>
  <si>
    <t>Division Profesional</t>
  </si>
  <si>
    <t>The Strongest-San Jose</t>
  </si>
  <si>
    <t>The Strongest</t>
  </si>
  <si>
    <t>San Jose</t>
  </si>
  <si>
    <t>El Salvador</t>
  </si>
  <si>
    <t>Aguila-Metapan</t>
  </si>
  <si>
    <t>Aguila</t>
  </si>
  <si>
    <t>Metapan</t>
  </si>
  <si>
    <t>Alianza FC-Chalatenango</t>
  </si>
  <si>
    <t>Alianza FC</t>
  </si>
  <si>
    <t>Chalatenango</t>
  </si>
  <si>
    <t>Audaz-Pasaquina</t>
  </si>
  <si>
    <t>Audaz</t>
  </si>
  <si>
    <t>Pasaquina</t>
  </si>
  <si>
    <t>FAS-Jocoro</t>
  </si>
  <si>
    <t>FAS</t>
  </si>
  <si>
    <t>Jocoro</t>
  </si>
  <si>
    <t>Sonsonate-Santa Tecla</t>
  </si>
  <si>
    <t>Sonsonate</t>
  </si>
  <si>
    <t>Santa Tecla</t>
  </si>
  <si>
    <t>Uruguay</t>
  </si>
  <si>
    <t>Cerro Largo-Fenix</t>
  </si>
  <si>
    <t>Cerro Largo</t>
  </si>
  <si>
    <t>Fenix</t>
  </si>
  <si>
    <t>Chile</t>
  </si>
  <si>
    <t>A. Italiano-U. De Chile</t>
  </si>
  <si>
    <t>A. Italiano</t>
  </si>
  <si>
    <t>U. De Chile</t>
  </si>
  <si>
    <t>Serie A</t>
  </si>
  <si>
    <t>Gremio-Fluminense</t>
  </si>
  <si>
    <t>Gremio</t>
  </si>
  <si>
    <t>Fluminense</t>
  </si>
  <si>
    <t>Bahia-Avai</t>
  </si>
  <si>
    <t>Bahia</t>
  </si>
  <si>
    <t>Avai</t>
  </si>
  <si>
    <t>Acreano-Ypiranga FC</t>
  </si>
  <si>
    <t>Acreano</t>
  </si>
  <si>
    <t>Ypiranga FC</t>
  </si>
  <si>
    <t>Motagua-Platense</t>
  </si>
  <si>
    <t>Motagua</t>
  </si>
  <si>
    <t>Platense</t>
  </si>
  <si>
    <t>USA</t>
  </si>
  <si>
    <t>NWSL Women</t>
  </si>
  <si>
    <t>Houston Dash W-Orlando Pride W</t>
  </si>
  <si>
    <t>Houston Dash W</t>
  </si>
  <si>
    <t>Orlando Pride W</t>
  </si>
  <si>
    <t>Colombia</t>
  </si>
  <si>
    <t>Liga Aguila</t>
  </si>
  <si>
    <t>Millonarios-Aguilas</t>
  </si>
  <si>
    <t>Millonarios</t>
  </si>
  <si>
    <t>Aguilas</t>
  </si>
  <si>
    <t>La Equidad-Bucaramanga</t>
  </si>
  <si>
    <t>La Equidad</t>
  </si>
  <si>
    <t>Bucaramanga</t>
  </si>
  <si>
    <t>Argentina</t>
  </si>
  <si>
    <t>Copa de la Superliga</t>
  </si>
  <si>
    <t>Boca Juniors-Godoy Cruz</t>
  </si>
  <si>
    <t>Boca Juniors</t>
  </si>
  <si>
    <t>Godoy Cruz</t>
  </si>
  <si>
    <t>Ecuador</t>
  </si>
  <si>
    <t>Liga Pro</t>
  </si>
  <si>
    <t>Barcelona SC-Guayaquil City</t>
  </si>
  <si>
    <t>Barcelona SC</t>
  </si>
  <si>
    <t>Guayaquil City</t>
  </si>
  <si>
    <t>Nicaragua</t>
  </si>
  <si>
    <t>Liga Primera</t>
  </si>
  <si>
    <t>Juventus Managua-Diriangen</t>
  </si>
  <si>
    <t>Juventus Managua</t>
  </si>
  <si>
    <t>Diriangen</t>
  </si>
  <si>
    <t>Santos Laguna-U.N.A.M.  Pumas</t>
  </si>
  <si>
    <t>Santos Laguna</t>
  </si>
  <si>
    <t>U.N.A.M.  Pumas</t>
  </si>
  <si>
    <t>Paraguay</t>
  </si>
  <si>
    <t>San Lorenzo-Libertad Asuncion</t>
  </si>
  <si>
    <t>San Lorenzo</t>
  </si>
  <si>
    <t>Libertad Asuncion</t>
  </si>
  <si>
    <t>Oriente Petrolero-Nacional Potosi</t>
  </si>
  <si>
    <t>Oriente Petrolero</t>
  </si>
  <si>
    <t>Nacional Potosi</t>
  </si>
  <si>
    <t>USL Championship</t>
  </si>
  <si>
    <t>New Mexico-San Antonio</t>
  </si>
  <si>
    <t>New Mexico</t>
  </si>
  <si>
    <t>San Antonio</t>
  </si>
  <si>
    <t>Real Espana-UPNFM</t>
  </si>
  <si>
    <t>Real Espana</t>
  </si>
  <si>
    <t>UPNFM</t>
  </si>
  <si>
    <t>Liga de Ascenso</t>
  </si>
  <si>
    <t>Atl. San Luis-Dorados de Sinaloa</t>
  </si>
  <si>
    <t>Atl. San Luis</t>
  </si>
  <si>
    <t>Dorados de Sinaloa</t>
  </si>
  <si>
    <t>MLS</t>
  </si>
  <si>
    <t>Sporting Kansas City-Atlanta United</t>
  </si>
  <si>
    <t>Sporting Kansas City</t>
  </si>
  <si>
    <t>Atlanta United</t>
  </si>
  <si>
    <t>USL League Two 2019</t>
  </si>
  <si>
    <t>San Francisco City-Glens SC</t>
  </si>
  <si>
    <t>San Francisco City</t>
  </si>
  <si>
    <t>Glens SC</t>
  </si>
  <si>
    <t>Japan</t>
  </si>
  <si>
    <t>Football Championships Women</t>
  </si>
  <si>
    <t>Inac Kobe Leonesa W-Beleza W</t>
  </si>
  <si>
    <t>Inac Kobe Leonesa W</t>
  </si>
  <si>
    <t>Beleza W</t>
  </si>
  <si>
    <t>JEF United W-Albirex Niigata W</t>
  </si>
  <si>
    <t>JEF United W</t>
  </si>
  <si>
    <t>Albirex Niigata W</t>
  </si>
  <si>
    <t>Nippon Sport Science University W-Kunoichi W</t>
  </si>
  <si>
    <t>Nippon Sport Science University W</t>
  </si>
  <si>
    <t>Kunoichi W</t>
  </si>
  <si>
    <t>Nojima Stella W-Urawa W</t>
  </si>
  <si>
    <t>Nojima Stella W</t>
  </si>
  <si>
    <t>Urawa W</t>
  </si>
  <si>
    <t>Vegalta Sendai W-Parceiro Nagano W</t>
  </si>
  <si>
    <t>Vegalta Sendai W</t>
  </si>
  <si>
    <t>Parceiro Nagano W</t>
  </si>
  <si>
    <t>Ukraine</t>
  </si>
  <si>
    <t>Persha Liga</t>
  </si>
  <si>
    <t>Sumy-Prykarpattya</t>
  </si>
  <si>
    <t>Sumy</t>
  </si>
  <si>
    <t>Prykarpattya</t>
  </si>
  <si>
    <t>Vietnam</t>
  </si>
  <si>
    <t>V.League 1</t>
  </si>
  <si>
    <t>Thanh Hoa-BHTS Quang Nam</t>
  </si>
  <si>
    <t>Thanh Hoa</t>
  </si>
  <si>
    <t>BHTS Quang Nam</t>
  </si>
  <si>
    <t>Khanh Hoa-Ho Chi Minh</t>
  </si>
  <si>
    <t>Khanh Hoa</t>
  </si>
  <si>
    <t>Ho Chi Minh</t>
  </si>
  <si>
    <t>Czech Republic</t>
  </si>
  <si>
    <t>Youth League</t>
  </si>
  <si>
    <t>Mlada Boleslav U21-Ostrava U21</t>
  </si>
  <si>
    <t>Mlada Boleslav U21</t>
  </si>
  <si>
    <t>Ostrava U21</t>
  </si>
  <si>
    <t>Liberec U21-Sparta Prague U21</t>
  </si>
  <si>
    <t>Liberec U21</t>
  </si>
  <si>
    <t>Sparta Prague U21</t>
  </si>
  <si>
    <t>Slavia Prague U21-Trinec U21</t>
  </si>
  <si>
    <t>Slavia Prague U21</t>
  </si>
  <si>
    <t>Trinec U21</t>
  </si>
  <si>
    <t>England</t>
  </si>
  <si>
    <t>Professional Development League</t>
  </si>
  <si>
    <t>Leeds U23-Birmingham U23</t>
  </si>
  <si>
    <t>Leeds U23</t>
  </si>
  <si>
    <t>Birmingham U23</t>
  </si>
  <si>
    <t>Armenia</t>
  </si>
  <si>
    <t>Premier League</t>
  </si>
  <si>
    <t>Ararat Yerevan-Artsakh</t>
  </si>
  <si>
    <t>Ararat Yerevan</t>
  </si>
  <si>
    <t>Artsakh</t>
  </si>
  <si>
    <t>Belarus</t>
  </si>
  <si>
    <t>Vysshaya Liga</t>
  </si>
  <si>
    <t>FC Gomel-Vitebsk</t>
  </si>
  <si>
    <t>FC Gomel</t>
  </si>
  <si>
    <t>Vitebsk</t>
  </si>
  <si>
    <t>Dukla Prague U21-Pribram U21</t>
  </si>
  <si>
    <t>Dukla Prague U21</t>
  </si>
  <si>
    <t>Pribram U21</t>
  </si>
  <si>
    <t>Jablonec U21-Karvina U21</t>
  </si>
  <si>
    <t>Jablonec U21</t>
  </si>
  <si>
    <t>Karvina U21</t>
  </si>
  <si>
    <t>Ethiopia</t>
  </si>
  <si>
    <t>Welwalo Adigrat-Jimma Aba Jifar</t>
  </si>
  <si>
    <t>Welwalo Adigrat</t>
  </si>
  <si>
    <t>Jimma Aba Jifar</t>
  </si>
  <si>
    <t>Kenya</t>
  </si>
  <si>
    <t>Ulinzi Stars-Nzoia Sugar</t>
  </si>
  <si>
    <t>Ulinzi Stars</t>
  </si>
  <si>
    <t>Nzoia Sugar</t>
  </si>
  <si>
    <t>Kenya CB-Mount Kenya United</t>
  </si>
  <si>
    <t>Kenya CB</t>
  </si>
  <si>
    <t>Mount Kenya United</t>
  </si>
  <si>
    <t>Netherlands</t>
  </si>
  <si>
    <t>Reserve League 2018/2019</t>
  </si>
  <si>
    <t>Jong Feyenoord-Jong Sittard</t>
  </si>
  <si>
    <t>Jong Feyenoord</t>
  </si>
  <si>
    <t>Jong Sittard</t>
  </si>
  <si>
    <t>Asia</t>
  </si>
  <si>
    <t>AFC Champions League</t>
  </si>
  <si>
    <t>Pakhtakor (Uzb) -Persepolis (Irn)</t>
  </si>
  <si>
    <t>Pakhtakor (Uzb)</t>
  </si>
  <si>
    <t>Persepolis (Irn)</t>
  </si>
  <si>
    <t>Slovacko U21-Plzen U21</t>
  </si>
  <si>
    <t>Slovacko U21</t>
  </si>
  <si>
    <t>Plzen U21</t>
  </si>
  <si>
    <t>Italy</t>
  </si>
  <si>
    <t>Primavera 1 2018/2019</t>
  </si>
  <si>
    <t>Palermo U19-Sampdoria U19</t>
  </si>
  <si>
    <t>Palermo U19</t>
  </si>
  <si>
    <t>Sampdoria U19</t>
  </si>
  <si>
    <t>Syria</t>
  </si>
  <si>
    <t>Al Ittihad-Hottin</t>
  </si>
  <si>
    <t>Al Ittihad</t>
  </si>
  <si>
    <t>Hottin</t>
  </si>
  <si>
    <t>Gorodeja-BATE</t>
  </si>
  <si>
    <t>Gorodeja</t>
  </si>
  <si>
    <t>BATE</t>
  </si>
  <si>
    <t>Isthmian League Premier Division</t>
  </si>
  <si>
    <t>Tonbridge-Merstham</t>
  </si>
  <si>
    <t>Tonbridge</t>
  </si>
  <si>
    <t>Merstham</t>
  </si>
  <si>
    <t>Southern League Central Division</t>
  </si>
  <si>
    <t>King€™s Lynn-Alvechurch</t>
  </si>
  <si>
    <t>King€™s Lynn</t>
  </si>
  <si>
    <t>Alvechurch</t>
  </si>
  <si>
    <t>Southern League South Division</t>
  </si>
  <si>
    <t>Met. Police-Poole</t>
  </si>
  <si>
    <t>Met. Police</t>
  </si>
  <si>
    <t>Poole</t>
  </si>
  <si>
    <t>Europe</t>
  </si>
  <si>
    <t>Euro U17</t>
  </si>
  <si>
    <t>Netherlands U17-England U17</t>
  </si>
  <si>
    <t>Netherlands U17</t>
  </si>
  <si>
    <t>England U17</t>
  </si>
  <si>
    <t>Algeria</t>
  </si>
  <si>
    <t>Ligue 1</t>
  </si>
  <si>
    <t>CR Belouizdad-Constantine</t>
  </si>
  <si>
    <t>CR Belouizdad</t>
  </si>
  <si>
    <t>Constantine</t>
  </si>
  <si>
    <t>Jong De Graafschap-Jong Heerenveen</t>
  </si>
  <si>
    <t>Jong De Graafschap</t>
  </si>
  <si>
    <t>Jong Heerenveen</t>
  </si>
  <si>
    <t>Portugal</t>
  </si>
  <si>
    <t>Segunda Liga</t>
  </si>
  <si>
    <t>Guimaraes B-Braga B</t>
  </si>
  <si>
    <t>Guimaraes B</t>
  </si>
  <si>
    <t>Braga B</t>
  </si>
  <si>
    <t>Romania</t>
  </si>
  <si>
    <t>Liga 2</t>
  </si>
  <si>
    <t>Sportul Snagov-Chindia Targoviste</t>
  </si>
  <si>
    <t>Sportul Snagov</t>
  </si>
  <si>
    <t>Chindia Targoviste</t>
  </si>
  <si>
    <t>Volyn Lutsk-Kolos Kovalyovka</t>
  </si>
  <si>
    <t>Volyn Lutsk</t>
  </si>
  <si>
    <t>Kolos Kovalyovka</t>
  </si>
  <si>
    <t>Finland</t>
  </si>
  <si>
    <t>Ykkonen</t>
  </si>
  <si>
    <t>AC Kajaani-AC Oulu</t>
  </si>
  <si>
    <t>AC Kajaani</t>
  </si>
  <si>
    <t>AC Oulu</t>
  </si>
  <si>
    <t>Norway</t>
  </si>
  <si>
    <t>Division 3 - Group 4 2019</t>
  </si>
  <si>
    <t>Bergen Nord-Stromsgodset 2</t>
  </si>
  <si>
    <t>Bergen Nord</t>
  </si>
  <si>
    <t>Stromsgodset 2</t>
  </si>
  <si>
    <t>V. Haugesund-Brann 2</t>
  </si>
  <si>
    <t>V. Haugesund</t>
  </si>
  <si>
    <t>Brann 2</t>
  </si>
  <si>
    <t>Esteghlal F.C. (Irn) -Al Duhail (Qat)</t>
  </si>
  <si>
    <t>Esteghlal F.C. (Irn)</t>
  </si>
  <si>
    <t>Al Duhail (Qat)</t>
  </si>
  <si>
    <t>Shakhtyor Soligorsk-Isloch Minsk</t>
  </si>
  <si>
    <t>Shakhtyor Soligorsk</t>
  </si>
  <si>
    <t>Isloch Minsk</t>
  </si>
  <si>
    <t>Belgium U17-Greece U17</t>
  </si>
  <si>
    <t>Belgium U17</t>
  </si>
  <si>
    <t>Greece U17</t>
  </si>
  <si>
    <t>France U17-Sweden U17</t>
  </si>
  <si>
    <t>France U17</t>
  </si>
  <si>
    <t>Sweden U17</t>
  </si>
  <si>
    <t>Israel</t>
  </si>
  <si>
    <t>Leumit League</t>
  </si>
  <si>
    <t>Hapoel Petah Tikva-H. Marmorek</t>
  </si>
  <si>
    <t>Hapoel Petah Tikva</t>
  </si>
  <si>
    <t>H. Marmorek</t>
  </si>
  <si>
    <t>H. Ironi Rishon-H. Akko</t>
  </si>
  <si>
    <t>H. Ironi Rishon</t>
  </si>
  <si>
    <t>H. Akko</t>
  </si>
  <si>
    <t>Hapoel Iksal Imad-M. Nazareth</t>
  </si>
  <si>
    <t>Hapoel Iksal Imad</t>
  </si>
  <si>
    <t>M. Nazareth</t>
  </si>
  <si>
    <t>Hapoel Bnei Lod-Ramat Hasharon</t>
  </si>
  <si>
    <t>Hapoel Bnei Lod</t>
  </si>
  <si>
    <t>Ramat Hasharon</t>
  </si>
  <si>
    <t>Poland</t>
  </si>
  <si>
    <t>Ekstraklasa</t>
  </si>
  <si>
    <t>Jagiellonia-Pogon Szczecin</t>
  </si>
  <si>
    <t>Jagiellonia</t>
  </si>
  <si>
    <t>Pogon Szczecin</t>
  </si>
  <si>
    <t>Slovenia</t>
  </si>
  <si>
    <t>Prva liga</t>
  </si>
  <si>
    <t>Celje-Krsko</t>
  </si>
  <si>
    <t>Celje</t>
  </si>
  <si>
    <t>Krsko</t>
  </si>
  <si>
    <t>Torino U19-Atalanta U19</t>
  </si>
  <si>
    <t>Torino U19</t>
  </si>
  <si>
    <t>Atalanta U19</t>
  </si>
  <si>
    <t>Jong Helmond-Jong NAC Breda</t>
  </si>
  <si>
    <t>Jong Helmond</t>
  </si>
  <si>
    <t>Jong NAC Breda</t>
  </si>
  <si>
    <t>Denmark</t>
  </si>
  <si>
    <t>Superliga</t>
  </si>
  <si>
    <t>Esbjerg-Nordsjaelland</t>
  </si>
  <si>
    <t>Esbjerg</t>
  </si>
  <si>
    <t>Nordsjaelland</t>
  </si>
  <si>
    <t>Germany</t>
  </si>
  <si>
    <t>3. Liga</t>
  </si>
  <si>
    <t>Fortuna Koln-Meppen</t>
  </si>
  <si>
    <t>Fortuna Koln</t>
  </si>
  <si>
    <t>Meppen</t>
  </si>
  <si>
    <t>Regionalliga West</t>
  </si>
  <si>
    <t>Dusseldorf II-Koln II</t>
  </si>
  <si>
    <t>Dusseldorf II</t>
  </si>
  <si>
    <t>Koln II</t>
  </si>
  <si>
    <t>Division 2 - Group 2</t>
  </si>
  <si>
    <t>Odd 2-Oppsal</t>
  </si>
  <si>
    <t>Odd 2</t>
  </si>
  <si>
    <t>Oppsal</t>
  </si>
  <si>
    <t>Division 3 - Group 2 2019</t>
  </si>
  <si>
    <t>Halsen-Mjondalen 2</t>
  </si>
  <si>
    <t>Halsen</t>
  </si>
  <si>
    <t>Mjondalen 2</t>
  </si>
  <si>
    <t>Division 3 - Group 5 2019</t>
  </si>
  <si>
    <t>Melhus-Rosenborg 2</t>
  </si>
  <si>
    <t>Melhus</t>
  </si>
  <si>
    <t>Rosenborg 2</t>
  </si>
  <si>
    <t>Eliteserien</t>
  </si>
  <si>
    <t>Viking-Valerenga</t>
  </si>
  <si>
    <t>Viking</t>
  </si>
  <si>
    <t>Valerenga</t>
  </si>
  <si>
    <t>Sweden</t>
  </si>
  <si>
    <t>Allsvenskan</t>
  </si>
  <si>
    <t>Helsingborg-Djurgarden</t>
  </si>
  <si>
    <t>Helsingborg</t>
  </si>
  <si>
    <t>Djurgarden</t>
  </si>
  <si>
    <t>Elfsborg-Norrkoping</t>
  </si>
  <si>
    <t>Elfsborg</t>
  </si>
  <si>
    <t>Norrkoping</t>
  </si>
  <si>
    <t>Allsvenskan Women</t>
  </si>
  <si>
    <t>Linkopings W-Orebro W</t>
  </si>
  <si>
    <t>Linkopings W</t>
  </si>
  <si>
    <t>Orebro W</t>
  </si>
  <si>
    <t>Division 2 - VÃ¤stra GÃ¶taland</t>
  </si>
  <si>
    <t>IFK Malmo-Angelholms</t>
  </si>
  <si>
    <t>IFK Malmo</t>
  </si>
  <si>
    <t>Angelholms</t>
  </si>
  <si>
    <t>Superettan</t>
  </si>
  <si>
    <t>Dalkurd-Syrianska</t>
  </si>
  <si>
    <t>Dalkurd</t>
  </si>
  <si>
    <t>Syrianska</t>
  </si>
  <si>
    <t>Frej-Trelleborgs</t>
  </si>
  <si>
    <t>Frej</t>
  </si>
  <si>
    <t>Trelleborgs</t>
  </si>
  <si>
    <t>Ranheim 2-Verdal</t>
  </si>
  <si>
    <t>Ranheim 2</t>
  </si>
  <si>
    <t>Verdal</t>
  </si>
  <si>
    <t>Turkey</t>
  </si>
  <si>
    <t>Super Lig</t>
  </si>
  <si>
    <t>Alanyaspor-Konyaspor</t>
  </si>
  <si>
    <t>Alanyaspor</t>
  </si>
  <si>
    <t>Konyaspor</t>
  </si>
  <si>
    <t>Trabzonspor-Kayserispor</t>
  </si>
  <si>
    <t>Trabzonspor</t>
  </si>
  <si>
    <t>Kayserispor</t>
  </si>
  <si>
    <t>AFC Cup</t>
  </si>
  <si>
    <t>Nejmeh SC (Leb) -Al Quds (Pal)</t>
  </si>
  <si>
    <t>Nejmeh SC (Leb)</t>
  </si>
  <si>
    <t>Al Quds (Pal)</t>
  </si>
  <si>
    <t>Ireland U17-Czech Republic U17</t>
  </si>
  <si>
    <t>Ireland U17</t>
  </si>
  <si>
    <t>Czech Republic U17</t>
  </si>
  <si>
    <t>Ligat ha'Al</t>
  </si>
  <si>
    <t>Maccabi Haifa-H. Beer Sheva</t>
  </si>
  <si>
    <t>Maccabi Haifa</t>
  </si>
  <si>
    <t>H. Beer Sheva</t>
  </si>
  <si>
    <t>Astra-CFR Cluj</t>
  </si>
  <si>
    <t>Astra</t>
  </si>
  <si>
    <t>CFR Cluj</t>
  </si>
  <si>
    <t>Regionalliga Bayern</t>
  </si>
  <si>
    <t>Schweinfurt-Bayern II</t>
  </si>
  <si>
    <t>Schweinfurt</t>
  </si>
  <si>
    <t>Bayern II</t>
  </si>
  <si>
    <t>Primera B Metropolitana</t>
  </si>
  <si>
    <t>UAI Urquiza-Fenix</t>
  </si>
  <si>
    <t>UAI Urquiza</t>
  </si>
  <si>
    <t>Primera D Metropolitana</t>
  </si>
  <si>
    <t>Central Ballester-Lugano</t>
  </si>
  <si>
    <t>Central Ballester</t>
  </si>
  <si>
    <t>Lugano</t>
  </si>
  <si>
    <t>Def. de Cambaceres-Yupanqui</t>
  </si>
  <si>
    <t>Def. de Cambaceres</t>
  </si>
  <si>
    <t>Yupanqui</t>
  </si>
  <si>
    <t>2. Bundesliga</t>
  </si>
  <si>
    <t>Greuther Furth-FC Koln</t>
  </si>
  <si>
    <t>Greuther Furth</t>
  </si>
  <si>
    <t>FC Koln</t>
  </si>
  <si>
    <t>Gibraltar</t>
  </si>
  <si>
    <t>Premier Division</t>
  </si>
  <si>
    <t>Gibraltar Phoenix-Lions Gibraltar</t>
  </si>
  <si>
    <t>Gibraltar Phoenix</t>
  </si>
  <si>
    <t>Lions Gibraltar</t>
  </si>
  <si>
    <t>AC Milan-Bologna</t>
  </si>
  <si>
    <t>AC Milan</t>
  </si>
  <si>
    <t>Bologna</t>
  </si>
  <si>
    <t>Barracas Central-San Telmo</t>
  </si>
  <si>
    <t>Barracas Central</t>
  </si>
  <si>
    <t>San Telmo</t>
  </si>
  <si>
    <t>Al Sadd (Qat) -Al Ahli SC (Sau)</t>
  </si>
  <si>
    <t>Al Sadd (Qat)</t>
  </si>
  <si>
    <t>Al Ahli SC (Sau)</t>
  </si>
  <si>
    <t>France</t>
  </si>
  <si>
    <t>Ligue 2</t>
  </si>
  <si>
    <t>Niort-Lorient</t>
  </si>
  <si>
    <t>Niort</t>
  </si>
  <si>
    <t>Lorient</t>
  </si>
  <si>
    <t>Northern Ireland</t>
  </si>
  <si>
    <t>NIFL Premiership</t>
  </si>
  <si>
    <t>Ards-Carrick Rangers</t>
  </si>
  <si>
    <t>Ards</t>
  </si>
  <si>
    <t>Carrick Rangers</t>
  </si>
  <si>
    <t>Al Hilal (Sau) -Al Ain (Uae)</t>
  </si>
  <si>
    <t>Al Hilal (Sau)</t>
  </si>
  <si>
    <t>Al Ain (Uae)</t>
  </si>
  <si>
    <t>Manchester City-Leicester</t>
  </si>
  <si>
    <t>Manchester City</t>
  </si>
  <si>
    <t>Leicester</t>
  </si>
  <si>
    <t>Serie B</t>
  </si>
  <si>
    <t>Foggia-Perugia</t>
  </si>
  <si>
    <t>Foggia</t>
  </si>
  <si>
    <t>Perugia</t>
  </si>
  <si>
    <t>Saudi Arabia</t>
  </si>
  <si>
    <t>Division 1</t>
  </si>
  <si>
    <t>Al Ansar-Al Shoalah</t>
  </si>
  <si>
    <t>Al Ansar</t>
  </si>
  <si>
    <t>Al Shoalah</t>
  </si>
  <si>
    <t>Al Jeel-Al Najoom</t>
  </si>
  <si>
    <t>Al Jeel</t>
  </si>
  <si>
    <t>Al Najoom</t>
  </si>
  <si>
    <t>Al Washm-Jeddah</t>
  </si>
  <si>
    <t>Al Washm</t>
  </si>
  <si>
    <t>Jeddah</t>
  </si>
  <si>
    <t>Spain</t>
  </si>
  <si>
    <t>LaLiga2</t>
  </si>
  <si>
    <t>Cadiz CF-Malaga</t>
  </si>
  <si>
    <t>Cadiz CF</t>
  </si>
  <si>
    <t>Malaga</t>
  </si>
  <si>
    <t>Iceland</t>
  </si>
  <si>
    <t>Pepsideild</t>
  </si>
  <si>
    <t>Vikingur Reykjavik-Hafnarfjordur</t>
  </si>
  <si>
    <t>Vikingur Reykjavik</t>
  </si>
  <si>
    <t>Hafnarfjordur</t>
  </si>
  <si>
    <t>Primeira Liga</t>
  </si>
  <si>
    <t>Setubal-Boavista</t>
  </si>
  <si>
    <t>Setubal</t>
  </si>
  <si>
    <t>Boavista</t>
  </si>
  <si>
    <t>North &amp; Central America</t>
  </si>
  <si>
    <t>CONCACAF Championship U17</t>
  </si>
  <si>
    <t>Suriname U17-Costa Rica U17</t>
  </si>
  <si>
    <t>Suriname U17</t>
  </si>
  <si>
    <t>Costa Rica U17</t>
  </si>
  <si>
    <t>Garcilaso-AD Cantolao</t>
  </si>
  <si>
    <t>Garcilaso</t>
  </si>
  <si>
    <t>AD Cantolao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</si>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</sst>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analysis_2019-05-05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45" t="s">
        <v>536</v>
      </c>
    </row>
    <row r="2" spans="1:6" x14ac:dyDescent="0.2">
      <c r="A2" s="46" t="s">
        <v>537</v>
      </c>
      <c r="B2" s="46" t="s">
        <v>538</v>
      </c>
      <c r="C2" s="46" t="s">
        <v>539</v>
      </c>
      <c r="D2" s="47" t="s">
        <v>540</v>
      </c>
      <c r="E2" s="47" t="s">
        <v>541</v>
      </c>
      <c r="F2" s="46" t="s">
        <v>542</v>
      </c>
    </row>
    <row r="3" spans="1:6" x14ac:dyDescent="0.2">
      <c r="A3" s="46"/>
      <c r="B3" s="46"/>
      <c r="C3" s="46"/>
      <c r="D3" s="47" t="s">
        <v>543</v>
      </c>
      <c r="E3" s="47" t="s">
        <v>543</v>
      </c>
      <c r="F3" s="46"/>
    </row>
    <row r="4" spans="1:6" x14ac:dyDescent="0.2">
      <c r="A4" s="48">
        <v>1</v>
      </c>
      <c r="B4" s="27" t="s">
        <v>544</v>
      </c>
      <c r="C4" s="49" t="s">
        <v>15</v>
      </c>
      <c r="D4" s="50"/>
      <c r="E4" s="50"/>
      <c r="F4" s="27"/>
    </row>
    <row r="5" spans="1:6" x14ac:dyDescent="0.2">
      <c r="A5" s="48">
        <v>2</v>
      </c>
      <c r="B5" s="27" t="s">
        <v>545</v>
      </c>
      <c r="C5" s="49" t="s">
        <v>16</v>
      </c>
      <c r="D5" s="50"/>
      <c r="E5" s="50"/>
      <c r="F5" s="27"/>
    </row>
    <row r="6" spans="1:6" x14ac:dyDescent="0.2">
      <c r="A6" s="48">
        <v>3</v>
      </c>
      <c r="B6" s="27" t="s">
        <v>546</v>
      </c>
      <c r="C6" s="49" t="s">
        <v>17</v>
      </c>
      <c r="D6" s="50" t="s">
        <v>547</v>
      </c>
      <c r="E6" s="50"/>
      <c r="F6" s="27"/>
    </row>
    <row r="7" spans="1:6" x14ac:dyDescent="0.2">
      <c r="A7" s="48">
        <v>4</v>
      </c>
      <c r="B7" s="27" t="s">
        <v>548</v>
      </c>
      <c r="C7" s="49" t="s">
        <v>18</v>
      </c>
      <c r="D7" s="50"/>
      <c r="E7" s="50"/>
      <c r="F7" s="27"/>
    </row>
    <row r="8" spans="1:6" x14ac:dyDescent="0.2">
      <c r="A8" s="48">
        <v>5</v>
      </c>
      <c r="B8" s="27" t="s">
        <v>549</v>
      </c>
      <c r="C8" s="49" t="s">
        <v>19</v>
      </c>
      <c r="D8" s="50"/>
      <c r="E8" s="50"/>
      <c r="F8" s="27"/>
    </row>
    <row r="9" spans="1:6" x14ac:dyDescent="0.2">
      <c r="A9" s="48">
        <v>6</v>
      </c>
      <c r="B9" s="27" t="s">
        <v>550</v>
      </c>
      <c r="C9" s="49" t="s">
        <v>20</v>
      </c>
      <c r="D9" s="50"/>
      <c r="E9" s="50"/>
      <c r="F9" s="27"/>
    </row>
    <row r="10" spans="1:6" x14ac:dyDescent="0.2">
      <c r="A10" s="48">
        <v>7</v>
      </c>
      <c r="B10" s="27" t="s">
        <v>551</v>
      </c>
      <c r="C10" s="51" t="s">
        <v>23</v>
      </c>
      <c r="D10" s="52" t="s">
        <v>552</v>
      </c>
      <c r="E10" s="52"/>
      <c r="F10" s="27"/>
    </row>
    <row r="11" spans="1:6" x14ac:dyDescent="0.2">
      <c r="A11" s="48">
        <v>8</v>
      </c>
      <c r="B11" s="27" t="s">
        <v>553</v>
      </c>
      <c r="C11" s="49" t="s">
        <v>24</v>
      </c>
      <c r="D11" s="50"/>
      <c r="E11" s="50"/>
      <c r="F11" s="27"/>
    </row>
    <row r="12" spans="1:6" x14ac:dyDescent="0.2">
      <c r="A12" s="48">
        <v>9</v>
      </c>
      <c r="B12" s="27" t="s">
        <v>554</v>
      </c>
      <c r="C12" s="51" t="s">
        <v>25</v>
      </c>
      <c r="D12" s="52" t="s">
        <v>552</v>
      </c>
      <c r="E12" s="52"/>
      <c r="F12" s="27"/>
    </row>
    <row r="13" spans="1:6" x14ac:dyDescent="0.2">
      <c r="A13" s="48">
        <v>10</v>
      </c>
      <c r="B13" s="27" t="s">
        <v>555</v>
      </c>
      <c r="C13" s="53" t="s">
        <v>26</v>
      </c>
      <c r="D13" s="50"/>
      <c r="E13" s="50"/>
      <c r="F13" s="27"/>
    </row>
    <row r="14" spans="1:6" x14ac:dyDescent="0.2">
      <c r="A14" s="48">
        <v>11</v>
      </c>
      <c r="B14" s="27" t="s">
        <v>556</v>
      </c>
      <c r="C14" s="54" t="s">
        <v>27</v>
      </c>
      <c r="D14" s="50"/>
      <c r="E14" s="50"/>
      <c r="F14" s="27"/>
    </row>
    <row r="15" spans="1:6" x14ac:dyDescent="0.2">
      <c r="A15" s="48">
        <v>12</v>
      </c>
      <c r="B15" s="27" t="s">
        <v>557</v>
      </c>
      <c r="C15" s="54" t="s">
        <v>28</v>
      </c>
      <c r="D15" s="50"/>
      <c r="E15" s="50"/>
      <c r="F15" s="27"/>
    </row>
    <row r="16" spans="1:6" x14ac:dyDescent="0.2">
      <c r="A16" s="48">
        <v>13</v>
      </c>
      <c r="B16" s="27" t="s">
        <v>558</v>
      </c>
      <c r="C16" s="54" t="s">
        <v>29</v>
      </c>
      <c r="D16" s="50"/>
      <c r="E16" s="50"/>
      <c r="F16" s="27"/>
    </row>
    <row r="17" spans="1:6" x14ac:dyDescent="0.2">
      <c r="A17" s="48">
        <v>14</v>
      </c>
      <c r="B17" s="27" t="s">
        <v>559</v>
      </c>
      <c r="C17" s="30" t="s">
        <v>30</v>
      </c>
      <c r="D17" s="50"/>
      <c r="E17" s="50"/>
      <c r="F17" s="27"/>
    </row>
    <row r="18" spans="1:6" x14ac:dyDescent="0.2">
      <c r="A18" s="48">
        <v>15</v>
      </c>
      <c r="B18" s="27" t="s">
        <v>560</v>
      </c>
      <c r="C18" s="30" t="s">
        <v>31</v>
      </c>
      <c r="D18" s="50"/>
      <c r="E18" s="50"/>
      <c r="F18" s="27"/>
    </row>
    <row r="19" spans="1:6" x14ac:dyDescent="0.2">
      <c r="A19" s="48">
        <v>16</v>
      </c>
      <c r="B19" s="27" t="s">
        <v>561</v>
      </c>
      <c r="C19" s="55" t="s">
        <v>562</v>
      </c>
      <c r="D19" s="56">
        <v>0.3</v>
      </c>
      <c r="E19" s="56"/>
      <c r="F19" s="27"/>
    </row>
    <row r="20" spans="1:6" x14ac:dyDescent="0.2">
      <c r="A20" s="48">
        <v>17</v>
      </c>
      <c r="B20" s="27" t="s">
        <v>563</v>
      </c>
      <c r="C20" s="55" t="s">
        <v>564</v>
      </c>
      <c r="D20" s="56">
        <v>0.1</v>
      </c>
      <c r="E20" s="56"/>
      <c r="F20" s="27"/>
    </row>
    <row r="21" spans="1:6" x14ac:dyDescent="0.2">
      <c r="A21" s="48">
        <v>18</v>
      </c>
      <c r="B21" s="27" t="s">
        <v>565</v>
      </c>
      <c r="C21" s="55" t="s">
        <v>566</v>
      </c>
      <c r="D21" s="56">
        <v>0.3</v>
      </c>
      <c r="E21" s="56"/>
      <c r="F21" s="27"/>
    </row>
    <row r="22" spans="1:6" x14ac:dyDescent="0.2">
      <c r="A22" s="48">
        <v>19</v>
      </c>
      <c r="B22" s="27" t="s">
        <v>567</v>
      </c>
      <c r="C22" s="57" t="s">
        <v>568</v>
      </c>
      <c r="D22" s="56">
        <v>0.2</v>
      </c>
      <c r="E22" s="56"/>
      <c r="F22" s="27"/>
    </row>
    <row r="23" spans="1:6" x14ac:dyDescent="0.2">
      <c r="A23" s="48">
        <v>20</v>
      </c>
      <c r="B23" s="27" t="s">
        <v>569</v>
      </c>
      <c r="C23" s="57" t="s">
        <v>570</v>
      </c>
      <c r="D23" s="56">
        <v>0.1</v>
      </c>
      <c r="E23" s="56"/>
      <c r="F23" s="27"/>
    </row>
    <row r="24" spans="1:6" x14ac:dyDescent="0.2">
      <c r="A24" s="48">
        <v>21</v>
      </c>
      <c r="B24" s="27" t="s">
        <v>571</v>
      </c>
      <c r="C24" s="57" t="s">
        <v>572</v>
      </c>
      <c r="D24" s="56">
        <v>0.2</v>
      </c>
      <c r="E24" s="56"/>
      <c r="F24" s="27"/>
    </row>
    <row r="25" spans="1:6" x14ac:dyDescent="0.2">
      <c r="A25" s="48">
        <v>22</v>
      </c>
      <c r="B25" s="27" t="s">
        <v>573</v>
      </c>
      <c r="C25" s="58" t="s">
        <v>574</v>
      </c>
      <c r="D25" s="56">
        <v>0.2</v>
      </c>
      <c r="E25" s="56"/>
      <c r="F25" s="27"/>
    </row>
    <row r="26" spans="1:6" x14ac:dyDescent="0.2">
      <c r="A26" s="48">
        <v>23</v>
      </c>
      <c r="B26" s="27" t="s">
        <v>575</v>
      </c>
      <c r="C26" s="58" t="s">
        <v>576</v>
      </c>
      <c r="D26" s="56">
        <v>0.1</v>
      </c>
      <c r="E26" s="56"/>
      <c r="F26" s="27"/>
    </row>
    <row r="27" spans="1:6" x14ac:dyDescent="0.2">
      <c r="A27" s="48">
        <v>24</v>
      </c>
      <c r="B27" s="27" t="s">
        <v>577</v>
      </c>
      <c r="C27" s="58" t="s">
        <v>578</v>
      </c>
      <c r="D27" s="56">
        <v>0.2</v>
      </c>
      <c r="E27" s="56"/>
      <c r="F27" s="27"/>
    </row>
    <row r="28" spans="1:6" x14ac:dyDescent="0.2">
      <c r="A28" s="48">
        <v>25</v>
      </c>
      <c r="B28" s="27" t="s">
        <v>579</v>
      </c>
      <c r="C28" s="31" t="s">
        <v>41</v>
      </c>
      <c r="D28" s="59" t="s">
        <v>580</v>
      </c>
      <c r="E28" s="59"/>
      <c r="F28" s="60" t="s">
        <v>581</v>
      </c>
    </row>
    <row r="29" spans="1:6" x14ac:dyDescent="0.2">
      <c r="A29" s="48">
        <v>26</v>
      </c>
      <c r="B29" s="27" t="s">
        <v>582</v>
      </c>
      <c r="C29" s="31" t="s">
        <v>42</v>
      </c>
      <c r="D29" s="59" t="s">
        <v>580</v>
      </c>
      <c r="E29" s="59"/>
      <c r="F29" s="60" t="s">
        <v>581</v>
      </c>
    </row>
    <row r="30" spans="1:6" x14ac:dyDescent="0.2">
      <c r="A30" s="48">
        <v>27</v>
      </c>
      <c r="B30" s="27" t="s">
        <v>583</v>
      </c>
      <c r="C30" s="51" t="s">
        <v>43</v>
      </c>
      <c r="D30" s="59" t="s">
        <v>584</v>
      </c>
      <c r="E30" s="59"/>
      <c r="F30" s="60" t="s">
        <v>581</v>
      </c>
    </row>
    <row r="31" spans="1:6" x14ac:dyDescent="0.2">
      <c r="A31" s="48">
        <v>28</v>
      </c>
      <c r="B31" s="27" t="s">
        <v>585</v>
      </c>
      <c r="C31" s="51" t="s">
        <v>44</v>
      </c>
      <c r="D31" s="59" t="s">
        <v>584</v>
      </c>
      <c r="E31" s="59"/>
      <c r="F31" s="60" t="s">
        <v>586</v>
      </c>
    </row>
    <row r="32" spans="1:6" x14ac:dyDescent="0.2">
      <c r="D32" s="61"/>
      <c r="E32" s="61"/>
    </row>
    <row r="33" spans="1:2" x14ac:dyDescent="0.2">
      <c r="A33" s="3" t="s">
        <v>587</v>
      </c>
    </row>
    <row r="34" spans="1:2" x14ac:dyDescent="0.2">
      <c r="A34" s="3">
        <v>1</v>
      </c>
      <c r="B34" s="3" t="s">
        <v>588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11" activePane="bottomLeft" state="frozen"/>
      <selection pane="bottomLeft" activeCell="AJ15" activeCellId="5" sqref="AH16:AH20 AJ11 AJ12 AJ13 AJ14 AJ15"/>
    </sheetView>
  </sheetViews>
  <sheetFormatPr defaultRowHeight="12.75" x14ac:dyDescent="0.2"/>
  <cols>
    <col min="1" max="6" width="7.7109375" style="9" customWidth="1"/>
    <col min="7" max="8" width="3" style="9" customWidth="1"/>
    <col min="9" max="11" width="6" style="9" customWidth="1"/>
    <col min="12" max="12" width="6.5703125" style="9" customWidth="1"/>
    <col min="13" max="14" width="4.42578125" style="9" customWidth="1"/>
    <col min="15" max="15" width="3.42578125" style="9" customWidth="1"/>
    <col min="16" max="17" width="4.42578125" style="9" customWidth="1"/>
    <col min="18" max="20" width="6.28515625" style="9" customWidth="1"/>
    <col min="21" max="30" width="6.7109375" style="9" customWidth="1"/>
    <col min="31" max="33" width="6.85546875" style="9" customWidth="1"/>
    <col min="34" max="36" width="9" style="9" customWidth="1"/>
    <col min="37" max="37" width="9.140625" style="9"/>
    <col min="38" max="16384" width="9.140625" style="3"/>
  </cols>
  <sheetData>
    <row r="1" spans="1:39" x14ac:dyDescent="0.2">
      <c r="A1" s="1" t="s">
        <v>0</v>
      </c>
      <c r="B1" s="2">
        <f>SUMPRODUCT(MAX(($A:$A&lt;&gt;"")*(ROW(A:A))))</f>
        <v>134</v>
      </c>
      <c r="C1" s="3"/>
      <c r="D1" s="4" t="s">
        <v>1</v>
      </c>
      <c r="E1" s="3"/>
      <c r="F1" s="3"/>
      <c r="G1" s="3"/>
      <c r="H1" s="5"/>
      <c r="I1" s="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"/>
      <c r="AE1" s="8" t="s">
        <v>2</v>
      </c>
      <c r="AF1" s="8" t="s">
        <v>3</v>
      </c>
      <c r="AG1" s="8" t="s">
        <v>4</v>
      </c>
      <c r="AH1" s="42" t="s">
        <v>5</v>
      </c>
      <c r="AI1" s="43"/>
      <c r="AJ1" s="44"/>
      <c r="AK1" s="3"/>
    </row>
    <row r="2" spans="1:39" x14ac:dyDescent="0.2">
      <c r="A2" s="1" t="s">
        <v>6</v>
      </c>
      <c r="B2" s="2">
        <v>50</v>
      </c>
      <c r="C2" s="3"/>
      <c r="D2" s="3" t="s">
        <v>7</v>
      </c>
      <c r="E2" s="3"/>
      <c r="F2" s="3"/>
      <c r="G2" s="3"/>
      <c r="H2" s="5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C2" s="3"/>
      <c r="AD2" s="10" t="s">
        <v>8</v>
      </c>
      <c r="AE2" s="11">
        <f>SUBTOTAL(2,AH11:AH30387)</f>
        <v>10</v>
      </c>
      <c r="AF2" s="11">
        <f>SUBTOTAL(2,AI11:AI30387)</f>
        <v>10</v>
      </c>
      <c r="AG2" s="11">
        <f>SUBTOTAL(2,AJ11:AJ30387)</f>
        <v>10</v>
      </c>
      <c r="AH2" s="12">
        <f>SUBTOTAL(2,AH11:AH30387)*$B$2</f>
        <v>500</v>
      </c>
      <c r="AI2" s="12">
        <f>SUBTOTAL(2,AI11:AI30387)*$B$2</f>
        <v>500</v>
      </c>
      <c r="AJ2" s="12">
        <f>SUBTOTAL(2,AJ11:AJ30387)*$B$2</f>
        <v>500</v>
      </c>
      <c r="AK2" s="3"/>
    </row>
    <row r="3" spans="1:39" x14ac:dyDescent="0.2">
      <c r="A3" s="1" t="s">
        <v>9</v>
      </c>
      <c r="B3" s="13" t="s">
        <v>10</v>
      </c>
      <c r="C3" s="3"/>
      <c r="D3" s="3" t="s">
        <v>11</v>
      </c>
      <c r="E3" s="3"/>
      <c r="F3" s="3"/>
      <c r="G3" s="3"/>
      <c r="H3" s="5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C3" s="3"/>
      <c r="AD3" s="10" t="s">
        <v>12</v>
      </c>
      <c r="AE3" s="11">
        <f ca="1">SUMPRODUCT(SUBTOTAL(3,OFFSET(AE11:AE30387,ROW(AE11:AE30387)-MIN(ROW(AE11:AE30387)),,1)), --(AE11:AE30387=$AD$3))</f>
        <v>6</v>
      </c>
      <c r="AF3" s="11">
        <f ca="1">SUMPRODUCT(SUBTOTAL(3,OFFSET(AF11:AF30387,ROW(AF11:AF30387)-MIN(ROW(AF11:AF30387)),,1)), --(AF11:AF30387=$AD$3))</f>
        <v>0</v>
      </c>
      <c r="AG3" s="11">
        <f ca="1">SUMPRODUCT(SUBTOTAL(3,OFFSET(AG11:AG30387,ROW(AG11:AG30387)-MIN(ROW(AG11:AG30387)),,1)), --(AG11:AG30387=$AD$3))</f>
        <v>4</v>
      </c>
      <c r="AH3" s="12">
        <f>SUBTOTAL(9,AH11:AH30387)</f>
        <v>-37</v>
      </c>
      <c r="AI3" s="12">
        <f>SUBTOTAL(9,AI11:AI30387)</f>
        <v>-500</v>
      </c>
      <c r="AJ3" s="12">
        <f>SUBTOTAL(9,AJ11:AJ30387)</f>
        <v>-39.5</v>
      </c>
      <c r="AK3" s="3"/>
    </row>
    <row r="4" spans="1:39" x14ac:dyDescent="0.2">
      <c r="A4" s="3"/>
      <c r="B4" s="3"/>
      <c r="C4" s="3"/>
      <c r="D4" s="3" t="s">
        <v>13</v>
      </c>
      <c r="E4" s="3"/>
      <c r="F4" s="3"/>
      <c r="G4" s="3"/>
      <c r="H4" s="5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C4" s="3"/>
      <c r="AD4" s="10" t="s">
        <v>14</v>
      </c>
      <c r="AE4" s="14">
        <f t="shared" ref="AE4:AJ4" ca="1" si="0">+AE3/AE2</f>
        <v>0.6</v>
      </c>
      <c r="AF4" s="14">
        <f t="shared" ca="1" si="0"/>
        <v>0</v>
      </c>
      <c r="AG4" s="14">
        <f t="shared" ca="1" si="0"/>
        <v>0.4</v>
      </c>
      <c r="AH4" s="14">
        <f t="shared" si="0"/>
        <v>-7.3999999999999996E-2</v>
      </c>
      <c r="AI4" s="14">
        <f t="shared" si="0"/>
        <v>-1</v>
      </c>
      <c r="AJ4" s="14">
        <f t="shared" si="0"/>
        <v>-7.9000000000000001E-2</v>
      </c>
      <c r="AK4" s="3"/>
    </row>
    <row r="5" spans="1:39" x14ac:dyDescent="0.2">
      <c r="A5" s="3"/>
      <c r="B5" s="15"/>
      <c r="C5" s="16"/>
      <c r="E5" s="3"/>
      <c r="F5" s="3"/>
      <c r="G5" s="3"/>
      <c r="H5" s="5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7"/>
      <c r="AE5" s="3"/>
      <c r="AF5" s="3"/>
      <c r="AG5" s="3"/>
      <c r="AH5" s="3"/>
      <c r="AI5" s="3"/>
      <c r="AJ5" s="3"/>
      <c r="AK5" s="3"/>
    </row>
    <row r="6" spans="1:39" x14ac:dyDescent="0.2">
      <c r="A6" s="3"/>
      <c r="B6" s="3"/>
      <c r="C6" s="16"/>
      <c r="D6" s="3"/>
      <c r="E6" s="3"/>
      <c r="F6" s="3"/>
      <c r="G6" s="3"/>
      <c r="H6" s="5"/>
      <c r="I6" s="17"/>
      <c r="J6" s="3"/>
      <c r="K6" s="3"/>
      <c r="L6" s="3"/>
      <c r="M6" s="3"/>
      <c r="N6" s="3"/>
      <c r="O6" s="3"/>
      <c r="P6" s="3"/>
      <c r="Q6" s="3"/>
      <c r="AD6" s="18"/>
      <c r="AE6" s="3"/>
      <c r="AF6" s="3"/>
      <c r="AG6" s="3"/>
      <c r="AH6" s="3"/>
      <c r="AI6" s="3"/>
      <c r="AJ6" s="3"/>
      <c r="AK6" s="3"/>
    </row>
    <row r="7" spans="1:39" x14ac:dyDescent="0.2">
      <c r="A7" s="3"/>
      <c r="B7" s="19"/>
      <c r="C7" s="19"/>
      <c r="D7" s="3"/>
      <c r="E7" s="3"/>
      <c r="F7" s="3"/>
      <c r="G7" s="3"/>
      <c r="H7" s="3"/>
      <c r="I7" s="6"/>
      <c r="J7" s="3"/>
      <c r="K7" s="3"/>
      <c r="L7" s="3"/>
      <c r="M7" s="3"/>
      <c r="N7" s="3"/>
      <c r="O7" s="3"/>
      <c r="P7" s="3"/>
      <c r="Q7" s="3"/>
      <c r="AD7" s="18"/>
      <c r="AE7" s="3"/>
      <c r="AF7" s="3"/>
      <c r="AG7" s="3"/>
      <c r="AH7" s="3"/>
      <c r="AI7" s="3"/>
      <c r="AJ7" s="3"/>
      <c r="AK7" s="3"/>
    </row>
    <row r="8" spans="1:3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D8" s="18"/>
      <c r="AE8" s="3"/>
      <c r="AF8" s="3"/>
      <c r="AG8" s="3"/>
      <c r="AH8" s="3"/>
      <c r="AJ8" s="3"/>
      <c r="AK8" s="3"/>
    </row>
    <row r="9" spans="1:3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  <c r="AK10" s="3"/>
    </row>
    <row r="11" spans="1:39" x14ac:dyDescent="0.2">
      <c r="A11" s="38">
        <v>43591</v>
      </c>
      <c r="B11" s="37" t="s">
        <v>70</v>
      </c>
      <c r="C11" s="37" t="s">
        <v>61</v>
      </c>
      <c r="D11" s="37" t="s">
        <v>75</v>
      </c>
      <c r="E11" s="37" t="s">
        <v>76</v>
      </c>
      <c r="F11" s="37" t="s">
        <v>77</v>
      </c>
      <c r="G11" s="37">
        <v>2</v>
      </c>
      <c r="H11" s="37">
        <v>0</v>
      </c>
      <c r="I11" s="37">
        <v>2.7</v>
      </c>
      <c r="J11" s="37">
        <v>3.27</v>
      </c>
      <c r="K11" s="37">
        <v>2.5</v>
      </c>
      <c r="L11" s="37">
        <v>0.2</v>
      </c>
      <c r="M11" s="37">
        <v>42</v>
      </c>
      <c r="N11" s="37">
        <v>49</v>
      </c>
      <c r="O11" s="37">
        <v>1</v>
      </c>
      <c r="P11" s="37">
        <v>20</v>
      </c>
      <c r="Q11" s="37">
        <v>23</v>
      </c>
      <c r="R11" s="37">
        <v>0</v>
      </c>
      <c r="S11" s="37">
        <v>0</v>
      </c>
      <c r="T11" s="37">
        <v>100</v>
      </c>
      <c r="U11" s="37">
        <v>23.81</v>
      </c>
      <c r="V11" s="37">
        <v>16.670000000000002</v>
      </c>
      <c r="W11" s="37">
        <v>59.52</v>
      </c>
      <c r="X11" s="37">
        <v>57.14</v>
      </c>
      <c r="Y11" s="37">
        <v>24.49</v>
      </c>
      <c r="Z11" s="37">
        <v>18.37</v>
      </c>
      <c r="AA11" s="37">
        <v>25</v>
      </c>
      <c r="AB11" s="37">
        <v>47.83</v>
      </c>
      <c r="AC11" s="24">
        <f>(+R11*$R$8)+(S11*$S$8)-(T11*$T$8)+(U11*$U$8)+(V11*$V$8)-(W11*$W$8)-(X11*$X$8)-(Y11*$Y$8)+(Z11*$Z$8)</f>
        <v>-45.678000000000004</v>
      </c>
      <c r="AD11" s="25">
        <f>(-R11*$R$8)+(S11*$S$8)+(T11*$T$8)-(U11*$U$8)-(V11*$V$8)+(W11*$W$8)+(X11*$X$8)+(Y11*$Y$8)-(Z11*$Z$8)</f>
        <v>45.678000000000004</v>
      </c>
      <c r="AE11" s="39" t="str">
        <f>IF(G11&gt;H11,"Win","Loss")</f>
        <v>Win</v>
      </c>
      <c r="AF11" s="39" t="str">
        <f>IF(G11=H11,"Win","Loss")</f>
        <v>Loss</v>
      </c>
      <c r="AG11" s="39" t="str">
        <f>IF(G11&lt;H11,"Win","Loss")</f>
        <v>Loss</v>
      </c>
      <c r="AH11" s="39">
        <f>IF(AE11="Win",(I11*$B$2)-$B$2,-$B$2)</f>
        <v>85</v>
      </c>
      <c r="AI11" s="39">
        <f>IF(AF11="Win",(J11*$B$2)-$B$2,-$B$2)</f>
        <v>-50</v>
      </c>
      <c r="AJ11" s="41">
        <f>IF(AG11="Win",(K11*$B$2)-$B$2,-$B$2)</f>
        <v>-50</v>
      </c>
    </row>
    <row r="12" spans="1:39" x14ac:dyDescent="0.2">
      <c r="A12" s="38">
        <v>43591</v>
      </c>
      <c r="B12" s="37" t="s">
        <v>233</v>
      </c>
      <c r="C12" s="37" t="s">
        <v>234</v>
      </c>
      <c r="D12" s="37" t="s">
        <v>235</v>
      </c>
      <c r="E12" s="37" t="s">
        <v>236</v>
      </c>
      <c r="F12" s="37" t="s">
        <v>237</v>
      </c>
      <c r="G12" s="37">
        <v>1</v>
      </c>
      <c r="H12" s="37">
        <v>2</v>
      </c>
      <c r="I12" s="37">
        <v>2.57</v>
      </c>
      <c r="J12" s="37">
        <v>2.79</v>
      </c>
      <c r="K12" s="37">
        <v>2.86</v>
      </c>
      <c r="L12" s="37">
        <v>-0.28999999999999998</v>
      </c>
      <c r="M12" s="37">
        <v>37</v>
      </c>
      <c r="N12" s="37">
        <v>41</v>
      </c>
      <c r="O12" s="37">
        <v>2</v>
      </c>
      <c r="P12" s="37">
        <v>19</v>
      </c>
      <c r="Q12" s="37">
        <v>21</v>
      </c>
      <c r="R12" s="37">
        <v>0</v>
      </c>
      <c r="S12" s="37">
        <v>0</v>
      </c>
      <c r="T12" s="37">
        <v>100</v>
      </c>
      <c r="U12" s="37">
        <v>27.03</v>
      </c>
      <c r="V12" s="37">
        <v>18.920000000000002</v>
      </c>
      <c r="W12" s="37">
        <v>54.05</v>
      </c>
      <c r="X12" s="37">
        <v>58.54</v>
      </c>
      <c r="Y12" s="37">
        <v>24.39</v>
      </c>
      <c r="Z12" s="37">
        <v>17.07</v>
      </c>
      <c r="AA12" s="37">
        <v>21.05</v>
      </c>
      <c r="AB12" s="37">
        <v>42.86</v>
      </c>
      <c r="AC12" s="24">
        <f>(+R12*$R$8)+(S12*$S$8)-(T12*$T$8)+(U12*$U$8)+(V12*$V$8)-(W12*$W$8)-(X12*$X$8)-(Y12*$Y$8)+(Z12*$Z$8)</f>
        <v>-44.244999999999997</v>
      </c>
      <c r="AD12" s="25">
        <f>(-R12*$R$8)+(S12*$S$8)+(T12*$T$8)-(U12*$U$8)-(V12*$V$8)+(W12*$W$8)+(X12*$X$8)+(Y12*$Y$8)-(Z12*$Z$8)</f>
        <v>44.244999999999997</v>
      </c>
      <c r="AE12" s="39" t="str">
        <f>IF(G12&gt;H12,"Win","Loss")</f>
        <v>Loss</v>
      </c>
      <c r="AF12" s="39" t="str">
        <f>IF(G12=H12,"Win","Loss")</f>
        <v>Loss</v>
      </c>
      <c r="AG12" s="39" t="str">
        <f>IF(G12&lt;H12,"Win","Loss")</f>
        <v>Win</v>
      </c>
      <c r="AH12" s="39">
        <f>IF(AE12="Win",(I12*$B$2)-$B$2,-$B$2)</f>
        <v>-50</v>
      </c>
      <c r="AI12" s="39">
        <f>IF(AF12="Win",(J12*$B$2)-$B$2,-$B$2)</f>
        <v>-50</v>
      </c>
      <c r="AJ12" s="41">
        <f>IF(AG12="Win",(K12*$B$2)-$B$2,-$B$2)</f>
        <v>93</v>
      </c>
    </row>
    <row r="13" spans="1:39" x14ac:dyDescent="0.2">
      <c r="A13" s="38">
        <v>43591</v>
      </c>
      <c r="B13" s="37" t="s">
        <v>260</v>
      </c>
      <c r="C13" s="37" t="s">
        <v>437</v>
      </c>
      <c r="D13" s="37" t="s">
        <v>438</v>
      </c>
      <c r="E13" s="37" t="s">
        <v>439</v>
      </c>
      <c r="F13" s="37" t="s">
        <v>440</v>
      </c>
      <c r="G13" s="37">
        <v>1</v>
      </c>
      <c r="H13" s="37">
        <v>2</v>
      </c>
      <c r="I13" s="37">
        <v>2.9</v>
      </c>
      <c r="J13" s="37">
        <v>3.22</v>
      </c>
      <c r="K13" s="37">
        <v>2.2999999999999998</v>
      </c>
      <c r="L13" s="37">
        <v>0.6</v>
      </c>
      <c r="M13" s="37">
        <v>4</v>
      </c>
      <c r="N13" s="37">
        <v>6</v>
      </c>
      <c r="O13" s="37">
        <v>1</v>
      </c>
      <c r="P13" s="37">
        <v>2</v>
      </c>
      <c r="Q13" s="37">
        <v>2</v>
      </c>
      <c r="R13" s="37">
        <v>0</v>
      </c>
      <c r="S13" s="37">
        <v>0</v>
      </c>
      <c r="T13" s="37">
        <v>100</v>
      </c>
      <c r="U13" s="37">
        <v>0</v>
      </c>
      <c r="V13" s="37">
        <v>0</v>
      </c>
      <c r="W13" s="37">
        <v>100</v>
      </c>
      <c r="X13" s="37">
        <v>50</v>
      </c>
      <c r="Y13" s="37">
        <v>33.33</v>
      </c>
      <c r="Z13" s="37">
        <v>16.670000000000002</v>
      </c>
      <c r="AA13" s="37">
        <v>0</v>
      </c>
      <c r="AB13" s="37">
        <v>50</v>
      </c>
      <c r="AC13" s="24">
        <f>(+R13*$R$8)+(S13*$S$8)-(T13*$T$8)+(U13*$U$8)+(V13*$V$8)-(W13*$W$8)-(X13*$X$8)-(Y13*$Y$8)+(Z13*$Z$8)</f>
        <v>-59.998999999999995</v>
      </c>
      <c r="AD13" s="25">
        <f>(-R13*$R$8)+(S13*$S$8)+(T13*$T$8)-(U13*$U$8)-(V13*$V$8)+(W13*$W$8)+(X13*$X$8)+(Y13*$Y$8)-(Z13*$Z$8)</f>
        <v>59.998999999999995</v>
      </c>
      <c r="AE13" s="39" t="str">
        <f>IF(G13&gt;H13,"Win","Loss")</f>
        <v>Loss</v>
      </c>
      <c r="AF13" s="39" t="str">
        <f>IF(G13=H13,"Win","Loss")</f>
        <v>Loss</v>
      </c>
      <c r="AG13" s="39" t="str">
        <f>IF(G13&lt;H13,"Win","Loss")</f>
        <v>Win</v>
      </c>
      <c r="AH13" s="39">
        <f>IF(AE13="Win",(I13*$B$2)-$B$2,-$B$2)</f>
        <v>-50</v>
      </c>
      <c r="AI13" s="39">
        <f>IF(AF13="Win",(J13*$B$2)-$B$2,-$B$2)</f>
        <v>-50</v>
      </c>
      <c r="AJ13" s="41">
        <f>IF(AG13="Win",(K13*$B$2)-$B$2,-$B$2)</f>
        <v>64.999999999999986</v>
      </c>
    </row>
    <row r="14" spans="1:39" x14ac:dyDescent="0.2">
      <c r="A14" s="38">
        <v>43591</v>
      </c>
      <c r="B14" s="37" t="s">
        <v>488</v>
      </c>
      <c r="C14" s="37" t="s">
        <v>489</v>
      </c>
      <c r="D14" s="37" t="s">
        <v>490</v>
      </c>
      <c r="E14" s="37" t="s">
        <v>491</v>
      </c>
      <c r="F14" s="37" t="s">
        <v>492</v>
      </c>
      <c r="G14" s="37">
        <v>1</v>
      </c>
      <c r="H14" s="37">
        <v>2</v>
      </c>
      <c r="I14" s="37">
        <v>2.16</v>
      </c>
      <c r="J14" s="37">
        <v>3.37</v>
      </c>
      <c r="K14" s="37">
        <v>3.01</v>
      </c>
      <c r="L14" s="37">
        <v>-0.85</v>
      </c>
      <c r="M14" s="37">
        <v>43</v>
      </c>
      <c r="N14" s="37">
        <v>18</v>
      </c>
      <c r="O14" s="37">
        <v>2</v>
      </c>
      <c r="P14" s="37">
        <v>22</v>
      </c>
      <c r="Q14" s="37">
        <v>9</v>
      </c>
      <c r="R14" s="37">
        <v>0</v>
      </c>
      <c r="S14" s="37">
        <v>0</v>
      </c>
      <c r="T14" s="37">
        <v>100</v>
      </c>
      <c r="U14" s="37">
        <v>18.600000000000001</v>
      </c>
      <c r="V14" s="37">
        <v>20.93</v>
      </c>
      <c r="W14" s="37">
        <v>60.47</v>
      </c>
      <c r="X14" s="37">
        <v>66.67</v>
      </c>
      <c r="Y14" s="37">
        <v>0</v>
      </c>
      <c r="Z14" s="37">
        <v>33.33</v>
      </c>
      <c r="AA14" s="37">
        <v>22.73</v>
      </c>
      <c r="AB14" s="37">
        <v>55.56</v>
      </c>
      <c r="AC14" s="24">
        <f>(+R14*$R$8)+(S14*$S$8)-(T14*$T$8)+(U14*$U$8)+(V14*$V$8)-(W14*$W$8)-(X14*$X$8)-(Y14*$Y$8)+(Z14*$Z$8)</f>
        <v>-42.949000000000012</v>
      </c>
      <c r="AD14" s="25">
        <f>(-R14*$R$8)+(S14*$S$8)+(T14*$T$8)-(U14*$U$8)-(V14*$V$8)+(W14*$W$8)+(X14*$X$8)+(Y14*$Y$8)-(Z14*$Z$8)</f>
        <v>42.949000000000012</v>
      </c>
      <c r="AE14" s="39" t="str">
        <f>IF(G14&gt;H14,"Win","Loss")</f>
        <v>Loss</v>
      </c>
      <c r="AF14" s="39" t="str">
        <f>IF(G14=H14,"Win","Loss")</f>
        <v>Loss</v>
      </c>
      <c r="AG14" s="39" t="str">
        <f>IF(G14&lt;H14,"Win","Loss")</f>
        <v>Win</v>
      </c>
      <c r="AH14" s="39">
        <f>IF(AE14="Win",(I14*$B$2)-$B$2,-$B$2)</f>
        <v>-50</v>
      </c>
      <c r="AI14" s="39">
        <f>IF(AF14="Win",(J14*$B$2)-$B$2,-$B$2)</f>
        <v>-50</v>
      </c>
      <c r="AJ14" s="41">
        <f>IF(AG14="Win",(K14*$B$2)-$B$2,-$B$2)</f>
        <v>100.5</v>
      </c>
    </row>
    <row r="15" spans="1:39" x14ac:dyDescent="0.2">
      <c r="A15" s="38">
        <v>43591</v>
      </c>
      <c r="B15" s="37" t="s">
        <v>528</v>
      </c>
      <c r="C15" s="37" t="s">
        <v>529</v>
      </c>
      <c r="D15" s="37" t="s">
        <v>530</v>
      </c>
      <c r="E15" s="37" t="s">
        <v>531</v>
      </c>
      <c r="F15" s="37" t="s">
        <v>532</v>
      </c>
      <c r="G15" s="37">
        <v>0</v>
      </c>
      <c r="H15" s="37">
        <v>6</v>
      </c>
      <c r="I15" s="37">
        <v>24</v>
      </c>
      <c r="J15" s="37">
        <v>10.53</v>
      </c>
      <c r="K15" s="37">
        <v>1.04</v>
      </c>
      <c r="L15" s="37">
        <v>22.96</v>
      </c>
      <c r="M15" s="37">
        <v>3</v>
      </c>
      <c r="N15" s="37">
        <v>5</v>
      </c>
      <c r="O15" s="37">
        <v>1</v>
      </c>
      <c r="P15" s="37">
        <v>0</v>
      </c>
      <c r="Q15" s="37">
        <v>0</v>
      </c>
      <c r="R15" s="37">
        <v>0</v>
      </c>
      <c r="S15" s="37">
        <v>0</v>
      </c>
      <c r="T15" s="37">
        <v>100</v>
      </c>
      <c r="U15" s="37">
        <v>0</v>
      </c>
      <c r="V15" s="37">
        <v>33.33</v>
      </c>
      <c r="W15" s="37">
        <v>66.67</v>
      </c>
      <c r="X15" s="37">
        <v>80</v>
      </c>
      <c r="Y15" s="37">
        <v>0</v>
      </c>
      <c r="Z15" s="37">
        <v>20</v>
      </c>
      <c r="AA15" s="37">
        <v>0</v>
      </c>
      <c r="AB15" s="37">
        <v>0</v>
      </c>
      <c r="AC15" s="24">
        <f>(+R15*$R$8)+(S15*$S$8)-(T15*$T$8)+(U15*$U$8)+(V15*$V$8)-(W15*$W$8)-(X15*$X$8)-(Y15*$Y$8)+(Z15*$Z$8)</f>
        <v>-52.001000000000005</v>
      </c>
      <c r="AD15" s="25">
        <f>(-R15*$R$8)+(S15*$S$8)+(T15*$T$8)-(U15*$U$8)-(V15*$V$8)+(W15*$W$8)+(X15*$X$8)+(Y15*$Y$8)-(Z15*$Z$8)</f>
        <v>52.001000000000005</v>
      </c>
      <c r="AE15" s="39" t="str">
        <f>IF(G15&gt;H15,"Win","Loss")</f>
        <v>Loss</v>
      </c>
      <c r="AF15" s="39" t="str">
        <f>IF(G15=H15,"Win","Loss")</f>
        <v>Loss</v>
      </c>
      <c r="AG15" s="39" t="str">
        <f>IF(G15&lt;H15,"Win","Loss")</f>
        <v>Win</v>
      </c>
      <c r="AH15" s="39">
        <f>IF(AE15="Win",(I15*$B$2)-$B$2,-$B$2)</f>
        <v>-50</v>
      </c>
      <c r="AI15" s="39">
        <f>IF(AF15="Win",(J15*$B$2)-$B$2,-$B$2)</f>
        <v>-50</v>
      </c>
      <c r="AJ15" s="41">
        <f>IF(AG15="Win",(K15*$B$2)-$B$2,-$B$2)</f>
        <v>2</v>
      </c>
    </row>
    <row r="16" spans="1:39" x14ac:dyDescent="0.2">
      <c r="A16" s="38">
        <v>43591</v>
      </c>
      <c r="B16" s="37" t="s">
        <v>248</v>
      </c>
      <c r="C16" s="37" t="s">
        <v>229</v>
      </c>
      <c r="D16" s="37" t="s">
        <v>252</v>
      </c>
      <c r="E16" s="37" t="s">
        <v>253</v>
      </c>
      <c r="F16" s="37" t="s">
        <v>254</v>
      </c>
      <c r="G16" s="37">
        <v>2</v>
      </c>
      <c r="H16" s="37">
        <v>0</v>
      </c>
      <c r="I16" s="37">
        <v>1.52</v>
      </c>
      <c r="J16" s="37">
        <v>3.96</v>
      </c>
      <c r="K16" s="37">
        <v>5.1100000000000003</v>
      </c>
      <c r="L16" s="37">
        <v>-3.59</v>
      </c>
      <c r="M16" s="37">
        <v>26</v>
      </c>
      <c r="N16" s="37">
        <v>27</v>
      </c>
      <c r="O16" s="37">
        <v>1</v>
      </c>
      <c r="P16" s="37">
        <v>13</v>
      </c>
      <c r="Q16" s="37">
        <v>13</v>
      </c>
      <c r="R16" s="37">
        <v>100</v>
      </c>
      <c r="S16" s="37">
        <v>0</v>
      </c>
      <c r="T16" s="37">
        <v>0</v>
      </c>
      <c r="U16" s="37">
        <v>26.92</v>
      </c>
      <c r="V16" s="37">
        <v>38.46</v>
      </c>
      <c r="W16" s="37">
        <v>34.619999999999997</v>
      </c>
      <c r="X16" s="37">
        <v>18.52</v>
      </c>
      <c r="Y16" s="37">
        <v>11.11</v>
      </c>
      <c r="Z16" s="37">
        <v>70.37</v>
      </c>
      <c r="AA16" s="37">
        <v>23.08</v>
      </c>
      <c r="AB16" s="37">
        <v>15.38</v>
      </c>
      <c r="AC16" s="24">
        <f>(+R16*$R$8)+(S16*$S$8)-(T16*$T$8)+(U16*$U$8)+(V16*$V$8)-(W16*$W$8)-(X16*$X$8)-(Y16*$Y$8)+(Z16*$Z$8)</f>
        <v>41.565000000000005</v>
      </c>
      <c r="AD16" s="25">
        <f>(-R16*$R$8)+(S16*$S$8)+(T16*$T$8)-(U16*$U$8)-(V16*$V$8)+(W16*$W$8)+(X16*$X$8)+(Y16*$Y$8)-(Z16*$Z$8)</f>
        <v>-41.565000000000005</v>
      </c>
      <c r="AE16" s="39" t="str">
        <f>IF(G16&gt;H16,"Win","Loss")</f>
        <v>Win</v>
      </c>
      <c r="AF16" s="39" t="str">
        <f>IF(G16=H16,"Win","Loss")</f>
        <v>Loss</v>
      </c>
      <c r="AG16" s="39" t="str">
        <f>IF(G16&lt;H16,"Win","Loss")</f>
        <v>Loss</v>
      </c>
      <c r="AH16" s="41">
        <f>IF(AE16="Win",(I16*$B$2)-$B$2,-$B$2)</f>
        <v>26</v>
      </c>
      <c r="AI16" s="39">
        <f>IF(AF16="Win",(J16*$B$2)-$B$2,-$B$2)</f>
        <v>-50</v>
      </c>
      <c r="AJ16" s="39">
        <f>IF(AG16="Win",(K16*$B$2)-$B$2,-$B$2)</f>
        <v>-50</v>
      </c>
    </row>
    <row r="17" spans="1:36" x14ac:dyDescent="0.2">
      <c r="A17" s="38">
        <v>43591</v>
      </c>
      <c r="B17" s="37" t="s">
        <v>292</v>
      </c>
      <c r="C17" s="37" t="s">
        <v>293</v>
      </c>
      <c r="D17" s="37" t="s">
        <v>337</v>
      </c>
      <c r="E17" s="37" t="s">
        <v>338</v>
      </c>
      <c r="F17" s="37" t="s">
        <v>339</v>
      </c>
      <c r="G17" s="37">
        <v>3</v>
      </c>
      <c r="H17" s="37">
        <v>0</v>
      </c>
      <c r="I17" s="37">
        <v>1.37</v>
      </c>
      <c r="J17" s="37">
        <v>4.5</v>
      </c>
      <c r="K17" s="37">
        <v>6.81</v>
      </c>
      <c r="L17" s="37">
        <v>-5.44</v>
      </c>
      <c r="M17" s="37">
        <v>7</v>
      </c>
      <c r="N17" s="37">
        <v>7</v>
      </c>
      <c r="O17" s="37">
        <v>1</v>
      </c>
      <c r="P17" s="37">
        <v>4</v>
      </c>
      <c r="Q17" s="37">
        <v>4</v>
      </c>
      <c r="R17" s="37">
        <v>100</v>
      </c>
      <c r="S17" s="37">
        <v>0</v>
      </c>
      <c r="T17" s="37">
        <v>0</v>
      </c>
      <c r="U17" s="37">
        <v>85.71</v>
      </c>
      <c r="V17" s="37">
        <v>14.29</v>
      </c>
      <c r="W17" s="37">
        <v>0</v>
      </c>
      <c r="X17" s="37">
        <v>42.86</v>
      </c>
      <c r="Y17" s="37">
        <v>28.57</v>
      </c>
      <c r="Z17" s="37">
        <v>28.57</v>
      </c>
      <c r="AA17" s="37">
        <v>100</v>
      </c>
      <c r="AB17" s="37">
        <v>25</v>
      </c>
      <c r="AC17" s="24">
        <f>(+R17*$R$8)+(S17*$S$8)-(T17*$T$8)+(U17*$U$8)+(V17*$V$8)-(W17*$W$8)-(X17*$X$8)-(Y17*$Y$8)+(Z17*$Z$8)</f>
        <v>42.855999999999995</v>
      </c>
      <c r="AD17" s="25">
        <f>(-R17*$R$8)+(S17*$S$8)+(T17*$T$8)-(U17*$U$8)-(V17*$V$8)+(W17*$W$8)+(X17*$X$8)+(Y17*$Y$8)-(Z17*$Z$8)</f>
        <v>-42.855999999999995</v>
      </c>
      <c r="AE17" s="39" t="str">
        <f>IF(G17&gt;H17,"Win","Loss")</f>
        <v>Win</v>
      </c>
      <c r="AF17" s="39" t="str">
        <f>IF(G17=H17,"Win","Loss")</f>
        <v>Loss</v>
      </c>
      <c r="AG17" s="39" t="str">
        <f>IF(G17&lt;H17,"Win","Loss")</f>
        <v>Loss</v>
      </c>
      <c r="AH17" s="41">
        <f>IF(AE17="Win",(I17*$B$2)-$B$2,-$B$2)</f>
        <v>18.5</v>
      </c>
      <c r="AI17" s="39">
        <f>IF(AF17="Win",(J17*$B$2)-$B$2,-$B$2)</f>
        <v>-50</v>
      </c>
      <c r="AJ17" s="39">
        <f>IF(AG17="Win",(K17*$B$2)-$B$2,-$B$2)</f>
        <v>-50</v>
      </c>
    </row>
    <row r="18" spans="1:36" x14ac:dyDescent="0.2">
      <c r="A18" s="38">
        <v>43591</v>
      </c>
      <c r="B18" s="37" t="s">
        <v>292</v>
      </c>
      <c r="C18" s="37" t="s">
        <v>293</v>
      </c>
      <c r="D18" s="37" t="s">
        <v>340</v>
      </c>
      <c r="E18" s="37" t="s">
        <v>341</v>
      </c>
      <c r="F18" s="37" t="s">
        <v>342</v>
      </c>
      <c r="G18" s="37">
        <v>4</v>
      </c>
      <c r="H18" s="37">
        <v>2</v>
      </c>
      <c r="I18" s="37">
        <v>1.22</v>
      </c>
      <c r="J18" s="37">
        <v>5.53</v>
      </c>
      <c r="K18" s="37">
        <v>10.39</v>
      </c>
      <c r="L18" s="37">
        <v>-9.17</v>
      </c>
      <c r="M18" s="37">
        <v>7</v>
      </c>
      <c r="N18" s="37">
        <v>7</v>
      </c>
      <c r="O18" s="37">
        <v>1</v>
      </c>
      <c r="P18" s="37">
        <v>4</v>
      </c>
      <c r="Q18" s="37">
        <v>4</v>
      </c>
      <c r="R18" s="37">
        <v>100</v>
      </c>
      <c r="S18" s="37">
        <v>0</v>
      </c>
      <c r="T18" s="37">
        <v>0</v>
      </c>
      <c r="U18" s="37">
        <v>85.71</v>
      </c>
      <c r="V18" s="37">
        <v>14.29</v>
      </c>
      <c r="W18" s="37">
        <v>0</v>
      </c>
      <c r="X18" s="37">
        <v>42.86</v>
      </c>
      <c r="Y18" s="37">
        <v>14.29</v>
      </c>
      <c r="Z18" s="37">
        <v>42.86</v>
      </c>
      <c r="AA18" s="37">
        <v>100</v>
      </c>
      <c r="AB18" s="37">
        <v>50</v>
      </c>
      <c r="AC18" s="24">
        <f>(+R18*$R$8)+(S18*$S$8)-(T18*$T$8)+(U18*$U$8)+(V18*$V$8)-(W18*$W$8)-(X18*$X$8)-(Y18*$Y$8)+(Z18*$Z$8)</f>
        <v>47.141999999999996</v>
      </c>
      <c r="AD18" s="25">
        <f>(-R18*$R$8)+(S18*$S$8)+(T18*$T$8)-(U18*$U$8)-(V18*$V$8)+(W18*$W$8)+(X18*$X$8)+(Y18*$Y$8)-(Z18*$Z$8)</f>
        <v>-47.141999999999996</v>
      </c>
      <c r="AE18" s="39" t="str">
        <f>IF(G18&gt;H18,"Win","Loss")</f>
        <v>Win</v>
      </c>
      <c r="AF18" s="39" t="str">
        <f>IF(G18=H18,"Win","Loss")</f>
        <v>Loss</v>
      </c>
      <c r="AG18" s="39" t="str">
        <f>IF(G18&lt;H18,"Win","Loss")</f>
        <v>Loss</v>
      </c>
      <c r="AH18" s="41">
        <f>IF(AE18="Win",(I18*$B$2)-$B$2,-$B$2)</f>
        <v>11</v>
      </c>
      <c r="AI18" s="39">
        <f>IF(AF18="Win",(J18*$B$2)-$B$2,-$B$2)</f>
        <v>-50</v>
      </c>
      <c r="AJ18" s="39">
        <f>IF(AG18="Win",(K18*$B$2)-$B$2,-$B$2)</f>
        <v>-50</v>
      </c>
    </row>
    <row r="19" spans="1:36" x14ac:dyDescent="0.2">
      <c r="A19" s="38">
        <v>43591</v>
      </c>
      <c r="B19" s="37" t="s">
        <v>469</v>
      </c>
      <c r="C19" s="37" t="s">
        <v>470</v>
      </c>
      <c r="D19" s="37" t="s">
        <v>471</v>
      </c>
      <c r="E19" s="37" t="s">
        <v>472</v>
      </c>
      <c r="F19" s="37" t="s">
        <v>473</v>
      </c>
      <c r="G19" s="37">
        <v>1</v>
      </c>
      <c r="H19" s="37">
        <v>0</v>
      </c>
      <c r="I19" s="37">
        <v>1.06</v>
      </c>
      <c r="J19" s="37">
        <v>9.74</v>
      </c>
      <c r="K19" s="37">
        <v>18.670000000000002</v>
      </c>
      <c r="L19" s="37">
        <v>-17.61</v>
      </c>
      <c r="M19" s="37">
        <v>19</v>
      </c>
      <c r="N19" s="37">
        <v>20</v>
      </c>
      <c r="O19" s="37">
        <v>2</v>
      </c>
      <c r="P19" s="37">
        <v>9</v>
      </c>
      <c r="Q19" s="37">
        <v>12</v>
      </c>
      <c r="R19" s="37">
        <v>100</v>
      </c>
      <c r="S19" s="37">
        <v>0</v>
      </c>
      <c r="T19" s="37">
        <v>0</v>
      </c>
      <c r="U19" s="37">
        <v>42.11</v>
      </c>
      <c r="V19" s="37">
        <v>15.79</v>
      </c>
      <c r="W19" s="37">
        <v>42.11</v>
      </c>
      <c r="X19" s="37">
        <v>15</v>
      </c>
      <c r="Y19" s="37">
        <v>0</v>
      </c>
      <c r="Z19" s="37">
        <v>85</v>
      </c>
      <c r="AA19" s="37">
        <v>44.44</v>
      </c>
      <c r="AB19" s="37">
        <v>8.33</v>
      </c>
      <c r="AC19" s="24">
        <f>(+R19*$R$8)+(S19*$S$8)-(T19*$T$8)+(U19*$U$8)+(V19*$V$8)-(W19*$W$8)-(X19*$X$8)-(Y19*$Y$8)+(Z19*$Z$8)</f>
        <v>45.578999999999994</v>
      </c>
      <c r="AD19" s="25">
        <f>(-R19*$R$8)+(S19*$S$8)+(T19*$T$8)-(U19*$U$8)-(V19*$V$8)+(W19*$W$8)+(X19*$X$8)+(Y19*$Y$8)-(Z19*$Z$8)</f>
        <v>-45.578999999999994</v>
      </c>
      <c r="AE19" s="39" t="str">
        <f>IF(G19&gt;H19,"Win","Loss")</f>
        <v>Win</v>
      </c>
      <c r="AF19" s="39" t="str">
        <f>IF(G19=H19,"Win","Loss")</f>
        <v>Loss</v>
      </c>
      <c r="AG19" s="39" t="str">
        <f>IF(G19&lt;H19,"Win","Loss")</f>
        <v>Loss</v>
      </c>
      <c r="AH19" s="41">
        <f>IF(AE19="Win",(I19*$B$2)-$B$2,-$B$2)</f>
        <v>3</v>
      </c>
      <c r="AI19" s="39">
        <f>IF(AF19="Win",(J19*$B$2)-$B$2,-$B$2)</f>
        <v>-50</v>
      </c>
      <c r="AJ19" s="39">
        <f>IF(AG19="Win",(K19*$B$2)-$B$2,-$B$2)</f>
        <v>-50</v>
      </c>
    </row>
    <row r="20" spans="1:36" x14ac:dyDescent="0.2">
      <c r="A20" s="38">
        <v>43591</v>
      </c>
      <c r="B20" s="37" t="s">
        <v>260</v>
      </c>
      <c r="C20" s="37" t="s">
        <v>261</v>
      </c>
      <c r="D20" s="37" t="s">
        <v>493</v>
      </c>
      <c r="E20" s="37" t="s">
        <v>494</v>
      </c>
      <c r="F20" s="37" t="s">
        <v>495</v>
      </c>
      <c r="G20" s="37">
        <v>2</v>
      </c>
      <c r="H20" s="37">
        <v>0</v>
      </c>
      <c r="I20" s="37">
        <v>1.39</v>
      </c>
      <c r="J20" s="37">
        <v>4.6900000000000004</v>
      </c>
      <c r="K20" s="37">
        <v>6.61</v>
      </c>
      <c r="L20" s="37">
        <v>-5.22</v>
      </c>
      <c r="M20" s="37">
        <v>4</v>
      </c>
      <c r="N20" s="37">
        <v>4</v>
      </c>
      <c r="O20" s="37">
        <v>1</v>
      </c>
      <c r="P20" s="37">
        <v>2</v>
      </c>
      <c r="Q20" s="37">
        <v>2</v>
      </c>
      <c r="R20" s="37">
        <v>100</v>
      </c>
      <c r="S20" s="37">
        <v>0</v>
      </c>
      <c r="T20" s="37">
        <v>0</v>
      </c>
      <c r="U20" s="37">
        <v>75</v>
      </c>
      <c r="V20" s="37">
        <v>0</v>
      </c>
      <c r="W20" s="37">
        <v>25</v>
      </c>
      <c r="X20" s="37">
        <v>0</v>
      </c>
      <c r="Y20" s="37">
        <v>50</v>
      </c>
      <c r="Z20" s="37">
        <v>50</v>
      </c>
      <c r="AA20" s="37">
        <v>100</v>
      </c>
      <c r="AB20" s="37">
        <v>0</v>
      </c>
      <c r="AC20" s="24">
        <f>(+R20*$R$8)+(S20*$S$8)-(T20*$T$8)+(U20*$U$8)+(V20*$V$8)-(W20*$W$8)-(X20*$X$8)-(Y20*$Y$8)+(Z20*$Z$8)</f>
        <v>45</v>
      </c>
      <c r="AD20" s="25">
        <f>(-R20*$R$8)+(S20*$S$8)+(T20*$T$8)-(U20*$U$8)-(V20*$V$8)+(W20*$W$8)+(X20*$X$8)+(Y20*$Y$8)-(Z20*$Z$8)</f>
        <v>-45</v>
      </c>
      <c r="AE20" s="39" t="str">
        <f>IF(G20&gt;H20,"Win","Loss")</f>
        <v>Win</v>
      </c>
      <c r="AF20" s="39" t="str">
        <f>IF(G20=H20,"Win","Loss")</f>
        <v>Loss</v>
      </c>
      <c r="AG20" s="39" t="str">
        <f>IF(G20&lt;H20,"Win","Loss")</f>
        <v>Loss</v>
      </c>
      <c r="AH20" s="41">
        <f>IF(AE20="Win",(I20*$B$2)-$B$2,-$B$2)</f>
        <v>19.5</v>
      </c>
      <c r="AI20" s="39">
        <f>IF(AF20="Win",(J20*$B$2)-$B$2,-$B$2)</f>
        <v>-50</v>
      </c>
      <c r="AJ20" s="39">
        <f>IF(AG20="Win",(K20*$B$2)-$B$2,-$B$2)</f>
        <v>-50</v>
      </c>
    </row>
    <row r="21" spans="1:36" hidden="1" x14ac:dyDescent="0.2">
      <c r="A21" s="36">
        <v>43591</v>
      </c>
      <c r="B21" s="37" t="s">
        <v>51</v>
      </c>
      <c r="C21" s="37" t="s">
        <v>52</v>
      </c>
      <c r="D21" s="37" t="s">
        <v>53</v>
      </c>
      <c r="E21" s="37" t="s">
        <v>54</v>
      </c>
      <c r="F21" s="37" t="s">
        <v>55</v>
      </c>
      <c r="G21" s="37">
        <v>3</v>
      </c>
      <c r="H21" s="37">
        <v>0</v>
      </c>
      <c r="I21" s="37">
        <v>2.11</v>
      </c>
      <c r="J21" s="37">
        <v>3.15</v>
      </c>
      <c r="K21" s="37">
        <v>3.26</v>
      </c>
      <c r="L21" s="37">
        <v>-1.1499999999999999</v>
      </c>
      <c r="M21" s="37">
        <v>30</v>
      </c>
      <c r="N21" s="37">
        <v>46</v>
      </c>
      <c r="O21" s="37">
        <v>0</v>
      </c>
      <c r="P21" s="37">
        <v>17</v>
      </c>
      <c r="Q21" s="37">
        <v>22</v>
      </c>
      <c r="R21" s="37">
        <v>0</v>
      </c>
      <c r="S21" s="37">
        <v>0</v>
      </c>
      <c r="T21" s="37">
        <v>0</v>
      </c>
      <c r="U21" s="37">
        <v>40</v>
      </c>
      <c r="V21" s="37">
        <v>36.67</v>
      </c>
      <c r="W21" s="37">
        <v>23.33</v>
      </c>
      <c r="X21" s="37">
        <v>45.65</v>
      </c>
      <c r="Y21" s="37">
        <v>28.26</v>
      </c>
      <c r="Z21" s="37">
        <v>26.09</v>
      </c>
      <c r="AA21" s="37">
        <v>47.06</v>
      </c>
      <c r="AB21" s="37">
        <v>22.73</v>
      </c>
      <c r="AC21" s="24">
        <f>(+R21*$R$8)+(S21*$S$8)-(T21*$T$8)+(U21*$U$8)+(V21*$V$8)-(W21*$W$8)-(X21*$X$8)-(Y21*$Y$8)+(Z21*$Z$8)</f>
        <v>0.26299999999999901</v>
      </c>
      <c r="AD21" s="25">
        <f>(-R21*$R$8)+(S21*$S$8)+(T21*$T$8)-(U21*$U$8)-(V21*$V$8)+(W21*$W$8)+(X21*$X$8)+(Y21*$Y$8)-(Z21*$Z$8)</f>
        <v>-0.26299999999999901</v>
      </c>
      <c r="AE21" s="39" t="str">
        <f>IF(G21&gt;H21,"Win","Loss")</f>
        <v>Win</v>
      </c>
      <c r="AF21" s="39" t="str">
        <f>IF(G21=H21,"Win","Loss")</f>
        <v>Loss</v>
      </c>
      <c r="AG21" s="39" t="str">
        <f>IF(G21&lt;H21,"Win","Loss")</f>
        <v>Loss</v>
      </c>
      <c r="AH21" s="39">
        <f>IF(AE21="Win",(I21*$B$2)-$B$2,-$B$2)</f>
        <v>55.5</v>
      </c>
      <c r="AI21" s="39">
        <f>IF(AF21="Win",(J21*$B$2)-$B$2,-$B$2)</f>
        <v>-50</v>
      </c>
      <c r="AJ21" s="39">
        <f>IF(AG21="Win",(K21*$B$2)-$B$2,-$B$2)</f>
        <v>-50</v>
      </c>
    </row>
    <row r="22" spans="1:36" hidden="1" x14ac:dyDescent="0.2">
      <c r="A22" s="36">
        <v>43591</v>
      </c>
      <c r="B22" s="37" t="s">
        <v>51</v>
      </c>
      <c r="C22" s="37" t="s">
        <v>56</v>
      </c>
      <c r="D22" s="37" t="s">
        <v>57</v>
      </c>
      <c r="E22" s="37" t="s">
        <v>58</v>
      </c>
      <c r="F22" s="37" t="s">
        <v>59</v>
      </c>
      <c r="G22" s="37">
        <v>2</v>
      </c>
      <c r="H22" s="37">
        <v>1</v>
      </c>
      <c r="I22" s="37">
        <v>2.17</v>
      </c>
      <c r="J22" s="37">
        <v>3.24</v>
      </c>
      <c r="K22" s="37">
        <v>2.99</v>
      </c>
      <c r="L22" s="37">
        <v>-0.82</v>
      </c>
      <c r="M22" s="37">
        <v>2</v>
      </c>
      <c r="N22" s="37">
        <v>12</v>
      </c>
      <c r="O22" s="37">
        <v>0</v>
      </c>
      <c r="P22" s="37">
        <v>0</v>
      </c>
      <c r="Q22" s="37">
        <v>4</v>
      </c>
      <c r="R22" s="37">
        <v>0</v>
      </c>
      <c r="S22" s="37">
        <v>0</v>
      </c>
      <c r="T22" s="37">
        <v>0</v>
      </c>
      <c r="U22" s="37">
        <v>0</v>
      </c>
      <c r="V22" s="37">
        <v>50</v>
      </c>
      <c r="W22" s="37">
        <v>50</v>
      </c>
      <c r="X22" s="37">
        <v>25</v>
      </c>
      <c r="Y22" s="37">
        <v>41.67</v>
      </c>
      <c r="Z22" s="37">
        <v>33.33</v>
      </c>
      <c r="AA22" s="37">
        <v>0</v>
      </c>
      <c r="AB22" s="37">
        <v>25</v>
      </c>
      <c r="AC22" s="24">
        <f>(+R22*$R$8)+(S22*$S$8)-(T22*$T$8)+(U22*$U$8)+(V22*$V$8)-(W22*$W$8)-(X22*$X$8)-(Y22*$Y$8)+(Z22*$Z$8)</f>
        <v>-7.5010000000000012</v>
      </c>
      <c r="AD22" s="25">
        <f>(-R22*$R$8)+(S22*$S$8)+(T22*$T$8)-(U22*$U$8)-(V22*$V$8)+(W22*$W$8)+(X22*$X$8)+(Y22*$Y$8)-(Z22*$Z$8)</f>
        <v>7.5010000000000012</v>
      </c>
      <c r="AE22" s="39" t="str">
        <f>IF(G22&gt;H22,"Win","Loss")</f>
        <v>Win</v>
      </c>
      <c r="AF22" s="39" t="str">
        <f>IF(G22=H22,"Win","Loss")</f>
        <v>Loss</v>
      </c>
      <c r="AG22" s="39" t="str">
        <f>IF(G22&lt;H22,"Win","Loss")</f>
        <v>Loss</v>
      </c>
      <c r="AH22" s="39">
        <f>IF(AE22="Win",(I22*$B$2)-$B$2,-$B$2)</f>
        <v>58.5</v>
      </c>
      <c r="AI22" s="39">
        <f>IF(AF22="Win",(J22*$B$2)-$B$2,-$B$2)</f>
        <v>-50</v>
      </c>
      <c r="AJ22" s="39">
        <f>IF(AG22="Win",(K22*$B$2)-$B$2,-$B$2)</f>
        <v>-50</v>
      </c>
    </row>
    <row r="23" spans="1:36" hidden="1" x14ac:dyDescent="0.2">
      <c r="A23" s="36">
        <v>43591</v>
      </c>
      <c r="B23" s="37" t="s">
        <v>60</v>
      </c>
      <c r="C23" s="37" t="s">
        <v>61</v>
      </c>
      <c r="D23" s="37" t="s">
        <v>62</v>
      </c>
      <c r="E23" s="37" t="s">
        <v>63</v>
      </c>
      <c r="F23" s="37" t="s">
        <v>64</v>
      </c>
      <c r="G23" s="37">
        <v>1</v>
      </c>
      <c r="H23" s="37">
        <v>1</v>
      </c>
      <c r="I23" s="37">
        <v>3.31</v>
      </c>
      <c r="J23" s="37">
        <v>3.21</v>
      </c>
      <c r="K23" s="37">
        <v>2.06</v>
      </c>
      <c r="L23" s="37">
        <v>1.25</v>
      </c>
      <c r="M23" s="37">
        <v>50</v>
      </c>
      <c r="N23" s="37">
        <v>50</v>
      </c>
      <c r="O23" s="37">
        <v>5</v>
      </c>
      <c r="P23" s="37">
        <v>24</v>
      </c>
      <c r="Q23" s="37">
        <v>25</v>
      </c>
      <c r="R23" s="37">
        <v>20</v>
      </c>
      <c r="S23" s="37">
        <v>40</v>
      </c>
      <c r="T23" s="37">
        <v>40</v>
      </c>
      <c r="U23" s="37">
        <v>44</v>
      </c>
      <c r="V23" s="37">
        <v>36</v>
      </c>
      <c r="W23" s="37">
        <v>20</v>
      </c>
      <c r="X23" s="37">
        <v>52</v>
      </c>
      <c r="Y23" s="37">
        <v>26</v>
      </c>
      <c r="Z23" s="37">
        <v>22</v>
      </c>
      <c r="AA23" s="37">
        <v>45.83</v>
      </c>
      <c r="AB23" s="37">
        <v>48</v>
      </c>
      <c r="AC23" s="24">
        <f>(+R23*$R$8)+(S23*$S$8)-(T23*$T$8)+(U23*$U$8)+(V23*$V$8)-(W23*$W$8)-(X23*$X$8)-(Y23*$Y$8)+(Z23*$Z$8)</f>
        <v>-2.1999999999999993</v>
      </c>
      <c r="AD23" s="25">
        <f>(-R23*$R$8)+(S23*$S$8)+(T23*$T$8)-(U23*$U$8)-(V23*$V$8)+(W23*$W$8)+(X23*$X$8)+(Y23*$Y$8)-(Z23*$Z$8)</f>
        <v>10.199999999999999</v>
      </c>
      <c r="AE23" s="39" t="str">
        <f>IF(G23&gt;H23,"Win","Loss")</f>
        <v>Loss</v>
      </c>
      <c r="AF23" s="39" t="str">
        <f>IF(G23=H23,"Win","Loss")</f>
        <v>Win</v>
      </c>
      <c r="AG23" s="39" t="str">
        <f>IF(G23&lt;H23,"Win","Loss")</f>
        <v>Loss</v>
      </c>
      <c r="AH23" s="39">
        <f>IF(AE23="Win",(I23*$B$2)-$B$2,-$B$2)</f>
        <v>-50</v>
      </c>
      <c r="AI23" s="39">
        <f>IF(AF23="Win",(J23*$B$2)-$B$2,-$B$2)</f>
        <v>110.5</v>
      </c>
      <c r="AJ23" s="39">
        <f>IF(AG23="Win",(K23*$B$2)-$B$2,-$B$2)</f>
        <v>-50</v>
      </c>
    </row>
    <row r="24" spans="1:36" hidden="1" x14ac:dyDescent="0.2">
      <c r="A24" s="36">
        <v>43591</v>
      </c>
      <c r="B24" s="37" t="s">
        <v>65</v>
      </c>
      <c r="C24" s="37" t="s">
        <v>66</v>
      </c>
      <c r="D24" s="37" t="s">
        <v>67</v>
      </c>
      <c r="E24" s="37" t="s">
        <v>68</v>
      </c>
      <c r="F24" s="37" t="s">
        <v>69</v>
      </c>
      <c r="G24" s="37">
        <v>1</v>
      </c>
      <c r="H24" s="37">
        <v>2</v>
      </c>
      <c r="I24" s="37">
        <v>1.7</v>
      </c>
      <c r="J24" s="37">
        <v>3.63</v>
      </c>
      <c r="K24" s="37">
        <v>4.22</v>
      </c>
      <c r="L24" s="37">
        <v>-2.52</v>
      </c>
      <c r="M24" s="37">
        <v>35</v>
      </c>
      <c r="N24" s="37">
        <v>36</v>
      </c>
      <c r="O24" s="37">
        <v>4</v>
      </c>
      <c r="P24" s="37">
        <v>17</v>
      </c>
      <c r="Q24" s="37">
        <v>18</v>
      </c>
      <c r="R24" s="37">
        <v>0</v>
      </c>
      <c r="S24" s="37">
        <v>75</v>
      </c>
      <c r="T24" s="37">
        <v>25</v>
      </c>
      <c r="U24" s="37">
        <v>14.29</v>
      </c>
      <c r="V24" s="37">
        <v>45.71</v>
      </c>
      <c r="W24" s="37">
        <v>40</v>
      </c>
      <c r="X24" s="37">
        <v>22.22</v>
      </c>
      <c r="Y24" s="37">
        <v>19.440000000000001</v>
      </c>
      <c r="Z24" s="37">
        <v>58.33</v>
      </c>
      <c r="AA24" s="37">
        <v>17.649999999999999</v>
      </c>
      <c r="AB24" s="37">
        <v>16.670000000000002</v>
      </c>
      <c r="AC24" s="24">
        <f>(+R24*$R$8)+(S24*$S$8)-(T24*$T$8)+(U24*$U$8)+(V24*$V$8)-(W24*$W$8)-(X24*$X$8)-(Y24*$Y$8)+(Z24*$Z$8)</f>
        <v>4.7070000000000007</v>
      </c>
      <c r="AD24" s="25">
        <f>(-R24*$R$8)+(S24*$S$8)+(T24*$T$8)-(U24*$U$8)-(V24*$V$8)+(W24*$W$8)+(X24*$X$8)+(Y24*$Y$8)-(Z24*$Z$8)</f>
        <v>10.292999999999996</v>
      </c>
      <c r="AE24" s="39" t="str">
        <f>IF(G24&gt;H24,"Win","Loss")</f>
        <v>Loss</v>
      </c>
      <c r="AF24" s="39" t="str">
        <f>IF(G24=H24,"Win","Loss")</f>
        <v>Loss</v>
      </c>
      <c r="AG24" s="39" t="str">
        <f>IF(G24&lt;H24,"Win","Loss")</f>
        <v>Win</v>
      </c>
      <c r="AH24" s="39">
        <f>IF(AE24="Win",(I24*$B$2)-$B$2,-$B$2)</f>
        <v>-50</v>
      </c>
      <c r="AI24" s="39">
        <f>IF(AF24="Win",(J24*$B$2)-$B$2,-$B$2)</f>
        <v>-50</v>
      </c>
      <c r="AJ24" s="39">
        <f>IF(AG24="Win",(K24*$B$2)-$B$2,-$B$2)</f>
        <v>161</v>
      </c>
    </row>
    <row r="25" spans="1:36" hidden="1" x14ac:dyDescent="0.2">
      <c r="A25" s="36">
        <v>43591</v>
      </c>
      <c r="B25" s="37" t="s">
        <v>70</v>
      </c>
      <c r="C25" s="37" t="s">
        <v>71</v>
      </c>
      <c r="D25" s="37" t="s">
        <v>72</v>
      </c>
      <c r="E25" s="37" t="s">
        <v>73</v>
      </c>
      <c r="F25" s="37" t="s">
        <v>74</v>
      </c>
      <c r="G25" s="37">
        <v>1</v>
      </c>
      <c r="H25" s="37">
        <v>3</v>
      </c>
      <c r="I25" s="37">
        <v>2.74</v>
      </c>
      <c r="J25" s="37">
        <v>3.21</v>
      </c>
      <c r="K25" s="37">
        <v>2.3199999999999998</v>
      </c>
      <c r="L25" s="37">
        <v>0.42</v>
      </c>
      <c r="M25" s="37">
        <v>41</v>
      </c>
      <c r="N25" s="37">
        <v>4</v>
      </c>
      <c r="O25" s="37">
        <v>1</v>
      </c>
      <c r="P25" s="37">
        <v>20</v>
      </c>
      <c r="Q25" s="37">
        <v>1</v>
      </c>
      <c r="R25" s="37">
        <v>0</v>
      </c>
      <c r="S25" s="37">
        <v>0</v>
      </c>
      <c r="T25" s="37">
        <v>100</v>
      </c>
      <c r="U25" s="37">
        <v>65.849999999999994</v>
      </c>
      <c r="V25" s="37">
        <v>19.510000000000002</v>
      </c>
      <c r="W25" s="37">
        <v>14.63</v>
      </c>
      <c r="X25" s="37">
        <v>100</v>
      </c>
      <c r="Y25" s="37">
        <v>0</v>
      </c>
      <c r="Z25" s="37">
        <v>0</v>
      </c>
      <c r="AA25" s="37">
        <v>70</v>
      </c>
      <c r="AB25" s="37">
        <v>100</v>
      </c>
      <c r="AC25" s="24">
        <f>(+R25*$R$8)+(S25*$S$8)-(T25*$T$8)+(U25*$U$8)+(V25*$V$8)-(W25*$W$8)-(X25*$X$8)-(Y25*$Y$8)+(Z25*$Z$8)</f>
        <v>-37.805</v>
      </c>
      <c r="AD25" s="25">
        <f>(-R25*$R$8)+(S25*$S$8)+(T25*$T$8)-(U25*$U$8)-(V25*$V$8)+(W25*$W$8)+(X25*$X$8)+(Y25*$Y$8)-(Z25*$Z$8)</f>
        <v>37.805</v>
      </c>
      <c r="AE25" s="39" t="str">
        <f>IF(G25&gt;H25,"Win","Loss")</f>
        <v>Loss</v>
      </c>
      <c r="AF25" s="39" t="str">
        <f>IF(G25=H25,"Win","Loss")</f>
        <v>Loss</v>
      </c>
      <c r="AG25" s="39" t="str">
        <f>IF(G25&lt;H25,"Win","Loss")</f>
        <v>Win</v>
      </c>
      <c r="AH25" s="39">
        <f>IF(AE25="Win",(I25*$B$2)-$B$2,-$B$2)</f>
        <v>-50</v>
      </c>
      <c r="AI25" s="39">
        <f>IF(AF25="Win",(J25*$B$2)-$B$2,-$B$2)</f>
        <v>-50</v>
      </c>
      <c r="AJ25" s="39">
        <f>IF(AG25="Win",(K25*$B$2)-$B$2,-$B$2)</f>
        <v>65.999999999999986</v>
      </c>
    </row>
    <row r="26" spans="1:36" hidden="1" x14ac:dyDescent="0.2">
      <c r="A26" s="36">
        <v>43591</v>
      </c>
      <c r="B26" s="37" t="s">
        <v>78</v>
      </c>
      <c r="C26" s="37" t="s">
        <v>79</v>
      </c>
      <c r="D26" s="37" t="s">
        <v>80</v>
      </c>
      <c r="E26" s="37" t="s">
        <v>81</v>
      </c>
      <c r="F26" s="37" t="s">
        <v>82</v>
      </c>
      <c r="G26" s="37">
        <v>0</v>
      </c>
      <c r="H26" s="37">
        <v>4</v>
      </c>
      <c r="I26" s="37">
        <v>1.72</v>
      </c>
      <c r="J26" s="37">
        <v>3.7</v>
      </c>
      <c r="K26" s="37">
        <v>4.26</v>
      </c>
      <c r="L26" s="37">
        <v>-2.54</v>
      </c>
      <c r="M26" s="37">
        <v>16</v>
      </c>
      <c r="N26" s="37">
        <v>51</v>
      </c>
      <c r="O26" s="37">
        <v>1</v>
      </c>
      <c r="P26" s="37">
        <v>7</v>
      </c>
      <c r="Q26" s="37">
        <v>25</v>
      </c>
      <c r="R26" s="37">
        <v>0</v>
      </c>
      <c r="S26" s="37">
        <v>0</v>
      </c>
      <c r="T26" s="37">
        <v>100</v>
      </c>
      <c r="U26" s="37">
        <v>37.5</v>
      </c>
      <c r="V26" s="37">
        <v>25</v>
      </c>
      <c r="W26" s="37">
        <v>37.5</v>
      </c>
      <c r="X26" s="37">
        <v>60.78</v>
      </c>
      <c r="Y26" s="37">
        <v>13.73</v>
      </c>
      <c r="Z26" s="37">
        <v>25.49</v>
      </c>
      <c r="AA26" s="37">
        <v>57.14</v>
      </c>
      <c r="AB26" s="37">
        <v>44</v>
      </c>
      <c r="AC26" s="24">
        <f>(+R26*$R$8)+(S26*$S$8)-(T26*$T$8)+(U26*$U$8)+(V26*$V$8)-(W26*$W$8)-(X26*$X$8)-(Y26*$Y$8)+(Z26*$Z$8)</f>
        <v>-35.930999999999997</v>
      </c>
      <c r="AD26" s="25">
        <f>(-R26*$R$8)+(S26*$S$8)+(T26*$T$8)-(U26*$U$8)-(V26*$V$8)+(W26*$W$8)+(X26*$X$8)+(Y26*$Y$8)-(Z26*$Z$8)</f>
        <v>35.930999999999997</v>
      </c>
      <c r="AE26" s="39" t="str">
        <f>IF(G26&gt;H26,"Win","Loss")</f>
        <v>Loss</v>
      </c>
      <c r="AF26" s="39" t="str">
        <f>IF(G26=H26,"Win","Loss")</f>
        <v>Loss</v>
      </c>
      <c r="AG26" s="39" t="str">
        <f>IF(G26&lt;H26,"Win","Loss")</f>
        <v>Win</v>
      </c>
      <c r="AH26" s="39">
        <f>IF(AE26="Win",(I26*$B$2)-$B$2,-$B$2)</f>
        <v>-50</v>
      </c>
      <c r="AI26" s="39">
        <f>IF(AF26="Win",(J26*$B$2)-$B$2,-$B$2)</f>
        <v>-50</v>
      </c>
      <c r="AJ26" s="39">
        <f>IF(AG26="Win",(K26*$B$2)-$B$2,-$B$2)</f>
        <v>163</v>
      </c>
    </row>
    <row r="27" spans="1:36" hidden="1" x14ac:dyDescent="0.2">
      <c r="A27" s="36">
        <v>43591</v>
      </c>
      <c r="B27" s="37" t="s">
        <v>83</v>
      </c>
      <c r="C27" s="37" t="s">
        <v>84</v>
      </c>
      <c r="D27" s="37" t="s">
        <v>85</v>
      </c>
      <c r="E27" s="37" t="s">
        <v>86</v>
      </c>
      <c r="F27" s="37" t="s">
        <v>87</v>
      </c>
      <c r="G27" s="37">
        <v>2</v>
      </c>
      <c r="H27" s="37">
        <v>2</v>
      </c>
      <c r="I27" s="37">
        <v>1.34</v>
      </c>
      <c r="J27" s="37">
        <v>4.92</v>
      </c>
      <c r="K27" s="37">
        <v>6.62</v>
      </c>
      <c r="L27" s="37">
        <v>-5.28</v>
      </c>
      <c r="M27" s="37">
        <v>20</v>
      </c>
      <c r="N27" s="37">
        <v>21</v>
      </c>
      <c r="O27" s="37">
        <v>1</v>
      </c>
      <c r="P27" s="37">
        <v>9</v>
      </c>
      <c r="Q27" s="37">
        <v>10</v>
      </c>
      <c r="R27" s="37">
        <v>0</v>
      </c>
      <c r="S27" s="37">
        <v>100</v>
      </c>
      <c r="T27" s="37">
        <v>0</v>
      </c>
      <c r="U27" s="37">
        <v>65</v>
      </c>
      <c r="V27" s="37">
        <v>15</v>
      </c>
      <c r="W27" s="37">
        <v>20</v>
      </c>
      <c r="X27" s="37">
        <v>47.62</v>
      </c>
      <c r="Y27" s="37">
        <v>23.81</v>
      </c>
      <c r="Z27" s="37">
        <v>28.57</v>
      </c>
      <c r="AA27" s="37">
        <v>88.89</v>
      </c>
      <c r="AB27" s="37">
        <v>40</v>
      </c>
      <c r="AC27" s="24">
        <f>(+R27*$R$8)+(S27*$S$8)-(T27*$T$8)+(U27*$U$8)+(V27*$V$8)-(W27*$W$8)-(X27*$X$8)-(Y27*$Y$8)+(Z27*$Z$8)</f>
        <v>14.309000000000001</v>
      </c>
      <c r="AD27" s="25">
        <f>(-R27*$R$8)+(S27*$S$8)+(T27*$T$8)-(U27*$U$8)-(V27*$V$8)+(W27*$W$8)+(X27*$X$8)+(Y27*$Y$8)-(Z27*$Z$8)</f>
        <v>5.6909999999999989</v>
      </c>
      <c r="AE27" s="39" t="str">
        <f>IF(G27&gt;H27,"Win","Loss")</f>
        <v>Loss</v>
      </c>
      <c r="AF27" s="39" t="str">
        <f>IF(G27=H27,"Win","Loss")</f>
        <v>Win</v>
      </c>
      <c r="AG27" s="39" t="str">
        <f>IF(G27&lt;H27,"Win","Loss")</f>
        <v>Loss</v>
      </c>
      <c r="AH27" s="39">
        <f>IF(AE27="Win",(I27*$B$2)-$B$2,-$B$2)</f>
        <v>-50</v>
      </c>
      <c r="AI27" s="39">
        <f>IF(AF27="Win",(J27*$B$2)-$B$2,-$B$2)</f>
        <v>196</v>
      </c>
      <c r="AJ27" s="39">
        <f>IF(AG27="Win",(K27*$B$2)-$B$2,-$B$2)</f>
        <v>-50</v>
      </c>
    </row>
    <row r="28" spans="1:36" hidden="1" x14ac:dyDescent="0.2">
      <c r="A28" s="36">
        <v>43591</v>
      </c>
      <c r="B28" s="37" t="s">
        <v>88</v>
      </c>
      <c r="C28" s="37" t="s">
        <v>61</v>
      </c>
      <c r="D28" s="37" t="s">
        <v>89</v>
      </c>
      <c r="E28" s="37" t="s">
        <v>90</v>
      </c>
      <c r="F28" s="37" t="s">
        <v>91</v>
      </c>
      <c r="G28" s="37">
        <v>1</v>
      </c>
      <c r="H28" s="37">
        <v>1</v>
      </c>
      <c r="I28" s="37">
        <v>1.71</v>
      </c>
      <c r="J28" s="37">
        <v>3.43</v>
      </c>
      <c r="K28" s="37">
        <v>4.5</v>
      </c>
      <c r="L28" s="37">
        <v>-2.79</v>
      </c>
      <c r="M28" s="37">
        <v>47</v>
      </c>
      <c r="N28" s="37">
        <v>44</v>
      </c>
      <c r="O28" s="37">
        <v>3</v>
      </c>
      <c r="P28" s="37">
        <v>23</v>
      </c>
      <c r="Q28" s="37">
        <v>21</v>
      </c>
      <c r="R28" s="37">
        <v>33.33</v>
      </c>
      <c r="S28" s="37">
        <v>33.33</v>
      </c>
      <c r="T28" s="37">
        <v>33.33</v>
      </c>
      <c r="U28" s="37">
        <v>48.94</v>
      </c>
      <c r="V28" s="37">
        <v>25.53</v>
      </c>
      <c r="W28" s="37">
        <v>25.53</v>
      </c>
      <c r="X28" s="37">
        <v>36.36</v>
      </c>
      <c r="Y28" s="37">
        <v>31.82</v>
      </c>
      <c r="Z28" s="37">
        <v>31.82</v>
      </c>
      <c r="AA28" s="37">
        <v>60.87</v>
      </c>
      <c r="AB28" s="37">
        <v>33.33</v>
      </c>
      <c r="AC28" s="24">
        <f>(+R28*$R$8)+(S28*$S$8)-(T28*$T$8)+(U28*$U$8)+(V28*$V$8)-(W28*$W$8)-(X28*$X$8)-(Y28*$Y$8)+(Z28*$Z$8)</f>
        <v>6.4780000000000015</v>
      </c>
      <c r="AD28" s="25">
        <f>(-R28*$R$8)+(S28*$S$8)+(T28*$T$8)-(U28*$U$8)-(V28*$V$8)+(W28*$W$8)+(X28*$X$8)+(Y28*$Y$8)-(Z28*$Z$8)</f>
        <v>0.18799999999999972</v>
      </c>
      <c r="AE28" s="39" t="str">
        <f>IF(G28&gt;H28,"Win","Loss")</f>
        <v>Loss</v>
      </c>
      <c r="AF28" s="39" t="str">
        <f>IF(G28=H28,"Win","Loss")</f>
        <v>Win</v>
      </c>
      <c r="AG28" s="39" t="str">
        <f>IF(G28&lt;H28,"Win","Loss")</f>
        <v>Loss</v>
      </c>
      <c r="AH28" s="39">
        <f>IF(AE28="Win",(I28*$B$2)-$B$2,-$B$2)</f>
        <v>-50</v>
      </c>
      <c r="AI28" s="39">
        <f>IF(AF28="Win",(J28*$B$2)-$B$2,-$B$2)</f>
        <v>121.5</v>
      </c>
      <c r="AJ28" s="39">
        <f>IF(AG28="Win",(K28*$B$2)-$B$2,-$B$2)</f>
        <v>-50</v>
      </c>
    </row>
    <row r="29" spans="1:36" hidden="1" x14ac:dyDescent="0.2">
      <c r="A29" s="36">
        <v>43591</v>
      </c>
      <c r="B29" s="37" t="s">
        <v>88</v>
      </c>
      <c r="C29" s="37" t="s">
        <v>61</v>
      </c>
      <c r="D29" s="37" t="s">
        <v>92</v>
      </c>
      <c r="E29" s="37" t="s">
        <v>93</v>
      </c>
      <c r="F29" s="37" t="s">
        <v>94</v>
      </c>
      <c r="G29" s="37">
        <v>5</v>
      </c>
      <c r="H29" s="37">
        <v>2</v>
      </c>
      <c r="I29" s="37">
        <v>1.55</v>
      </c>
      <c r="J29" s="37">
        <v>3.97</v>
      </c>
      <c r="K29" s="37">
        <v>4.92</v>
      </c>
      <c r="L29" s="37">
        <v>-3.37</v>
      </c>
      <c r="M29" s="37">
        <v>48</v>
      </c>
      <c r="N29" s="37">
        <v>45</v>
      </c>
      <c r="O29" s="37">
        <v>5</v>
      </c>
      <c r="P29" s="37">
        <v>24</v>
      </c>
      <c r="Q29" s="37">
        <v>22</v>
      </c>
      <c r="R29" s="37">
        <v>60</v>
      </c>
      <c r="S29" s="37">
        <v>20</v>
      </c>
      <c r="T29" s="37">
        <v>20</v>
      </c>
      <c r="U29" s="37">
        <v>60.42</v>
      </c>
      <c r="V29" s="37">
        <v>29.17</v>
      </c>
      <c r="W29" s="37">
        <v>10.42</v>
      </c>
      <c r="X29" s="37">
        <v>33.33</v>
      </c>
      <c r="Y29" s="37">
        <v>28.89</v>
      </c>
      <c r="Z29" s="37">
        <v>37.78</v>
      </c>
      <c r="AA29" s="37">
        <v>75</v>
      </c>
      <c r="AB29" s="37">
        <v>22.73</v>
      </c>
      <c r="AC29" s="24">
        <f>(+R29*$R$8)+(S29*$S$8)-(T29*$T$8)+(U29*$U$8)+(V29*$V$8)-(W29*$W$8)-(X29*$X$8)-(Y29*$Y$8)+(Z29*$Z$8)</f>
        <v>24.918000000000006</v>
      </c>
      <c r="AD29" s="25">
        <f>(-R29*$R$8)+(S29*$S$8)+(T29*$T$8)-(U29*$U$8)-(V29*$V$8)+(W29*$W$8)+(X29*$X$8)+(Y29*$Y$8)-(Z29*$Z$8)</f>
        <v>-20.918000000000006</v>
      </c>
      <c r="AE29" s="39" t="str">
        <f>IF(G29&gt;H29,"Win","Loss")</f>
        <v>Win</v>
      </c>
      <c r="AF29" s="39" t="str">
        <f>IF(G29=H29,"Win","Loss")</f>
        <v>Loss</v>
      </c>
      <c r="AG29" s="39" t="str">
        <f>IF(G29&lt;H29,"Win","Loss")</f>
        <v>Loss</v>
      </c>
      <c r="AH29" s="39">
        <f>IF(AE29="Win",(I29*$B$2)-$B$2,-$B$2)</f>
        <v>27.5</v>
      </c>
      <c r="AI29" s="39">
        <f>IF(AF29="Win",(J29*$B$2)-$B$2,-$B$2)</f>
        <v>-50</v>
      </c>
      <c r="AJ29" s="39">
        <f>IF(AG29="Win",(K29*$B$2)-$B$2,-$B$2)</f>
        <v>-50</v>
      </c>
    </row>
    <row r="30" spans="1:36" hidden="1" x14ac:dyDescent="0.2">
      <c r="A30" s="36">
        <v>43591</v>
      </c>
      <c r="B30" s="37" t="s">
        <v>88</v>
      </c>
      <c r="C30" s="37" t="s">
        <v>61</v>
      </c>
      <c r="D30" s="37" t="s">
        <v>95</v>
      </c>
      <c r="E30" s="37" t="s">
        <v>96</v>
      </c>
      <c r="F30" s="37" t="s">
        <v>97</v>
      </c>
      <c r="G30" s="37">
        <v>2</v>
      </c>
      <c r="H30" s="37">
        <v>3</v>
      </c>
      <c r="I30" s="37">
        <v>2.2400000000000002</v>
      </c>
      <c r="J30" s="37">
        <v>3.12</v>
      </c>
      <c r="K30" s="37">
        <v>2.94</v>
      </c>
      <c r="L30" s="37">
        <v>-0.7</v>
      </c>
      <c r="M30" s="37">
        <v>43</v>
      </c>
      <c r="N30" s="37">
        <v>43</v>
      </c>
      <c r="O30" s="37">
        <v>3</v>
      </c>
      <c r="P30" s="37">
        <v>20</v>
      </c>
      <c r="Q30" s="37">
        <v>21</v>
      </c>
      <c r="R30" s="37">
        <v>33.33</v>
      </c>
      <c r="S30" s="37">
        <v>0</v>
      </c>
      <c r="T30" s="37">
        <v>66.67</v>
      </c>
      <c r="U30" s="37">
        <v>30.23</v>
      </c>
      <c r="V30" s="37">
        <v>25.58</v>
      </c>
      <c r="W30" s="37">
        <v>44.19</v>
      </c>
      <c r="X30" s="37">
        <v>25.58</v>
      </c>
      <c r="Y30" s="37">
        <v>34.880000000000003</v>
      </c>
      <c r="Z30" s="37">
        <v>39.53</v>
      </c>
      <c r="AA30" s="37">
        <v>30</v>
      </c>
      <c r="AB30" s="37">
        <v>23.81</v>
      </c>
      <c r="AC30" s="24">
        <f>(+R30*$R$8)+(S30*$S$8)-(T30*$T$8)+(U30*$U$8)+(V30*$V$8)-(W30*$W$8)-(X30*$X$8)-(Y30*$Y$8)+(Z30*$Z$8)</f>
        <v>-10.933999999999999</v>
      </c>
      <c r="AD30" s="25">
        <f>(-R30*$R$8)+(S30*$S$8)+(T30*$T$8)-(U30*$U$8)-(V30*$V$8)+(W30*$W$8)+(X30*$X$8)+(Y30*$Y$8)-(Z30*$Z$8)</f>
        <v>10.933999999999999</v>
      </c>
      <c r="AE30" s="39" t="str">
        <f>IF(G30&gt;H30,"Win","Loss")</f>
        <v>Loss</v>
      </c>
      <c r="AF30" s="39" t="str">
        <f>IF(G30=H30,"Win","Loss")</f>
        <v>Loss</v>
      </c>
      <c r="AG30" s="39" t="str">
        <f>IF(G30&lt;H30,"Win","Loss")</f>
        <v>Win</v>
      </c>
      <c r="AH30" s="39">
        <f>IF(AE30="Win",(I30*$B$2)-$B$2,-$B$2)</f>
        <v>-50</v>
      </c>
      <c r="AI30" s="39">
        <f>IF(AF30="Win",(J30*$B$2)-$B$2,-$B$2)</f>
        <v>-50</v>
      </c>
      <c r="AJ30" s="39">
        <f>IF(AG30="Win",(K30*$B$2)-$B$2,-$B$2)</f>
        <v>97</v>
      </c>
    </row>
    <row r="31" spans="1:36" hidden="1" x14ac:dyDescent="0.2">
      <c r="A31" s="36">
        <v>43591</v>
      </c>
      <c r="B31" s="37" t="s">
        <v>88</v>
      </c>
      <c r="C31" s="37" t="s">
        <v>61</v>
      </c>
      <c r="D31" s="37" t="s">
        <v>98</v>
      </c>
      <c r="E31" s="37" t="s">
        <v>99</v>
      </c>
      <c r="F31" s="37" t="s">
        <v>100</v>
      </c>
      <c r="G31" s="37">
        <v>0</v>
      </c>
      <c r="H31" s="37">
        <v>0</v>
      </c>
      <c r="I31" s="37">
        <v>1.72</v>
      </c>
      <c r="J31" s="37">
        <v>3.4</v>
      </c>
      <c r="K31" s="37">
        <v>4.43</v>
      </c>
      <c r="L31" s="37">
        <v>-2.71</v>
      </c>
      <c r="M31" s="37">
        <v>46</v>
      </c>
      <c r="N31" s="37">
        <v>43</v>
      </c>
      <c r="O31" s="37">
        <v>3</v>
      </c>
      <c r="P31" s="37">
        <v>23</v>
      </c>
      <c r="Q31" s="37">
        <v>21</v>
      </c>
      <c r="R31" s="37">
        <v>66.67</v>
      </c>
      <c r="S31" s="37">
        <v>33.33</v>
      </c>
      <c r="T31" s="37">
        <v>0</v>
      </c>
      <c r="U31" s="37">
        <v>36.96</v>
      </c>
      <c r="V31" s="37">
        <v>32.61</v>
      </c>
      <c r="W31" s="37">
        <v>30.43</v>
      </c>
      <c r="X31" s="37">
        <v>18.600000000000001</v>
      </c>
      <c r="Y31" s="37">
        <v>41.86</v>
      </c>
      <c r="Z31" s="37">
        <v>39.53</v>
      </c>
      <c r="AA31" s="37">
        <v>47.83</v>
      </c>
      <c r="AB31" s="37">
        <v>33.33</v>
      </c>
      <c r="AC31" s="24">
        <f>(+R31*$R$8)+(S31*$S$8)-(T31*$T$8)+(U31*$U$8)+(V31*$V$8)-(W31*$W$8)-(X31*$X$8)-(Y31*$Y$8)+(Z31*$Z$8)</f>
        <v>27.901000000000003</v>
      </c>
      <c r="AD31" s="25">
        <f>(-R31*$R$8)+(S31*$S$8)+(T31*$T$8)-(U31*$U$8)-(V31*$V$8)+(W31*$W$8)+(X31*$X$8)+(Y31*$Y$8)-(Z31*$Z$8)</f>
        <v>-21.234999999999999</v>
      </c>
      <c r="AE31" s="39" t="str">
        <f>IF(G31&gt;H31,"Win","Loss")</f>
        <v>Loss</v>
      </c>
      <c r="AF31" s="39" t="str">
        <f>IF(G31=H31,"Win","Loss")</f>
        <v>Win</v>
      </c>
      <c r="AG31" s="39" t="str">
        <f>IF(G31&lt;H31,"Win","Loss")</f>
        <v>Loss</v>
      </c>
      <c r="AH31" s="39">
        <f>IF(AE31="Win",(I31*$B$2)-$B$2,-$B$2)</f>
        <v>-50</v>
      </c>
      <c r="AI31" s="39">
        <f>IF(AF31="Win",(J31*$B$2)-$B$2,-$B$2)</f>
        <v>120</v>
      </c>
      <c r="AJ31" s="39">
        <f>IF(AG31="Win",(K31*$B$2)-$B$2,-$B$2)</f>
        <v>-50</v>
      </c>
    </row>
    <row r="32" spans="1:36" hidden="1" x14ac:dyDescent="0.2">
      <c r="A32" s="36">
        <v>43591</v>
      </c>
      <c r="B32" s="37" t="s">
        <v>88</v>
      </c>
      <c r="C32" s="37" t="s">
        <v>61</v>
      </c>
      <c r="D32" s="37" t="s">
        <v>101</v>
      </c>
      <c r="E32" s="37" t="s">
        <v>102</v>
      </c>
      <c r="F32" s="37" t="s">
        <v>103</v>
      </c>
      <c r="G32" s="37">
        <v>1</v>
      </c>
      <c r="H32" s="37">
        <v>1</v>
      </c>
      <c r="I32" s="37">
        <v>2.44</v>
      </c>
      <c r="J32" s="37">
        <v>3.31</v>
      </c>
      <c r="K32" s="37">
        <v>2.56</v>
      </c>
      <c r="L32" s="37">
        <v>-0.12</v>
      </c>
      <c r="M32" s="37">
        <v>43</v>
      </c>
      <c r="N32" s="37">
        <v>48</v>
      </c>
      <c r="O32" s="37">
        <v>3</v>
      </c>
      <c r="P32" s="37">
        <v>21</v>
      </c>
      <c r="Q32" s="37">
        <v>24</v>
      </c>
      <c r="R32" s="37">
        <v>0</v>
      </c>
      <c r="S32" s="37">
        <v>33.33</v>
      </c>
      <c r="T32" s="37">
        <v>66.67</v>
      </c>
      <c r="U32" s="37">
        <v>16.28</v>
      </c>
      <c r="V32" s="37">
        <v>32.56</v>
      </c>
      <c r="W32" s="37">
        <v>51.16</v>
      </c>
      <c r="X32" s="37">
        <v>47.92</v>
      </c>
      <c r="Y32" s="37">
        <v>33.33</v>
      </c>
      <c r="Z32" s="37">
        <v>18.75</v>
      </c>
      <c r="AA32" s="37">
        <v>19.05</v>
      </c>
      <c r="AB32" s="37">
        <v>41.67</v>
      </c>
      <c r="AC32" s="24">
        <f>(+R32*$R$8)+(S32*$S$8)-(T32*$T$8)+(U32*$U$8)+(V32*$V$8)-(W32*$W$8)-(X32*$X$8)-(Y32*$Y$8)+(Z32*$Z$8)</f>
        <v>-29.555</v>
      </c>
      <c r="AD32" s="25">
        <f>(-R32*$R$8)+(S32*$S$8)+(T32*$T$8)-(U32*$U$8)-(V32*$V$8)+(W32*$W$8)+(X32*$X$8)+(Y32*$Y$8)-(Z32*$Z$8)</f>
        <v>36.221000000000004</v>
      </c>
      <c r="AE32" s="39" t="str">
        <f>IF(G32&gt;H32,"Win","Loss")</f>
        <v>Loss</v>
      </c>
      <c r="AF32" s="39" t="str">
        <f>IF(G32=H32,"Win","Loss")</f>
        <v>Win</v>
      </c>
      <c r="AG32" s="39" t="str">
        <f>IF(G32&lt;H32,"Win","Loss")</f>
        <v>Loss</v>
      </c>
      <c r="AH32" s="39">
        <f>IF(AE32="Win",(I32*$B$2)-$B$2,-$B$2)</f>
        <v>-50</v>
      </c>
      <c r="AI32" s="39">
        <f>IF(AF32="Win",(J32*$B$2)-$B$2,-$B$2)</f>
        <v>115.5</v>
      </c>
      <c r="AJ32" s="39">
        <f>IF(AG32="Win",(K32*$B$2)-$B$2,-$B$2)</f>
        <v>-50</v>
      </c>
    </row>
    <row r="33" spans="1:36" hidden="1" x14ac:dyDescent="0.2">
      <c r="A33" s="36">
        <v>43591</v>
      </c>
      <c r="B33" s="37" t="s">
        <v>104</v>
      </c>
      <c r="C33" s="37" t="s">
        <v>61</v>
      </c>
      <c r="D33" s="37" t="s">
        <v>105</v>
      </c>
      <c r="E33" s="37" t="s">
        <v>106</v>
      </c>
      <c r="F33" s="37" t="s">
        <v>107</v>
      </c>
      <c r="G33" s="37">
        <v>2</v>
      </c>
      <c r="H33" s="37">
        <v>0</v>
      </c>
      <c r="I33" s="37">
        <v>2.4900000000000002</v>
      </c>
      <c r="J33" s="37">
        <v>3.14</v>
      </c>
      <c r="K33" s="37">
        <v>2.7</v>
      </c>
      <c r="L33" s="37">
        <v>-0.21</v>
      </c>
      <c r="M33" s="37">
        <v>11</v>
      </c>
      <c r="N33" s="37">
        <v>12</v>
      </c>
      <c r="O33" s="37">
        <v>0</v>
      </c>
      <c r="P33" s="37">
        <v>6</v>
      </c>
      <c r="Q33" s="37">
        <v>7</v>
      </c>
      <c r="R33" s="37">
        <v>0</v>
      </c>
      <c r="S33" s="37">
        <v>0</v>
      </c>
      <c r="T33" s="37">
        <v>0</v>
      </c>
      <c r="U33" s="37">
        <v>45.45</v>
      </c>
      <c r="V33" s="37">
        <v>18.18</v>
      </c>
      <c r="W33" s="37">
        <v>36.36</v>
      </c>
      <c r="X33" s="37">
        <v>50</v>
      </c>
      <c r="Y33" s="37">
        <v>33.33</v>
      </c>
      <c r="Z33" s="37">
        <v>16.670000000000002</v>
      </c>
      <c r="AA33" s="37">
        <v>66.67</v>
      </c>
      <c r="AB33" s="37">
        <v>42.86</v>
      </c>
      <c r="AC33" s="24">
        <f>(+R33*$R$8)+(S33*$S$8)-(T33*$T$8)+(U33*$U$8)+(V33*$V$8)-(W33*$W$8)-(X33*$X$8)-(Y33*$Y$8)+(Z33*$Z$8)</f>
        <v>-6.3629999999999987</v>
      </c>
      <c r="AD33" s="25">
        <f>(-R33*$R$8)+(S33*$S$8)+(T33*$T$8)-(U33*$U$8)-(V33*$V$8)+(W33*$W$8)+(X33*$X$8)+(Y33*$Y$8)-(Z33*$Z$8)</f>
        <v>6.3629999999999987</v>
      </c>
      <c r="AE33" s="39" t="str">
        <f>IF(G33&gt;H33,"Win","Loss")</f>
        <v>Win</v>
      </c>
      <c r="AF33" s="39" t="str">
        <f>IF(G33=H33,"Win","Loss")</f>
        <v>Loss</v>
      </c>
      <c r="AG33" s="39" t="str">
        <f>IF(G33&lt;H33,"Win","Loss")</f>
        <v>Loss</v>
      </c>
      <c r="AH33" s="39">
        <f>IF(AE33="Win",(I33*$B$2)-$B$2,-$B$2)</f>
        <v>74.500000000000014</v>
      </c>
      <c r="AI33" s="39">
        <f>IF(AF33="Win",(J33*$B$2)-$B$2,-$B$2)</f>
        <v>-50</v>
      </c>
      <c r="AJ33" s="39">
        <f>IF(AG33="Win",(K33*$B$2)-$B$2,-$B$2)</f>
        <v>-50</v>
      </c>
    </row>
    <row r="34" spans="1:36" hidden="1" x14ac:dyDescent="0.2">
      <c r="A34" s="36">
        <v>43591</v>
      </c>
      <c r="B34" s="37" t="s">
        <v>108</v>
      </c>
      <c r="C34" s="37" t="s">
        <v>61</v>
      </c>
      <c r="D34" s="37" t="s">
        <v>109</v>
      </c>
      <c r="E34" s="37" t="s">
        <v>110</v>
      </c>
      <c r="F34" s="37" t="s">
        <v>111</v>
      </c>
      <c r="G34" s="37">
        <v>3</v>
      </c>
      <c r="H34" s="37">
        <v>1</v>
      </c>
      <c r="I34" s="37">
        <v>2.91</v>
      </c>
      <c r="J34" s="37">
        <v>3.35</v>
      </c>
      <c r="K34" s="37">
        <v>2.2599999999999998</v>
      </c>
      <c r="L34" s="37">
        <v>0.65</v>
      </c>
      <c r="M34" s="37">
        <v>20</v>
      </c>
      <c r="N34" s="37">
        <v>18</v>
      </c>
      <c r="O34" s="37">
        <v>0</v>
      </c>
      <c r="P34" s="37">
        <v>10</v>
      </c>
      <c r="Q34" s="37">
        <v>9</v>
      </c>
      <c r="R34" s="37">
        <v>0</v>
      </c>
      <c r="S34" s="37">
        <v>0</v>
      </c>
      <c r="T34" s="37">
        <v>0</v>
      </c>
      <c r="U34" s="37">
        <v>55</v>
      </c>
      <c r="V34" s="37">
        <v>15</v>
      </c>
      <c r="W34" s="37">
        <v>30</v>
      </c>
      <c r="X34" s="37">
        <v>38.89</v>
      </c>
      <c r="Y34" s="37">
        <v>27.78</v>
      </c>
      <c r="Z34" s="37">
        <v>33.33</v>
      </c>
      <c r="AA34" s="37">
        <v>40</v>
      </c>
      <c r="AB34" s="37">
        <v>33.33</v>
      </c>
      <c r="AC34" s="24">
        <f>(+R34*$R$8)+(S34*$S$8)-(T34*$T$8)+(U34*$U$8)+(V34*$V$8)-(W34*$W$8)-(X34*$X$8)-(Y34*$Y$8)+(Z34*$Z$8)</f>
        <v>2.6099999999999994</v>
      </c>
      <c r="AD34" s="25">
        <f>(-R34*$R$8)+(S34*$S$8)+(T34*$T$8)-(U34*$U$8)-(V34*$V$8)+(W34*$W$8)+(X34*$X$8)+(Y34*$Y$8)-(Z34*$Z$8)</f>
        <v>-2.6099999999999994</v>
      </c>
      <c r="AE34" s="39" t="str">
        <f>IF(G34&gt;H34,"Win","Loss")</f>
        <v>Win</v>
      </c>
      <c r="AF34" s="39" t="str">
        <f>IF(G34=H34,"Win","Loss")</f>
        <v>Loss</v>
      </c>
      <c r="AG34" s="39" t="str">
        <f>IF(G34&lt;H34,"Win","Loss")</f>
        <v>Loss</v>
      </c>
      <c r="AH34" s="39">
        <f>IF(AE34="Win",(I34*$B$2)-$B$2,-$B$2)</f>
        <v>95.5</v>
      </c>
      <c r="AI34" s="39">
        <f>IF(AF34="Win",(J34*$B$2)-$B$2,-$B$2)</f>
        <v>-50</v>
      </c>
      <c r="AJ34" s="39">
        <f>IF(AG34="Win",(K34*$B$2)-$B$2,-$B$2)</f>
        <v>-50</v>
      </c>
    </row>
    <row r="35" spans="1:36" hidden="1" x14ac:dyDescent="0.2">
      <c r="A35" s="36">
        <v>43591</v>
      </c>
      <c r="B35" s="37" t="s">
        <v>51</v>
      </c>
      <c r="C35" s="37" t="s">
        <v>112</v>
      </c>
      <c r="D35" s="37" t="s">
        <v>113</v>
      </c>
      <c r="E35" s="37" t="s">
        <v>114</v>
      </c>
      <c r="F35" s="37" t="s">
        <v>115</v>
      </c>
      <c r="G35" s="37">
        <v>4</v>
      </c>
      <c r="H35" s="37">
        <v>5</v>
      </c>
      <c r="I35" s="37">
        <v>1.51</v>
      </c>
      <c r="J35" s="37">
        <v>3.85</v>
      </c>
      <c r="K35" s="37">
        <v>6.81</v>
      </c>
      <c r="L35" s="37">
        <v>-5.3</v>
      </c>
      <c r="M35" s="37">
        <v>56</v>
      </c>
      <c r="N35" s="37">
        <v>61</v>
      </c>
      <c r="O35" s="37">
        <v>2</v>
      </c>
      <c r="P35" s="37">
        <v>29</v>
      </c>
      <c r="Q35" s="37">
        <v>32</v>
      </c>
      <c r="R35" s="37">
        <v>50</v>
      </c>
      <c r="S35" s="37">
        <v>50</v>
      </c>
      <c r="T35" s="37">
        <v>0</v>
      </c>
      <c r="U35" s="37">
        <v>51.79</v>
      </c>
      <c r="V35" s="37">
        <v>32.14</v>
      </c>
      <c r="W35" s="37">
        <v>16.07</v>
      </c>
      <c r="X35" s="37">
        <v>37.700000000000003</v>
      </c>
      <c r="Y35" s="37">
        <v>22.95</v>
      </c>
      <c r="Z35" s="37">
        <v>39.340000000000003</v>
      </c>
      <c r="AA35" s="37">
        <v>68.97</v>
      </c>
      <c r="AB35" s="37">
        <v>25</v>
      </c>
      <c r="AC35" s="24">
        <f>(+R35*$R$8)+(S35*$S$8)-(T35*$T$8)+(U35*$U$8)+(V35*$V$8)-(W35*$W$8)-(X35*$X$8)-(Y35*$Y$8)+(Z35*$Z$8)</f>
        <v>28.391000000000005</v>
      </c>
      <c r="AD35" s="25">
        <f>(-R35*$R$8)+(S35*$S$8)+(T35*$T$8)-(U35*$U$8)-(V35*$V$8)+(W35*$W$8)+(X35*$X$8)+(Y35*$Y$8)-(Z35*$Z$8)</f>
        <v>-18.391000000000005</v>
      </c>
      <c r="AE35" s="39" t="str">
        <f>IF(G35&gt;H35,"Win","Loss")</f>
        <v>Loss</v>
      </c>
      <c r="AF35" s="39" t="str">
        <f>IF(G35=H35,"Win","Loss")</f>
        <v>Loss</v>
      </c>
      <c r="AG35" s="39" t="str">
        <f>IF(G35&lt;H35,"Win","Loss")</f>
        <v>Win</v>
      </c>
      <c r="AH35" s="39">
        <f>IF(AE35="Win",(I35*$B$2)-$B$2,-$B$2)</f>
        <v>-50</v>
      </c>
      <c r="AI35" s="39">
        <f>IF(AF35="Win",(J35*$B$2)-$B$2,-$B$2)</f>
        <v>-50</v>
      </c>
      <c r="AJ35" s="39">
        <f>IF(AG35="Win",(K35*$B$2)-$B$2,-$B$2)</f>
        <v>290.5</v>
      </c>
    </row>
    <row r="36" spans="1:36" hidden="1" x14ac:dyDescent="0.2">
      <c r="A36" s="36">
        <v>43591</v>
      </c>
      <c r="B36" s="37" t="s">
        <v>51</v>
      </c>
      <c r="C36" s="37" t="s">
        <v>112</v>
      </c>
      <c r="D36" s="37" t="s">
        <v>116</v>
      </c>
      <c r="E36" s="37" t="s">
        <v>117</v>
      </c>
      <c r="F36" s="37" t="s">
        <v>118</v>
      </c>
      <c r="G36" s="37">
        <v>1</v>
      </c>
      <c r="H36" s="37">
        <v>0</v>
      </c>
      <c r="I36" s="37">
        <v>1.6</v>
      </c>
      <c r="J36" s="37">
        <v>3.68</v>
      </c>
      <c r="K36" s="37">
        <v>5.88</v>
      </c>
      <c r="L36" s="37">
        <v>-4.28</v>
      </c>
      <c r="M36" s="37">
        <v>63</v>
      </c>
      <c r="N36" s="37">
        <v>67</v>
      </c>
      <c r="O36" s="37">
        <v>0</v>
      </c>
      <c r="P36" s="37">
        <v>31</v>
      </c>
      <c r="Q36" s="37">
        <v>33</v>
      </c>
      <c r="R36" s="37">
        <v>0</v>
      </c>
      <c r="S36" s="37">
        <v>0</v>
      </c>
      <c r="T36" s="37">
        <v>0</v>
      </c>
      <c r="U36" s="37">
        <v>38.1</v>
      </c>
      <c r="V36" s="37">
        <v>31.75</v>
      </c>
      <c r="W36" s="37">
        <v>30.16</v>
      </c>
      <c r="X36" s="37">
        <v>47.76</v>
      </c>
      <c r="Y36" s="37">
        <v>26.87</v>
      </c>
      <c r="Z36" s="37">
        <v>25.37</v>
      </c>
      <c r="AA36" s="37">
        <v>54.84</v>
      </c>
      <c r="AB36" s="37">
        <v>45.45</v>
      </c>
      <c r="AC36" s="24">
        <f>(+R36*$R$8)+(S36*$S$8)-(T36*$T$8)+(U36*$U$8)+(V36*$V$8)-(W36*$W$8)-(X36*$X$8)-(Y36*$Y$8)+(Z36*$Z$8)</f>
        <v>-2.4019999999999975</v>
      </c>
      <c r="AD36" s="25">
        <f>(-R36*$R$8)+(S36*$S$8)+(T36*$T$8)-(U36*$U$8)-(V36*$V$8)+(W36*$W$8)+(X36*$X$8)+(Y36*$Y$8)-(Z36*$Z$8)</f>
        <v>2.4019999999999975</v>
      </c>
      <c r="AE36" s="39" t="str">
        <f>IF(G36&gt;H36,"Win","Loss")</f>
        <v>Win</v>
      </c>
      <c r="AF36" s="39" t="str">
        <f>IF(G36=H36,"Win","Loss")</f>
        <v>Loss</v>
      </c>
      <c r="AG36" s="39" t="str">
        <f>IF(G36&lt;H36,"Win","Loss")</f>
        <v>Loss</v>
      </c>
      <c r="AH36" s="39">
        <f>IF(AE36="Win",(I36*$B$2)-$B$2,-$B$2)</f>
        <v>30</v>
      </c>
      <c r="AI36" s="39">
        <f>IF(AF36="Win",(J36*$B$2)-$B$2,-$B$2)</f>
        <v>-50</v>
      </c>
      <c r="AJ36" s="39">
        <f>IF(AG36="Win",(K36*$B$2)-$B$2,-$B$2)</f>
        <v>-50</v>
      </c>
    </row>
    <row r="37" spans="1:36" hidden="1" x14ac:dyDescent="0.2">
      <c r="A37" s="36">
        <v>43591</v>
      </c>
      <c r="B37" s="37" t="s">
        <v>51</v>
      </c>
      <c r="C37" s="37" t="s">
        <v>52</v>
      </c>
      <c r="D37" s="37" t="s">
        <v>119</v>
      </c>
      <c r="E37" s="37" t="s">
        <v>120</v>
      </c>
      <c r="F37" s="37" t="s">
        <v>121</v>
      </c>
      <c r="G37" s="37">
        <v>1</v>
      </c>
      <c r="H37" s="37">
        <v>1</v>
      </c>
      <c r="I37" s="37">
        <v>1.54</v>
      </c>
      <c r="J37" s="37">
        <v>3.65</v>
      </c>
      <c r="K37" s="37">
        <v>5.75</v>
      </c>
      <c r="L37" s="37">
        <v>-4.21</v>
      </c>
      <c r="M37" s="37">
        <v>23</v>
      </c>
      <c r="N37" s="37">
        <v>21</v>
      </c>
      <c r="O37" s="37">
        <v>0</v>
      </c>
      <c r="P37" s="37">
        <v>11</v>
      </c>
      <c r="Q37" s="37">
        <v>11</v>
      </c>
      <c r="R37" s="37">
        <v>0</v>
      </c>
      <c r="S37" s="37">
        <v>0</v>
      </c>
      <c r="T37" s="37">
        <v>0</v>
      </c>
      <c r="U37" s="37">
        <v>43.48</v>
      </c>
      <c r="V37" s="37">
        <v>17.39</v>
      </c>
      <c r="W37" s="37">
        <v>39.130000000000003</v>
      </c>
      <c r="X37" s="37">
        <v>33.33</v>
      </c>
      <c r="Y37" s="37">
        <v>19.05</v>
      </c>
      <c r="Z37" s="37">
        <v>47.62</v>
      </c>
      <c r="AA37" s="37">
        <v>72.73</v>
      </c>
      <c r="AB37" s="37">
        <v>18.18</v>
      </c>
      <c r="AC37" s="24">
        <f>(+R37*$R$8)+(S37*$S$8)-(T37*$T$8)+(U37*$U$8)+(V37*$V$8)-(W37*$W$8)-(X37*$X$8)-(Y37*$Y$8)+(Z37*$Z$8)</f>
        <v>3.5619999999999985</v>
      </c>
      <c r="AD37" s="25">
        <f>(-R37*$R$8)+(S37*$S$8)+(T37*$T$8)-(U37*$U$8)-(V37*$V$8)+(W37*$W$8)+(X37*$X$8)+(Y37*$Y$8)-(Z37*$Z$8)</f>
        <v>-3.5619999999999985</v>
      </c>
      <c r="AE37" s="39" t="str">
        <f>IF(G37&gt;H37,"Win","Loss")</f>
        <v>Loss</v>
      </c>
      <c r="AF37" s="39" t="str">
        <f>IF(G37=H37,"Win","Loss")</f>
        <v>Win</v>
      </c>
      <c r="AG37" s="39" t="str">
        <f>IF(G37&lt;H37,"Win","Loss")</f>
        <v>Loss</v>
      </c>
      <c r="AH37" s="39">
        <f>IF(AE37="Win",(I37*$B$2)-$B$2,-$B$2)</f>
        <v>-50</v>
      </c>
      <c r="AI37" s="39">
        <f>IF(AF37="Win",(J37*$B$2)-$B$2,-$B$2)</f>
        <v>132.5</v>
      </c>
      <c r="AJ37" s="39">
        <f>IF(AG37="Win",(K37*$B$2)-$B$2,-$B$2)</f>
        <v>-50</v>
      </c>
    </row>
    <row r="38" spans="1:36" hidden="1" x14ac:dyDescent="0.2">
      <c r="A38" s="36">
        <v>43591</v>
      </c>
      <c r="B38" s="37" t="s">
        <v>65</v>
      </c>
      <c r="C38" s="37" t="s">
        <v>66</v>
      </c>
      <c r="D38" s="37" t="s">
        <v>122</v>
      </c>
      <c r="E38" s="37" t="s">
        <v>123</v>
      </c>
      <c r="F38" s="37" t="s">
        <v>124</v>
      </c>
      <c r="G38" s="37">
        <v>3</v>
      </c>
      <c r="H38" s="37">
        <v>0</v>
      </c>
      <c r="I38" s="37">
        <v>1.56</v>
      </c>
      <c r="J38" s="37">
        <v>3.65</v>
      </c>
      <c r="K38" s="37">
        <v>5.31</v>
      </c>
      <c r="L38" s="37">
        <v>-3.75</v>
      </c>
      <c r="M38" s="37">
        <v>40</v>
      </c>
      <c r="N38" s="37">
        <v>40</v>
      </c>
      <c r="O38" s="37">
        <v>6</v>
      </c>
      <c r="P38" s="37">
        <v>19</v>
      </c>
      <c r="Q38" s="37">
        <v>19</v>
      </c>
      <c r="R38" s="37">
        <v>33.33</v>
      </c>
      <c r="S38" s="37">
        <v>16.670000000000002</v>
      </c>
      <c r="T38" s="37">
        <v>50</v>
      </c>
      <c r="U38" s="37">
        <v>55</v>
      </c>
      <c r="V38" s="37">
        <v>22.5</v>
      </c>
      <c r="W38" s="37">
        <v>22.5</v>
      </c>
      <c r="X38" s="37">
        <v>35</v>
      </c>
      <c r="Y38" s="37">
        <v>30</v>
      </c>
      <c r="Z38" s="37">
        <v>35</v>
      </c>
      <c r="AA38" s="37">
        <v>68.42</v>
      </c>
      <c r="AB38" s="37">
        <v>31.58</v>
      </c>
      <c r="AC38" s="24">
        <f>(+R38*$R$8)+(S38*$S$8)-(T38*$T$8)+(U38*$U$8)+(V38*$V$8)-(W38*$W$8)-(X38*$X$8)-(Y38*$Y$8)+(Z38*$Z$8)</f>
        <v>2.4159999999999986</v>
      </c>
      <c r="AD38" s="25">
        <f>(-R38*$R$8)+(S38*$S$8)+(T38*$T$8)-(U38*$U$8)-(V38*$V$8)+(W38*$W$8)+(X38*$X$8)+(Y38*$Y$8)-(Z38*$Z$8)</f>
        <v>0.91800000000000104</v>
      </c>
      <c r="AE38" s="39" t="str">
        <f>IF(G38&gt;H38,"Win","Loss")</f>
        <v>Win</v>
      </c>
      <c r="AF38" s="39" t="str">
        <f>IF(G38=H38,"Win","Loss")</f>
        <v>Loss</v>
      </c>
      <c r="AG38" s="39" t="str">
        <f>IF(G38&lt;H38,"Win","Loss")</f>
        <v>Loss</v>
      </c>
      <c r="AH38" s="39">
        <f>IF(AE38="Win",(I38*$B$2)-$B$2,-$B$2)</f>
        <v>28</v>
      </c>
      <c r="AI38" s="39">
        <f>IF(AF38="Win",(J38*$B$2)-$B$2,-$B$2)</f>
        <v>-50</v>
      </c>
      <c r="AJ38" s="39">
        <f>IF(AG38="Win",(K38*$B$2)-$B$2,-$B$2)</f>
        <v>-50</v>
      </c>
    </row>
    <row r="39" spans="1:36" hidden="1" x14ac:dyDescent="0.2">
      <c r="A39" s="36">
        <v>43591</v>
      </c>
      <c r="B39" s="37" t="s">
        <v>125</v>
      </c>
      <c r="C39" s="37" t="s">
        <v>126</v>
      </c>
      <c r="D39" s="37" t="s">
        <v>127</v>
      </c>
      <c r="E39" s="37" t="s">
        <v>128</v>
      </c>
      <c r="F39" s="37" t="s">
        <v>129</v>
      </c>
      <c r="G39" s="37">
        <v>1</v>
      </c>
      <c r="H39" s="37">
        <v>0</v>
      </c>
      <c r="I39" s="37">
        <v>1.55</v>
      </c>
      <c r="J39" s="37">
        <v>3.9</v>
      </c>
      <c r="K39" s="37">
        <v>4.96</v>
      </c>
      <c r="L39" s="37">
        <v>-3.41</v>
      </c>
      <c r="M39" s="37">
        <v>26</v>
      </c>
      <c r="N39" s="37">
        <v>27</v>
      </c>
      <c r="O39" s="37">
        <v>3</v>
      </c>
      <c r="P39" s="37">
        <v>14</v>
      </c>
      <c r="Q39" s="37">
        <v>13</v>
      </c>
      <c r="R39" s="37">
        <v>66.67</v>
      </c>
      <c r="S39" s="37">
        <v>0</v>
      </c>
      <c r="T39" s="37">
        <v>33.33</v>
      </c>
      <c r="U39" s="37">
        <v>34.619999999999997</v>
      </c>
      <c r="V39" s="37">
        <v>23.08</v>
      </c>
      <c r="W39" s="37">
        <v>42.31</v>
      </c>
      <c r="X39" s="37">
        <v>29.63</v>
      </c>
      <c r="Y39" s="37">
        <v>25.93</v>
      </c>
      <c r="Z39" s="37">
        <v>44.44</v>
      </c>
      <c r="AA39" s="37">
        <v>35.71</v>
      </c>
      <c r="AB39" s="37">
        <v>38.46</v>
      </c>
      <c r="AC39" s="24">
        <f>(+R39*$R$8)+(S39*$S$8)-(T39*$T$8)+(U39*$U$8)+(V39*$V$8)-(W39*$W$8)-(X39*$X$8)-(Y39*$Y$8)+(Z39*$Z$8)</f>
        <v>11.141</v>
      </c>
      <c r="AD39" s="25">
        <f>(-R39*$R$8)+(S39*$S$8)+(T39*$T$8)-(U39*$U$8)-(V39*$V$8)+(W39*$W$8)+(X39*$X$8)+(Y39*$Y$8)-(Z39*$Z$8)</f>
        <v>-11.141</v>
      </c>
      <c r="AE39" s="39" t="str">
        <f>IF(G39&gt;H39,"Win","Loss")</f>
        <v>Win</v>
      </c>
      <c r="AF39" s="39" t="str">
        <f>IF(G39=H39,"Win","Loss")</f>
        <v>Loss</v>
      </c>
      <c r="AG39" s="39" t="str">
        <f>IF(G39&lt;H39,"Win","Loss")</f>
        <v>Loss</v>
      </c>
      <c r="AH39" s="39">
        <f>IF(AE39="Win",(I39*$B$2)-$B$2,-$B$2)</f>
        <v>27.5</v>
      </c>
      <c r="AI39" s="39">
        <f>IF(AF39="Win",(J39*$B$2)-$B$2,-$B$2)</f>
        <v>-50</v>
      </c>
      <c r="AJ39" s="39">
        <f>IF(AG39="Win",(K39*$B$2)-$B$2,-$B$2)</f>
        <v>-50</v>
      </c>
    </row>
    <row r="40" spans="1:36" hidden="1" x14ac:dyDescent="0.2">
      <c r="A40" s="36">
        <v>43591</v>
      </c>
      <c r="B40" s="37" t="s">
        <v>130</v>
      </c>
      <c r="C40" s="37" t="s">
        <v>131</v>
      </c>
      <c r="D40" s="37" t="s">
        <v>132</v>
      </c>
      <c r="E40" s="37" t="s">
        <v>133</v>
      </c>
      <c r="F40" s="37" t="s">
        <v>134</v>
      </c>
      <c r="G40" s="37">
        <v>1</v>
      </c>
      <c r="H40" s="37">
        <v>1</v>
      </c>
      <c r="I40" s="37">
        <v>1.56</v>
      </c>
      <c r="J40" s="37">
        <v>3.51</v>
      </c>
      <c r="K40" s="37">
        <v>6.23</v>
      </c>
      <c r="L40" s="37">
        <v>-4.67</v>
      </c>
      <c r="M40" s="37">
        <v>24</v>
      </c>
      <c r="N40" s="37">
        <v>19</v>
      </c>
      <c r="O40" s="37">
        <v>0</v>
      </c>
      <c r="P40" s="37">
        <v>11</v>
      </c>
      <c r="Q40" s="37">
        <v>9</v>
      </c>
      <c r="R40" s="37">
        <v>0</v>
      </c>
      <c r="S40" s="37">
        <v>0</v>
      </c>
      <c r="T40" s="37">
        <v>0</v>
      </c>
      <c r="U40" s="37">
        <v>62.5</v>
      </c>
      <c r="V40" s="37">
        <v>25</v>
      </c>
      <c r="W40" s="37">
        <v>12.5</v>
      </c>
      <c r="X40" s="37">
        <v>15.79</v>
      </c>
      <c r="Y40" s="37">
        <v>31.58</v>
      </c>
      <c r="Z40" s="37">
        <v>52.63</v>
      </c>
      <c r="AA40" s="37">
        <v>63.64</v>
      </c>
      <c r="AB40" s="37">
        <v>0</v>
      </c>
      <c r="AC40" s="24">
        <f>(+R40*$R$8)+(S40*$S$8)-(T40*$T$8)+(U40*$U$8)+(V40*$V$8)-(W40*$W$8)-(X40*$X$8)-(Y40*$Y$8)+(Z40*$Z$8)</f>
        <v>16.71</v>
      </c>
      <c r="AD40" s="25">
        <f>(-R40*$R$8)+(S40*$S$8)+(T40*$T$8)-(U40*$U$8)-(V40*$V$8)+(W40*$W$8)+(X40*$X$8)+(Y40*$Y$8)-(Z40*$Z$8)</f>
        <v>-16.71</v>
      </c>
      <c r="AE40" s="39" t="str">
        <f>IF(G40&gt;H40,"Win","Loss")</f>
        <v>Loss</v>
      </c>
      <c r="AF40" s="39" t="str">
        <f>IF(G40=H40,"Win","Loss")</f>
        <v>Win</v>
      </c>
      <c r="AG40" s="39" t="str">
        <f>IF(G40&lt;H40,"Win","Loss")</f>
        <v>Loss</v>
      </c>
      <c r="AH40" s="39">
        <f>IF(AE40="Win",(I40*$B$2)-$B$2,-$B$2)</f>
        <v>-50</v>
      </c>
      <c r="AI40" s="39">
        <f>IF(AF40="Win",(J40*$B$2)-$B$2,-$B$2)</f>
        <v>125.5</v>
      </c>
      <c r="AJ40" s="39">
        <f>IF(AG40="Win",(K40*$B$2)-$B$2,-$B$2)</f>
        <v>-50</v>
      </c>
    </row>
    <row r="41" spans="1:36" hidden="1" x14ac:dyDescent="0.2">
      <c r="A41" s="36">
        <v>43591</v>
      </c>
      <c r="B41" s="37" t="s">
        <v>130</v>
      </c>
      <c r="C41" s="37" t="s">
        <v>131</v>
      </c>
      <c r="D41" s="37" t="s">
        <v>135</v>
      </c>
      <c r="E41" s="37" t="s">
        <v>136</v>
      </c>
      <c r="F41" s="37" t="s">
        <v>137</v>
      </c>
      <c r="G41" s="37">
        <v>3</v>
      </c>
      <c r="H41" s="37">
        <v>1</v>
      </c>
      <c r="I41" s="37">
        <v>1.83</v>
      </c>
      <c r="J41" s="37">
        <v>3.17</v>
      </c>
      <c r="K41" s="37">
        <v>4.38</v>
      </c>
      <c r="L41" s="37">
        <v>-2.5499999999999998</v>
      </c>
      <c r="M41" s="37">
        <v>19</v>
      </c>
      <c r="N41" s="37">
        <v>26</v>
      </c>
      <c r="O41" s="37">
        <v>0</v>
      </c>
      <c r="P41" s="37">
        <v>9</v>
      </c>
      <c r="Q41" s="37">
        <v>12</v>
      </c>
      <c r="R41" s="37">
        <v>0</v>
      </c>
      <c r="S41" s="37">
        <v>0</v>
      </c>
      <c r="T41" s="37">
        <v>0</v>
      </c>
      <c r="U41" s="37">
        <v>15.79</v>
      </c>
      <c r="V41" s="37">
        <v>52.63</v>
      </c>
      <c r="W41" s="37">
        <v>31.58</v>
      </c>
      <c r="X41" s="37">
        <v>23.08</v>
      </c>
      <c r="Y41" s="37">
        <v>34.619999999999997</v>
      </c>
      <c r="Z41" s="37">
        <v>42.31</v>
      </c>
      <c r="AA41" s="37">
        <v>22.22</v>
      </c>
      <c r="AB41" s="37">
        <v>8.33</v>
      </c>
      <c r="AC41" s="24">
        <f>(+R41*$R$8)+(S41*$S$8)-(T41*$T$8)+(U41*$U$8)+(V41*$V$8)-(W41*$W$8)-(X41*$X$8)-(Y41*$Y$8)+(Z41*$Z$8)</f>
        <v>2.4890000000000034</v>
      </c>
      <c r="AD41" s="25">
        <f>(-R41*$R$8)+(S41*$S$8)+(T41*$T$8)-(U41*$U$8)-(V41*$V$8)+(W41*$W$8)+(X41*$X$8)+(Y41*$Y$8)-(Z41*$Z$8)</f>
        <v>-2.4890000000000034</v>
      </c>
      <c r="AE41" s="39" t="str">
        <f>IF(G41&gt;H41,"Win","Loss")</f>
        <v>Win</v>
      </c>
      <c r="AF41" s="39" t="str">
        <f>IF(G41=H41,"Win","Loss")</f>
        <v>Loss</v>
      </c>
      <c r="AG41" s="39" t="str">
        <f>IF(G41&lt;H41,"Win","Loss")</f>
        <v>Loss</v>
      </c>
      <c r="AH41" s="39">
        <f>IF(AE41="Win",(I41*$B$2)-$B$2,-$B$2)</f>
        <v>41.5</v>
      </c>
      <c r="AI41" s="39">
        <f>IF(AF41="Win",(J41*$B$2)-$B$2,-$B$2)</f>
        <v>-50</v>
      </c>
      <c r="AJ41" s="39">
        <f>IF(AG41="Win",(K41*$B$2)-$B$2,-$B$2)</f>
        <v>-50</v>
      </c>
    </row>
    <row r="42" spans="1:36" hidden="1" x14ac:dyDescent="0.2">
      <c r="A42" s="36">
        <v>43591</v>
      </c>
      <c r="B42" s="37" t="s">
        <v>138</v>
      </c>
      <c r="C42" s="37" t="s">
        <v>139</v>
      </c>
      <c r="D42" s="37" t="s">
        <v>140</v>
      </c>
      <c r="E42" s="37" t="s">
        <v>141</v>
      </c>
      <c r="F42" s="37" t="s">
        <v>142</v>
      </c>
      <c r="G42" s="37">
        <v>3</v>
      </c>
      <c r="H42" s="37">
        <v>1</v>
      </c>
      <c r="I42" s="37">
        <v>1.39</v>
      </c>
      <c r="J42" s="37">
        <v>4.25</v>
      </c>
      <c r="K42" s="37">
        <v>7.67</v>
      </c>
      <c r="L42" s="37">
        <v>-6.28</v>
      </c>
      <c r="M42" s="37">
        <v>30</v>
      </c>
      <c r="N42" s="37">
        <v>29</v>
      </c>
      <c r="O42" s="37">
        <v>2</v>
      </c>
      <c r="P42" s="37">
        <v>16</v>
      </c>
      <c r="Q42" s="37">
        <v>13</v>
      </c>
      <c r="R42" s="37">
        <v>100</v>
      </c>
      <c r="S42" s="37">
        <v>0</v>
      </c>
      <c r="T42" s="37">
        <v>0</v>
      </c>
      <c r="U42" s="37">
        <v>63.33</v>
      </c>
      <c r="V42" s="37">
        <v>20</v>
      </c>
      <c r="W42" s="37">
        <v>16.670000000000002</v>
      </c>
      <c r="X42" s="37">
        <v>37.93</v>
      </c>
      <c r="Y42" s="37">
        <v>20.69</v>
      </c>
      <c r="Z42" s="37">
        <v>41.38</v>
      </c>
      <c r="AA42" s="37">
        <v>75</v>
      </c>
      <c r="AB42" s="37">
        <v>15.38</v>
      </c>
      <c r="AC42" s="24">
        <f>(+R42*$R$8)+(S42*$S$8)-(T42*$T$8)+(U42*$U$8)+(V42*$V$8)-(W42*$W$8)-(X42*$X$8)-(Y42*$Y$8)+(Z42*$Z$8)</f>
        <v>39.952999999999996</v>
      </c>
      <c r="AD42" s="25">
        <f>(-R42*$R$8)+(S42*$S$8)+(T42*$T$8)-(U42*$U$8)-(V42*$V$8)+(W42*$W$8)+(X42*$X$8)+(Y42*$Y$8)-(Z42*$Z$8)</f>
        <v>-39.952999999999996</v>
      </c>
      <c r="AE42" s="39" t="str">
        <f>IF(G42&gt;H42,"Win","Loss")</f>
        <v>Win</v>
      </c>
      <c r="AF42" s="39" t="str">
        <f>IF(G42=H42,"Win","Loss")</f>
        <v>Loss</v>
      </c>
      <c r="AG42" s="39" t="str">
        <f>IF(G42&lt;H42,"Win","Loss")</f>
        <v>Loss</v>
      </c>
      <c r="AH42" s="39">
        <f>IF(AE42="Win",(I42*$B$2)-$B$2,-$B$2)</f>
        <v>19.5</v>
      </c>
      <c r="AI42" s="39">
        <f>IF(AF42="Win",(J42*$B$2)-$B$2,-$B$2)</f>
        <v>-50</v>
      </c>
      <c r="AJ42" s="39">
        <f>IF(AG42="Win",(K42*$B$2)-$B$2,-$B$2)</f>
        <v>-50</v>
      </c>
    </row>
    <row r="43" spans="1:36" hidden="1" x14ac:dyDescent="0.2">
      <c r="A43" s="36">
        <v>43591</v>
      </c>
      <c r="B43" s="37" t="s">
        <v>143</v>
      </c>
      <c r="C43" s="37" t="s">
        <v>144</v>
      </c>
      <c r="D43" s="37" t="s">
        <v>145</v>
      </c>
      <c r="E43" s="37" t="s">
        <v>146</v>
      </c>
      <c r="F43" s="37" t="s">
        <v>147</v>
      </c>
      <c r="G43" s="37">
        <v>1</v>
      </c>
      <c r="H43" s="37">
        <v>0</v>
      </c>
      <c r="I43" s="37">
        <v>1.23</v>
      </c>
      <c r="J43" s="37">
        <v>5.62</v>
      </c>
      <c r="K43" s="37">
        <v>10.48</v>
      </c>
      <c r="L43" s="37">
        <v>-9.25</v>
      </c>
      <c r="M43" s="37">
        <v>11</v>
      </c>
      <c r="N43" s="37">
        <v>11</v>
      </c>
      <c r="O43" s="37">
        <v>0</v>
      </c>
      <c r="P43" s="37">
        <v>6</v>
      </c>
      <c r="Q43" s="37">
        <v>5</v>
      </c>
      <c r="R43" s="37">
        <v>0</v>
      </c>
      <c r="S43" s="37">
        <v>0</v>
      </c>
      <c r="T43" s="37">
        <v>0</v>
      </c>
      <c r="U43" s="37">
        <v>54.55</v>
      </c>
      <c r="V43" s="37">
        <v>27.27</v>
      </c>
      <c r="W43" s="37">
        <v>18.18</v>
      </c>
      <c r="X43" s="37">
        <v>27.27</v>
      </c>
      <c r="Y43" s="37">
        <v>36.36</v>
      </c>
      <c r="Z43" s="37">
        <v>36.36</v>
      </c>
      <c r="AA43" s="37">
        <v>66.67</v>
      </c>
      <c r="AB43" s="37">
        <v>20</v>
      </c>
      <c r="AC43" s="24">
        <f>(+R43*$R$8)+(S43*$S$8)-(T43*$T$8)+(U43*$U$8)+(V43*$V$8)-(W43*$W$8)-(X43*$X$8)-(Y43*$Y$8)+(Z43*$Z$8)</f>
        <v>8.1829999999999998</v>
      </c>
      <c r="AD43" s="25">
        <f>(-R43*$R$8)+(S43*$S$8)+(T43*$T$8)-(U43*$U$8)-(V43*$V$8)+(W43*$W$8)+(X43*$X$8)+(Y43*$Y$8)-(Z43*$Z$8)</f>
        <v>-8.1829999999999998</v>
      </c>
      <c r="AE43" s="39" t="str">
        <f>IF(G43&gt;H43,"Win","Loss")</f>
        <v>Win</v>
      </c>
      <c r="AF43" s="39" t="str">
        <f>IF(G43=H43,"Win","Loss")</f>
        <v>Loss</v>
      </c>
      <c r="AG43" s="39" t="str">
        <f>IF(G43&lt;H43,"Win","Loss")</f>
        <v>Loss</v>
      </c>
      <c r="AH43" s="39">
        <f>IF(AE43="Win",(I43*$B$2)-$B$2,-$B$2)</f>
        <v>11.5</v>
      </c>
      <c r="AI43" s="39">
        <f>IF(AF43="Win",(J43*$B$2)-$B$2,-$B$2)</f>
        <v>-50</v>
      </c>
      <c r="AJ43" s="39">
        <f>IF(AG43="Win",(K43*$B$2)-$B$2,-$B$2)</f>
        <v>-50</v>
      </c>
    </row>
    <row r="44" spans="1:36" hidden="1" x14ac:dyDescent="0.2">
      <c r="A44" s="36">
        <v>43591</v>
      </c>
      <c r="B44" s="37" t="s">
        <v>148</v>
      </c>
      <c r="C44" s="37" t="s">
        <v>149</v>
      </c>
      <c r="D44" s="37" t="s">
        <v>150</v>
      </c>
      <c r="E44" s="37" t="s">
        <v>151</v>
      </c>
      <c r="F44" s="37" t="s">
        <v>152</v>
      </c>
      <c r="G44" s="37">
        <v>1</v>
      </c>
      <c r="H44" s="37">
        <v>2</v>
      </c>
      <c r="I44" s="37">
        <v>2.27</v>
      </c>
      <c r="J44" s="37">
        <v>3.37</v>
      </c>
      <c r="K44" s="37">
        <v>2.74</v>
      </c>
      <c r="L44" s="37">
        <v>-0.47</v>
      </c>
      <c r="M44" s="37">
        <v>34</v>
      </c>
      <c r="N44" s="37">
        <v>31</v>
      </c>
      <c r="O44" s="37">
        <v>3</v>
      </c>
      <c r="P44" s="37">
        <v>18</v>
      </c>
      <c r="Q44" s="37">
        <v>12</v>
      </c>
      <c r="R44" s="37">
        <v>33.33</v>
      </c>
      <c r="S44" s="37">
        <v>33.33</v>
      </c>
      <c r="T44" s="37">
        <v>33.33</v>
      </c>
      <c r="U44" s="37">
        <v>41.18</v>
      </c>
      <c r="V44" s="37">
        <v>11.76</v>
      </c>
      <c r="W44" s="37">
        <v>47.06</v>
      </c>
      <c r="X44" s="37">
        <v>32.26</v>
      </c>
      <c r="Y44" s="37">
        <v>25.81</v>
      </c>
      <c r="Z44" s="37">
        <v>41.94</v>
      </c>
      <c r="AA44" s="37">
        <v>55.56</v>
      </c>
      <c r="AB44" s="37">
        <v>16.670000000000002</v>
      </c>
      <c r="AC44" s="24">
        <f>(+R44*$R$8)+(S44*$S$8)-(T44*$T$8)+(U44*$U$8)+(V44*$V$8)-(W44*$W$8)-(X44*$X$8)-(Y44*$Y$8)+(Z44*$Z$8)</f>
        <v>2.6880000000000006</v>
      </c>
      <c r="AD44" s="25">
        <f>(-R44*$R$8)+(S44*$S$8)+(T44*$T$8)-(U44*$U$8)-(V44*$V$8)+(W44*$W$8)+(X44*$X$8)+(Y44*$Y$8)-(Z44*$Z$8)</f>
        <v>3.9779999999999998</v>
      </c>
      <c r="AE44" s="39" t="str">
        <f>IF(G44&gt;H44,"Win","Loss")</f>
        <v>Loss</v>
      </c>
      <c r="AF44" s="39" t="str">
        <f>IF(G44=H44,"Win","Loss")</f>
        <v>Loss</v>
      </c>
      <c r="AG44" s="39" t="str">
        <f>IF(G44&lt;H44,"Win","Loss")</f>
        <v>Win</v>
      </c>
      <c r="AH44" s="39">
        <f>IF(AE44="Win",(I44*$B$2)-$B$2,-$B$2)</f>
        <v>-50</v>
      </c>
      <c r="AI44" s="39">
        <f>IF(AF44="Win",(J44*$B$2)-$B$2,-$B$2)</f>
        <v>-50</v>
      </c>
      <c r="AJ44" s="39">
        <f>IF(AG44="Win",(K44*$B$2)-$B$2,-$B$2)</f>
        <v>87</v>
      </c>
    </row>
    <row r="45" spans="1:36" hidden="1" x14ac:dyDescent="0.2">
      <c r="A45" s="36">
        <v>43591</v>
      </c>
      <c r="B45" s="37" t="s">
        <v>70</v>
      </c>
      <c r="C45" s="37" t="s">
        <v>61</v>
      </c>
      <c r="D45" s="37" t="s">
        <v>153</v>
      </c>
      <c r="E45" s="37" t="s">
        <v>154</v>
      </c>
      <c r="F45" s="37" t="s">
        <v>155</v>
      </c>
      <c r="G45" s="37">
        <v>5</v>
      </c>
      <c r="H45" s="37">
        <v>2</v>
      </c>
      <c r="I45" s="37">
        <v>1.85</v>
      </c>
      <c r="J45" s="37">
        <v>3.73</v>
      </c>
      <c r="K45" s="37">
        <v>3.75</v>
      </c>
      <c r="L45" s="37">
        <v>-1.9</v>
      </c>
      <c r="M45" s="37">
        <v>43</v>
      </c>
      <c r="N45" s="37">
        <v>3</v>
      </c>
      <c r="O45" s="37">
        <v>0</v>
      </c>
      <c r="P45" s="37">
        <v>20</v>
      </c>
      <c r="Q45" s="37">
        <v>1</v>
      </c>
      <c r="R45" s="37">
        <v>0</v>
      </c>
      <c r="S45" s="37">
        <v>0</v>
      </c>
      <c r="T45" s="37">
        <v>0</v>
      </c>
      <c r="U45" s="37">
        <v>32.56</v>
      </c>
      <c r="V45" s="37">
        <v>27.91</v>
      </c>
      <c r="W45" s="37">
        <v>39.53</v>
      </c>
      <c r="X45" s="37">
        <v>33.33</v>
      </c>
      <c r="Y45" s="37">
        <v>33.33</v>
      </c>
      <c r="Z45" s="37">
        <v>33.33</v>
      </c>
      <c r="AA45" s="37">
        <v>55</v>
      </c>
      <c r="AB45" s="37">
        <v>0</v>
      </c>
      <c r="AC45" s="24">
        <f>(+R45*$R$8)+(S45*$S$8)-(T45*$T$8)+(U45*$U$8)+(V45*$V$8)-(W45*$W$8)-(X45*$X$8)-(Y45*$Y$8)+(Z45*$Z$8)</f>
        <v>-1.9359999999999999</v>
      </c>
      <c r="AD45" s="25">
        <f>(-R45*$R$8)+(S45*$S$8)+(T45*$T$8)-(U45*$U$8)-(V45*$V$8)+(W45*$W$8)+(X45*$X$8)+(Y45*$Y$8)-(Z45*$Z$8)</f>
        <v>1.9359999999999999</v>
      </c>
      <c r="AE45" s="39" t="str">
        <f>IF(G45&gt;H45,"Win","Loss")</f>
        <v>Win</v>
      </c>
      <c r="AF45" s="39" t="str">
        <f>IF(G45=H45,"Win","Loss")</f>
        <v>Loss</v>
      </c>
      <c r="AG45" s="39" t="str">
        <f>IF(G45&lt;H45,"Win","Loss")</f>
        <v>Loss</v>
      </c>
      <c r="AH45" s="39">
        <f>IF(AE45="Win",(I45*$B$2)-$B$2,-$B$2)</f>
        <v>42.5</v>
      </c>
      <c r="AI45" s="39">
        <f>IF(AF45="Win",(J45*$B$2)-$B$2,-$B$2)</f>
        <v>-50</v>
      </c>
      <c r="AJ45" s="39">
        <f>IF(AG45="Win",(K45*$B$2)-$B$2,-$B$2)</f>
        <v>-50</v>
      </c>
    </row>
    <row r="46" spans="1:36" hidden="1" x14ac:dyDescent="0.2">
      <c r="A46" s="36">
        <v>43591</v>
      </c>
      <c r="B46" s="37" t="s">
        <v>156</v>
      </c>
      <c r="C46" s="37" t="s">
        <v>61</v>
      </c>
      <c r="D46" s="37" t="s">
        <v>157</v>
      </c>
      <c r="E46" s="37" t="s">
        <v>158</v>
      </c>
      <c r="F46" s="37" t="s">
        <v>159</v>
      </c>
      <c r="G46" s="37">
        <v>3</v>
      </c>
      <c r="H46" s="37">
        <v>4</v>
      </c>
      <c r="I46" s="37">
        <v>3.95</v>
      </c>
      <c r="J46" s="37">
        <v>3.63</v>
      </c>
      <c r="K46" s="37">
        <v>1.77</v>
      </c>
      <c r="L46" s="37">
        <v>2.1800000000000002</v>
      </c>
      <c r="M46" s="37">
        <v>19</v>
      </c>
      <c r="N46" s="37">
        <v>19</v>
      </c>
      <c r="O46" s="37">
        <v>1</v>
      </c>
      <c r="P46" s="37">
        <v>9</v>
      </c>
      <c r="Q46" s="37">
        <v>9</v>
      </c>
      <c r="R46" s="37">
        <v>0</v>
      </c>
      <c r="S46" s="37">
        <v>0</v>
      </c>
      <c r="T46" s="37">
        <v>100</v>
      </c>
      <c r="U46" s="37">
        <v>31.58</v>
      </c>
      <c r="V46" s="37">
        <v>10.53</v>
      </c>
      <c r="W46" s="37">
        <v>57.89</v>
      </c>
      <c r="X46" s="37">
        <v>47.37</v>
      </c>
      <c r="Y46" s="37">
        <v>21.05</v>
      </c>
      <c r="Z46" s="37">
        <v>31.58</v>
      </c>
      <c r="AA46" s="37">
        <v>44.44</v>
      </c>
      <c r="AB46" s="37">
        <v>33.33</v>
      </c>
      <c r="AC46" s="24">
        <f>(+R46*$R$8)+(S46*$S$8)-(T46*$T$8)+(U46*$U$8)+(V46*$V$8)-(W46*$W$8)-(X46*$X$8)-(Y46*$Y$8)+(Z46*$Z$8)</f>
        <v>-39.472000000000001</v>
      </c>
      <c r="AD46" s="25">
        <f>(-R46*$R$8)+(S46*$S$8)+(T46*$T$8)-(U46*$U$8)-(V46*$V$8)+(W46*$W$8)+(X46*$X$8)+(Y46*$Y$8)-(Z46*$Z$8)</f>
        <v>39.472000000000001</v>
      </c>
      <c r="AE46" s="39" t="str">
        <f>IF(G46&gt;H46,"Win","Loss")</f>
        <v>Loss</v>
      </c>
      <c r="AF46" s="39" t="str">
        <f>IF(G46=H46,"Win","Loss")</f>
        <v>Loss</v>
      </c>
      <c r="AG46" s="39" t="str">
        <f>IF(G46&lt;H46,"Win","Loss")</f>
        <v>Win</v>
      </c>
      <c r="AH46" s="39">
        <f>IF(AE46="Win",(I46*$B$2)-$B$2,-$B$2)</f>
        <v>-50</v>
      </c>
      <c r="AI46" s="39">
        <f>IF(AF46="Win",(J46*$B$2)-$B$2,-$B$2)</f>
        <v>-50</v>
      </c>
      <c r="AJ46" s="39">
        <f>IF(AG46="Win",(K46*$B$2)-$B$2,-$B$2)</f>
        <v>38.5</v>
      </c>
    </row>
    <row r="47" spans="1:36" hidden="1" x14ac:dyDescent="0.2">
      <c r="A47" s="36">
        <v>43591</v>
      </c>
      <c r="B47" s="37" t="s">
        <v>83</v>
      </c>
      <c r="C47" s="37" t="s">
        <v>84</v>
      </c>
      <c r="D47" s="37" t="s">
        <v>160</v>
      </c>
      <c r="E47" s="37" t="s">
        <v>161</v>
      </c>
      <c r="F47" s="37" t="s">
        <v>162</v>
      </c>
      <c r="G47" s="37">
        <v>0</v>
      </c>
      <c r="H47" s="37">
        <v>2</v>
      </c>
      <c r="I47" s="37">
        <v>1.6</v>
      </c>
      <c r="J47" s="37">
        <v>3.94</v>
      </c>
      <c r="K47" s="37">
        <v>4.6100000000000003</v>
      </c>
      <c r="L47" s="37">
        <v>-3.01</v>
      </c>
      <c r="M47" s="37">
        <v>21</v>
      </c>
      <c r="N47" s="37">
        <v>20</v>
      </c>
      <c r="O47" s="37">
        <v>1</v>
      </c>
      <c r="P47" s="37">
        <v>10</v>
      </c>
      <c r="Q47" s="37">
        <v>9</v>
      </c>
      <c r="R47" s="37">
        <v>0</v>
      </c>
      <c r="S47" s="37">
        <v>0</v>
      </c>
      <c r="T47" s="37">
        <v>100</v>
      </c>
      <c r="U47" s="37">
        <v>47.62</v>
      </c>
      <c r="V47" s="37">
        <v>19.05</v>
      </c>
      <c r="W47" s="37">
        <v>33.33</v>
      </c>
      <c r="X47" s="37">
        <v>55</v>
      </c>
      <c r="Y47" s="37">
        <v>25</v>
      </c>
      <c r="Z47" s="37">
        <v>20</v>
      </c>
      <c r="AA47" s="37">
        <v>70</v>
      </c>
      <c r="AB47" s="37">
        <v>33.33</v>
      </c>
      <c r="AC47" s="24">
        <f>(+R47*$R$8)+(S47*$S$8)-(T47*$T$8)+(U47*$U$8)+(V47*$V$8)-(W47*$W$8)-(X47*$X$8)-(Y47*$Y$8)+(Z47*$Z$8)</f>
        <v>-34.736999999999995</v>
      </c>
      <c r="AD47" s="25">
        <f>(-R47*$R$8)+(S47*$S$8)+(T47*$T$8)-(U47*$U$8)-(V47*$V$8)+(W47*$W$8)+(X47*$X$8)+(Y47*$Y$8)-(Z47*$Z$8)</f>
        <v>34.736999999999995</v>
      </c>
      <c r="AE47" s="39" t="str">
        <f>IF(G47&gt;H47,"Win","Loss")</f>
        <v>Loss</v>
      </c>
      <c r="AF47" s="39" t="str">
        <f>IF(G47=H47,"Win","Loss")</f>
        <v>Loss</v>
      </c>
      <c r="AG47" s="39" t="str">
        <f>IF(G47&lt;H47,"Win","Loss")</f>
        <v>Win</v>
      </c>
      <c r="AH47" s="39">
        <f>IF(AE47="Win",(I47*$B$2)-$B$2,-$B$2)</f>
        <v>-50</v>
      </c>
      <c r="AI47" s="39">
        <f>IF(AF47="Win",(J47*$B$2)-$B$2,-$B$2)</f>
        <v>-50</v>
      </c>
      <c r="AJ47" s="39">
        <f>IF(AG47="Win",(K47*$B$2)-$B$2,-$B$2)</f>
        <v>180.50000000000003</v>
      </c>
    </row>
    <row r="48" spans="1:36" hidden="1" x14ac:dyDescent="0.2">
      <c r="A48" s="36">
        <v>43591</v>
      </c>
      <c r="B48" s="37" t="s">
        <v>125</v>
      </c>
      <c r="C48" s="37" t="s">
        <v>163</v>
      </c>
      <c r="D48" s="37" t="s">
        <v>164</v>
      </c>
      <c r="E48" s="37" t="s">
        <v>165</v>
      </c>
      <c r="F48" s="37" t="s">
        <v>166</v>
      </c>
      <c r="G48" s="37">
        <v>3</v>
      </c>
      <c r="H48" s="37">
        <v>0</v>
      </c>
      <c r="I48" s="37">
        <v>2.13</v>
      </c>
      <c r="J48" s="37">
        <v>3.4</v>
      </c>
      <c r="K48" s="37">
        <v>2.96</v>
      </c>
      <c r="L48" s="37">
        <v>-0.83</v>
      </c>
      <c r="M48" s="37">
        <v>9</v>
      </c>
      <c r="N48" s="37">
        <v>8</v>
      </c>
      <c r="O48" s="37">
        <v>0</v>
      </c>
      <c r="P48" s="37">
        <v>4</v>
      </c>
      <c r="Q48" s="37">
        <v>2</v>
      </c>
      <c r="R48" s="37">
        <v>0</v>
      </c>
      <c r="S48" s="37">
        <v>0</v>
      </c>
      <c r="T48" s="37">
        <v>0</v>
      </c>
      <c r="U48" s="37">
        <v>33.33</v>
      </c>
      <c r="V48" s="37">
        <v>55.56</v>
      </c>
      <c r="W48" s="37">
        <v>11.11</v>
      </c>
      <c r="X48" s="37">
        <v>37.5</v>
      </c>
      <c r="Y48" s="37">
        <v>12.5</v>
      </c>
      <c r="Z48" s="37">
        <v>50</v>
      </c>
      <c r="AA48" s="37">
        <v>50</v>
      </c>
      <c r="AB48" s="37">
        <v>0</v>
      </c>
      <c r="AC48" s="24">
        <f>(+R48*$R$8)+(S48*$S$8)-(T48*$T$8)+(U48*$U$8)+(V48*$V$8)-(W48*$W$8)-(X48*$X$8)-(Y48*$Y$8)+(Z48*$Z$8)</f>
        <v>11.250000000000002</v>
      </c>
      <c r="AD48" s="25">
        <f>(-R48*$R$8)+(S48*$S$8)+(T48*$T$8)-(U48*$U$8)-(V48*$V$8)+(W48*$W$8)+(X48*$X$8)+(Y48*$Y$8)-(Z48*$Z$8)</f>
        <v>-11.250000000000002</v>
      </c>
      <c r="AE48" s="39" t="str">
        <f>IF(G48&gt;H48,"Win","Loss")</f>
        <v>Win</v>
      </c>
      <c r="AF48" s="39" t="str">
        <f>IF(G48=H48,"Win","Loss")</f>
        <v>Loss</v>
      </c>
      <c r="AG48" s="39" t="str">
        <f>IF(G48&lt;H48,"Win","Loss")</f>
        <v>Loss</v>
      </c>
      <c r="AH48" s="39">
        <f>IF(AE48="Win",(I48*$B$2)-$B$2,-$B$2)</f>
        <v>56.5</v>
      </c>
      <c r="AI48" s="39">
        <f>IF(AF48="Win",(J48*$B$2)-$B$2,-$B$2)</f>
        <v>-50</v>
      </c>
      <c r="AJ48" s="39">
        <f>IF(AG48="Win",(K48*$B$2)-$B$2,-$B$2)</f>
        <v>-50</v>
      </c>
    </row>
    <row r="49" spans="1:36" hidden="1" x14ac:dyDescent="0.2">
      <c r="A49" s="36">
        <v>43591</v>
      </c>
      <c r="B49" s="37" t="s">
        <v>65</v>
      </c>
      <c r="C49" s="37" t="s">
        <v>66</v>
      </c>
      <c r="D49" s="37" t="s">
        <v>167</v>
      </c>
      <c r="E49" s="37" t="s">
        <v>168</v>
      </c>
      <c r="F49" s="37" t="s">
        <v>169</v>
      </c>
      <c r="G49" s="37">
        <v>1</v>
      </c>
      <c r="H49" s="37">
        <v>2</v>
      </c>
      <c r="I49" s="37">
        <v>2.0699999999999998</v>
      </c>
      <c r="J49" s="37">
        <v>3.25</v>
      </c>
      <c r="K49" s="37">
        <v>3.26</v>
      </c>
      <c r="L49" s="37">
        <v>-1.19</v>
      </c>
      <c r="M49" s="37">
        <v>40</v>
      </c>
      <c r="N49" s="37">
        <v>38</v>
      </c>
      <c r="O49" s="37">
        <v>5</v>
      </c>
      <c r="P49" s="37">
        <v>19</v>
      </c>
      <c r="Q49" s="37">
        <v>18</v>
      </c>
      <c r="R49" s="37">
        <v>20</v>
      </c>
      <c r="S49" s="37">
        <v>40</v>
      </c>
      <c r="T49" s="37">
        <v>40</v>
      </c>
      <c r="U49" s="37">
        <v>37.5</v>
      </c>
      <c r="V49" s="37">
        <v>35</v>
      </c>
      <c r="W49" s="37">
        <v>27.5</v>
      </c>
      <c r="X49" s="37">
        <v>42.11</v>
      </c>
      <c r="Y49" s="37">
        <v>31.58</v>
      </c>
      <c r="Z49" s="37">
        <v>26.32</v>
      </c>
      <c r="AA49" s="37">
        <v>52.63</v>
      </c>
      <c r="AB49" s="37">
        <v>33.33</v>
      </c>
      <c r="AC49" s="24">
        <f>(+R49*$R$8)+(S49*$S$8)-(T49*$T$8)+(U49*$U$8)+(V49*$V$8)-(W49*$W$8)-(X49*$X$8)-(Y49*$Y$8)+(Z49*$Z$8)</f>
        <v>-2.8159999999999998</v>
      </c>
      <c r="AD49" s="25">
        <f>(-R49*$R$8)+(S49*$S$8)+(T49*$T$8)-(U49*$U$8)-(V49*$V$8)+(W49*$W$8)+(X49*$X$8)+(Y49*$Y$8)-(Z49*$Z$8)</f>
        <v>10.816000000000003</v>
      </c>
      <c r="AE49" s="39" t="str">
        <f>IF(G49&gt;H49,"Win","Loss")</f>
        <v>Loss</v>
      </c>
      <c r="AF49" s="39" t="str">
        <f>IF(G49=H49,"Win","Loss")</f>
        <v>Loss</v>
      </c>
      <c r="AG49" s="39" t="str">
        <f>IF(G49&lt;H49,"Win","Loss")</f>
        <v>Win</v>
      </c>
      <c r="AH49" s="39">
        <f>IF(AE49="Win",(I49*$B$2)-$B$2,-$B$2)</f>
        <v>-50</v>
      </c>
      <c r="AI49" s="39">
        <f>IF(AF49="Win",(J49*$B$2)-$B$2,-$B$2)</f>
        <v>-50</v>
      </c>
      <c r="AJ49" s="39">
        <f>IF(AG49="Win",(K49*$B$2)-$B$2,-$B$2)</f>
        <v>113</v>
      </c>
    </row>
    <row r="50" spans="1:36" hidden="1" x14ac:dyDescent="0.2">
      <c r="A50" s="36">
        <v>43591</v>
      </c>
      <c r="B50" s="37" t="s">
        <v>70</v>
      </c>
      <c r="C50" s="37" t="s">
        <v>170</v>
      </c>
      <c r="D50" s="37" t="s">
        <v>171</v>
      </c>
      <c r="E50" s="37" t="s">
        <v>172</v>
      </c>
      <c r="F50" s="37" t="s">
        <v>173</v>
      </c>
      <c r="G50" s="37">
        <v>1</v>
      </c>
      <c r="H50" s="37">
        <v>0</v>
      </c>
      <c r="I50" s="37">
        <v>1.84</v>
      </c>
      <c r="J50" s="37">
        <v>3.27</v>
      </c>
      <c r="K50" s="37">
        <v>4.08</v>
      </c>
      <c r="L50" s="37">
        <v>-2.2400000000000002</v>
      </c>
      <c r="M50" s="37">
        <v>48</v>
      </c>
      <c r="N50" s="37">
        <v>51</v>
      </c>
      <c r="O50" s="37">
        <v>5</v>
      </c>
      <c r="P50" s="37">
        <v>23</v>
      </c>
      <c r="Q50" s="37">
        <v>26</v>
      </c>
      <c r="R50" s="37">
        <v>20</v>
      </c>
      <c r="S50" s="37">
        <v>60</v>
      </c>
      <c r="T50" s="37">
        <v>20</v>
      </c>
      <c r="U50" s="37">
        <v>43.75</v>
      </c>
      <c r="V50" s="37">
        <v>35.42</v>
      </c>
      <c r="W50" s="37">
        <v>20.83</v>
      </c>
      <c r="X50" s="37">
        <v>47.06</v>
      </c>
      <c r="Y50" s="37">
        <v>25.49</v>
      </c>
      <c r="Z50" s="37">
        <v>27.45</v>
      </c>
      <c r="AA50" s="37">
        <v>56.52</v>
      </c>
      <c r="AB50" s="37">
        <v>42.31</v>
      </c>
      <c r="AC50" s="24">
        <f>(+R50*$R$8)+(S50*$S$8)-(T50*$T$8)+(U50*$U$8)+(V50*$V$8)-(W50*$W$8)-(X50*$X$8)-(Y50*$Y$8)+(Z50*$Z$8)</f>
        <v>7.6550000000000011</v>
      </c>
      <c r="AD50" s="25">
        <f>(-R50*$R$8)+(S50*$S$8)+(T50*$T$8)-(U50*$U$8)-(V50*$V$8)+(W50*$W$8)+(X50*$X$8)+(Y50*$Y$8)-(Z50*$Z$8)</f>
        <v>4.3450000000000006</v>
      </c>
      <c r="AE50" s="39" t="str">
        <f>IF(G50&gt;H50,"Win","Loss")</f>
        <v>Win</v>
      </c>
      <c r="AF50" s="39" t="str">
        <f>IF(G50=H50,"Win","Loss")</f>
        <v>Loss</v>
      </c>
      <c r="AG50" s="39" t="str">
        <f>IF(G50&lt;H50,"Win","Loss")</f>
        <v>Loss</v>
      </c>
      <c r="AH50" s="39">
        <f>IF(AE50="Win",(I50*$B$2)-$B$2,-$B$2)</f>
        <v>42</v>
      </c>
      <c r="AI50" s="39">
        <f>IF(AF50="Win",(J50*$B$2)-$B$2,-$B$2)</f>
        <v>-50</v>
      </c>
      <c r="AJ50" s="39">
        <f>IF(AG50="Win",(K50*$B$2)-$B$2,-$B$2)</f>
        <v>-50</v>
      </c>
    </row>
    <row r="51" spans="1:36" hidden="1" x14ac:dyDescent="0.2">
      <c r="A51" s="36">
        <v>43591</v>
      </c>
      <c r="B51" s="37" t="s">
        <v>125</v>
      </c>
      <c r="C51" s="37" t="s">
        <v>174</v>
      </c>
      <c r="D51" s="37" t="s">
        <v>175</v>
      </c>
      <c r="E51" s="37" t="s">
        <v>176</v>
      </c>
      <c r="F51" s="37" t="s">
        <v>177</v>
      </c>
      <c r="G51" s="37">
        <v>0</v>
      </c>
      <c r="H51" s="37">
        <v>3</v>
      </c>
      <c r="I51" s="37">
        <v>2.39</v>
      </c>
      <c r="J51" s="37">
        <v>3.51</v>
      </c>
      <c r="K51" s="37">
        <v>2.76</v>
      </c>
      <c r="L51" s="37">
        <v>-0.37</v>
      </c>
      <c r="M51" s="37">
        <v>11</v>
      </c>
      <c r="N51" s="37">
        <v>9</v>
      </c>
      <c r="O51" s="37">
        <v>0</v>
      </c>
      <c r="P51" s="37">
        <v>5</v>
      </c>
      <c r="Q51" s="37">
        <v>3</v>
      </c>
      <c r="R51" s="37">
        <v>0</v>
      </c>
      <c r="S51" s="37">
        <v>0</v>
      </c>
      <c r="T51" s="37">
        <v>0</v>
      </c>
      <c r="U51" s="37">
        <v>36.36</v>
      </c>
      <c r="V51" s="37">
        <v>36.36</v>
      </c>
      <c r="W51" s="37">
        <v>27.27</v>
      </c>
      <c r="X51" s="37">
        <v>33.33</v>
      </c>
      <c r="Y51" s="37">
        <v>22.22</v>
      </c>
      <c r="Z51" s="37">
        <v>44.44</v>
      </c>
      <c r="AA51" s="37">
        <v>60</v>
      </c>
      <c r="AB51" s="37">
        <v>33.33</v>
      </c>
      <c r="AC51" s="24">
        <f>(+R51*$R$8)+(S51*$S$8)-(T51*$T$8)+(U51*$U$8)+(V51*$V$8)-(W51*$W$8)-(X51*$X$8)-(Y51*$Y$8)+(Z51*$Z$8)</f>
        <v>5.4540000000000006</v>
      </c>
      <c r="AD51" s="25">
        <f>(-R51*$R$8)+(S51*$S$8)+(T51*$T$8)-(U51*$U$8)-(V51*$V$8)+(W51*$W$8)+(X51*$X$8)+(Y51*$Y$8)-(Z51*$Z$8)</f>
        <v>-5.4540000000000006</v>
      </c>
      <c r="AE51" s="39" t="str">
        <f>IF(G51&gt;H51,"Win","Loss")</f>
        <v>Loss</v>
      </c>
      <c r="AF51" s="39" t="str">
        <f>IF(G51=H51,"Win","Loss")</f>
        <v>Loss</v>
      </c>
      <c r="AG51" s="39" t="str">
        <f>IF(G51&lt;H51,"Win","Loss")</f>
        <v>Win</v>
      </c>
      <c r="AH51" s="39">
        <f>IF(AE51="Win",(I51*$B$2)-$B$2,-$B$2)</f>
        <v>-50</v>
      </c>
      <c r="AI51" s="39">
        <f>IF(AF51="Win",(J51*$B$2)-$B$2,-$B$2)</f>
        <v>-50</v>
      </c>
      <c r="AJ51" s="39">
        <f>IF(AG51="Win",(K51*$B$2)-$B$2,-$B$2)</f>
        <v>88</v>
      </c>
    </row>
    <row r="52" spans="1:36" hidden="1" x14ac:dyDescent="0.2">
      <c r="A52" s="36">
        <v>43591</v>
      </c>
      <c r="B52" s="37" t="s">
        <v>125</v>
      </c>
      <c r="C52" s="37" t="s">
        <v>178</v>
      </c>
      <c r="D52" s="37" t="s">
        <v>179</v>
      </c>
      <c r="E52" s="37" t="s">
        <v>180</v>
      </c>
      <c r="F52" s="37" t="s">
        <v>181</v>
      </c>
      <c r="G52" s="37">
        <v>3</v>
      </c>
      <c r="H52" s="37">
        <v>2</v>
      </c>
      <c r="I52" s="37">
        <v>2.08</v>
      </c>
      <c r="J52" s="37">
        <v>3.3</v>
      </c>
      <c r="K52" s="37">
        <v>3.09</v>
      </c>
      <c r="L52" s="37">
        <v>-1.01</v>
      </c>
      <c r="M52" s="37">
        <v>1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100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24">
        <f>(+R52*$R$8)+(S52*$S$8)-(T52*$T$8)+(U52*$U$8)+(V52*$V$8)-(W52*$W$8)-(X52*$X$8)-(Y52*$Y$8)+(Z52*$Z$8)</f>
        <v>20</v>
      </c>
      <c r="AD52" s="25">
        <f>(-R52*$R$8)+(S52*$S$8)+(T52*$T$8)-(U52*$U$8)-(V52*$V$8)+(W52*$W$8)+(X52*$X$8)+(Y52*$Y$8)-(Z52*$Z$8)</f>
        <v>-20</v>
      </c>
      <c r="AE52" s="39" t="str">
        <f>IF(G52&gt;H52,"Win","Loss")</f>
        <v>Win</v>
      </c>
      <c r="AF52" s="39" t="str">
        <f>IF(G52=H52,"Win","Loss")</f>
        <v>Loss</v>
      </c>
      <c r="AG52" s="39" t="str">
        <f>IF(G52&lt;H52,"Win","Loss")</f>
        <v>Loss</v>
      </c>
      <c r="AH52" s="39">
        <f>IF(AE52="Win",(I52*$B$2)-$B$2,-$B$2)</f>
        <v>54</v>
      </c>
      <c r="AI52" s="39">
        <f>IF(AF52="Win",(J52*$B$2)-$B$2,-$B$2)</f>
        <v>-50</v>
      </c>
      <c r="AJ52" s="39">
        <f>IF(AG52="Win",(K52*$B$2)-$B$2,-$B$2)</f>
        <v>-50</v>
      </c>
    </row>
    <row r="53" spans="1:36" hidden="1" x14ac:dyDescent="0.2">
      <c r="A53" s="36">
        <v>43591</v>
      </c>
      <c r="B53" s="37" t="s">
        <v>182</v>
      </c>
      <c r="C53" s="37" t="s">
        <v>183</v>
      </c>
      <c r="D53" s="37" t="s">
        <v>184</v>
      </c>
      <c r="E53" s="37" t="s">
        <v>185</v>
      </c>
      <c r="F53" s="37" t="s">
        <v>186</v>
      </c>
      <c r="G53" s="37">
        <v>1</v>
      </c>
      <c r="H53" s="37">
        <v>1</v>
      </c>
      <c r="I53" s="37">
        <v>2.79</v>
      </c>
      <c r="J53" s="37">
        <v>3.47</v>
      </c>
      <c r="K53" s="37">
        <v>2.16</v>
      </c>
      <c r="L53" s="37">
        <v>0.63</v>
      </c>
      <c r="M53" s="37">
        <v>9</v>
      </c>
      <c r="N53" s="37">
        <v>10</v>
      </c>
      <c r="O53" s="37">
        <v>1</v>
      </c>
      <c r="P53" s="37">
        <v>2</v>
      </c>
      <c r="Q53" s="37">
        <v>3</v>
      </c>
      <c r="R53" s="37">
        <v>0</v>
      </c>
      <c r="S53" s="37">
        <v>0</v>
      </c>
      <c r="T53" s="37">
        <v>100</v>
      </c>
      <c r="U53" s="37">
        <v>66.67</v>
      </c>
      <c r="V53" s="37">
        <v>0</v>
      </c>
      <c r="W53" s="37">
        <v>33.33</v>
      </c>
      <c r="X53" s="37">
        <v>80</v>
      </c>
      <c r="Y53" s="37">
        <v>10</v>
      </c>
      <c r="Z53" s="37">
        <v>10</v>
      </c>
      <c r="AA53" s="37">
        <v>50</v>
      </c>
      <c r="AB53" s="37">
        <v>33.33</v>
      </c>
      <c r="AC53" s="24">
        <f>(+R53*$R$8)+(S53*$S$8)-(T53*$T$8)+(U53*$U$8)+(V53*$V$8)-(W53*$W$8)-(X53*$X$8)-(Y53*$Y$8)+(Z53*$Z$8)</f>
        <v>-38.331999999999994</v>
      </c>
      <c r="AD53" s="25">
        <f>(-R53*$R$8)+(S53*$S$8)+(T53*$T$8)-(U53*$U$8)-(V53*$V$8)+(W53*$W$8)+(X53*$X$8)+(Y53*$Y$8)-(Z53*$Z$8)</f>
        <v>38.331999999999994</v>
      </c>
      <c r="AE53" s="39" t="str">
        <f>IF(G53&gt;H53,"Win","Loss")</f>
        <v>Loss</v>
      </c>
      <c r="AF53" s="39" t="str">
        <f>IF(G53=H53,"Win","Loss")</f>
        <v>Win</v>
      </c>
      <c r="AG53" s="39" t="str">
        <f>IF(G53&lt;H53,"Win","Loss")</f>
        <v>Loss</v>
      </c>
      <c r="AH53" s="39">
        <f>IF(AE53="Win",(I53*$B$2)-$B$2,-$B$2)</f>
        <v>-50</v>
      </c>
      <c r="AI53" s="39">
        <f>IF(AF53="Win",(J53*$B$2)-$B$2,-$B$2)</f>
        <v>123.5</v>
      </c>
      <c r="AJ53" s="39">
        <f>IF(AG53="Win",(K53*$B$2)-$B$2,-$B$2)</f>
        <v>-50</v>
      </c>
    </row>
    <row r="54" spans="1:36" hidden="1" x14ac:dyDescent="0.2">
      <c r="A54" s="36">
        <v>43591</v>
      </c>
      <c r="B54" s="37" t="s">
        <v>182</v>
      </c>
      <c r="C54" s="37" t="s">
        <v>183</v>
      </c>
      <c r="D54" s="37" t="s">
        <v>187</v>
      </c>
      <c r="E54" s="37" t="s">
        <v>188</v>
      </c>
      <c r="F54" s="37" t="s">
        <v>189</v>
      </c>
      <c r="G54" s="37">
        <v>0</v>
      </c>
      <c r="H54" s="37">
        <v>0</v>
      </c>
      <c r="I54" s="37">
        <v>2.33</v>
      </c>
      <c r="J54" s="37">
        <v>3.23</v>
      </c>
      <c r="K54" s="37">
        <v>2.71</v>
      </c>
      <c r="L54" s="37">
        <v>-0.38</v>
      </c>
      <c r="M54" s="37">
        <v>9</v>
      </c>
      <c r="N54" s="37">
        <v>9</v>
      </c>
      <c r="O54" s="37">
        <v>0</v>
      </c>
      <c r="P54" s="37">
        <v>3</v>
      </c>
      <c r="Q54" s="37">
        <v>2</v>
      </c>
      <c r="R54" s="37">
        <v>0</v>
      </c>
      <c r="S54" s="37">
        <v>0</v>
      </c>
      <c r="T54" s="37">
        <v>0</v>
      </c>
      <c r="U54" s="37">
        <v>55.56</v>
      </c>
      <c r="V54" s="37">
        <v>11.11</v>
      </c>
      <c r="W54" s="37">
        <v>33.33</v>
      </c>
      <c r="X54" s="37">
        <v>66.67</v>
      </c>
      <c r="Y54" s="37">
        <v>0</v>
      </c>
      <c r="Z54" s="37">
        <v>33.33</v>
      </c>
      <c r="AA54" s="37">
        <v>66.67</v>
      </c>
      <c r="AB54" s="37">
        <v>50</v>
      </c>
      <c r="AC54" s="24">
        <f>(+R54*$R$8)+(S54*$S$8)-(T54*$T$8)+(U54*$U$8)+(V54*$V$8)-(W54*$W$8)-(X54*$X$8)-(Y54*$Y$8)+(Z54*$Z$8)</f>
        <v>-1.1109999999999989</v>
      </c>
      <c r="AD54" s="25">
        <f>(-R54*$R$8)+(S54*$S$8)+(T54*$T$8)-(U54*$U$8)-(V54*$V$8)+(W54*$W$8)+(X54*$X$8)+(Y54*$Y$8)-(Z54*$Z$8)</f>
        <v>1.1109999999999989</v>
      </c>
      <c r="AE54" s="39" t="str">
        <f>IF(G54&gt;H54,"Win","Loss")</f>
        <v>Loss</v>
      </c>
      <c r="AF54" s="39" t="str">
        <f>IF(G54=H54,"Win","Loss")</f>
        <v>Win</v>
      </c>
      <c r="AG54" s="39" t="str">
        <f>IF(G54&lt;H54,"Win","Loss")</f>
        <v>Loss</v>
      </c>
      <c r="AH54" s="39">
        <f>IF(AE54="Win",(I54*$B$2)-$B$2,-$B$2)</f>
        <v>-50</v>
      </c>
      <c r="AI54" s="39">
        <f>IF(AF54="Win",(J54*$B$2)-$B$2,-$B$2)</f>
        <v>111.5</v>
      </c>
      <c r="AJ54" s="39">
        <f>IF(AG54="Win",(K54*$B$2)-$B$2,-$B$2)</f>
        <v>-50</v>
      </c>
    </row>
    <row r="55" spans="1:36" hidden="1" x14ac:dyDescent="0.2">
      <c r="A55" s="36">
        <v>43591</v>
      </c>
      <c r="B55" s="37" t="s">
        <v>182</v>
      </c>
      <c r="C55" s="37" t="s">
        <v>183</v>
      </c>
      <c r="D55" s="37" t="s">
        <v>190</v>
      </c>
      <c r="E55" s="37" t="s">
        <v>191</v>
      </c>
      <c r="F55" s="37" t="s">
        <v>192</v>
      </c>
      <c r="G55" s="37">
        <v>2</v>
      </c>
      <c r="H55" s="37">
        <v>0</v>
      </c>
      <c r="I55" s="37">
        <v>5.92</v>
      </c>
      <c r="J55" s="37">
        <v>4.34</v>
      </c>
      <c r="K55" s="37">
        <v>1.41</v>
      </c>
      <c r="L55" s="37">
        <v>4.51</v>
      </c>
      <c r="M55" s="37">
        <v>7</v>
      </c>
      <c r="N55" s="37">
        <v>5</v>
      </c>
      <c r="O55" s="37">
        <v>0</v>
      </c>
      <c r="P55" s="37">
        <v>3</v>
      </c>
      <c r="Q55" s="37">
        <v>2</v>
      </c>
      <c r="R55" s="37">
        <v>0</v>
      </c>
      <c r="S55" s="37">
        <v>0</v>
      </c>
      <c r="T55" s="37">
        <v>0</v>
      </c>
      <c r="U55" s="37">
        <v>14.29</v>
      </c>
      <c r="V55" s="37">
        <v>0</v>
      </c>
      <c r="W55" s="37">
        <v>85.71</v>
      </c>
      <c r="X55" s="37">
        <v>60</v>
      </c>
      <c r="Y55" s="37">
        <v>20</v>
      </c>
      <c r="Z55" s="37">
        <v>20</v>
      </c>
      <c r="AA55" s="37">
        <v>0</v>
      </c>
      <c r="AB55" s="37">
        <v>50</v>
      </c>
      <c r="AC55" s="24">
        <f>(+R55*$R$8)+(S55*$S$8)-(T55*$T$8)+(U55*$U$8)+(V55*$V$8)-(W55*$W$8)-(X55*$X$8)-(Y55*$Y$8)+(Z55*$Z$8)</f>
        <v>-24.283999999999999</v>
      </c>
      <c r="AD55" s="25">
        <f>(-R55*$R$8)+(S55*$S$8)+(T55*$T$8)-(U55*$U$8)-(V55*$V$8)+(W55*$W$8)+(X55*$X$8)+(Y55*$Y$8)-(Z55*$Z$8)</f>
        <v>24.283999999999999</v>
      </c>
      <c r="AE55" s="39" t="str">
        <f>IF(G55&gt;H55,"Win","Loss")</f>
        <v>Win</v>
      </c>
      <c r="AF55" s="39" t="str">
        <f>IF(G55=H55,"Win","Loss")</f>
        <v>Loss</v>
      </c>
      <c r="AG55" s="39" t="str">
        <f>IF(G55&lt;H55,"Win","Loss")</f>
        <v>Loss</v>
      </c>
      <c r="AH55" s="39">
        <f>IF(AE55="Win",(I55*$B$2)-$B$2,-$B$2)</f>
        <v>246</v>
      </c>
      <c r="AI55" s="39">
        <f>IF(AF55="Win",(J55*$B$2)-$B$2,-$B$2)</f>
        <v>-50</v>
      </c>
      <c r="AJ55" s="39">
        <f>IF(AG55="Win",(K55*$B$2)-$B$2,-$B$2)</f>
        <v>-50</v>
      </c>
    </row>
    <row r="56" spans="1:36" hidden="1" x14ac:dyDescent="0.2">
      <c r="A56" s="36">
        <v>43591</v>
      </c>
      <c r="B56" s="37" t="s">
        <v>182</v>
      </c>
      <c r="C56" s="37" t="s">
        <v>183</v>
      </c>
      <c r="D56" s="37" t="s">
        <v>193</v>
      </c>
      <c r="E56" s="37" t="s">
        <v>194</v>
      </c>
      <c r="F56" s="37" t="s">
        <v>195</v>
      </c>
      <c r="G56" s="37">
        <v>1</v>
      </c>
      <c r="H56" s="37">
        <v>4</v>
      </c>
      <c r="I56" s="37">
        <v>3.21</v>
      </c>
      <c r="J56" s="37">
        <v>3.41</v>
      </c>
      <c r="K56" s="37">
        <v>1.99</v>
      </c>
      <c r="L56" s="37">
        <v>1.22</v>
      </c>
      <c r="M56" s="37">
        <v>7</v>
      </c>
      <c r="N56" s="37">
        <v>10</v>
      </c>
      <c r="O56" s="37">
        <v>0</v>
      </c>
      <c r="P56" s="37">
        <v>5</v>
      </c>
      <c r="Q56" s="37">
        <v>5</v>
      </c>
      <c r="R56" s="37">
        <v>0</v>
      </c>
      <c r="S56" s="37">
        <v>0</v>
      </c>
      <c r="T56" s="37">
        <v>0</v>
      </c>
      <c r="U56" s="37">
        <v>42.86</v>
      </c>
      <c r="V56" s="37">
        <v>0</v>
      </c>
      <c r="W56" s="37">
        <v>57.14</v>
      </c>
      <c r="X56" s="37">
        <v>70</v>
      </c>
      <c r="Y56" s="37">
        <v>0</v>
      </c>
      <c r="Z56" s="37">
        <v>30</v>
      </c>
      <c r="AA56" s="37">
        <v>60</v>
      </c>
      <c r="AB56" s="37">
        <v>80</v>
      </c>
      <c r="AC56" s="24">
        <f>(+R56*$R$8)+(S56*$S$8)-(T56*$T$8)+(U56*$U$8)+(V56*$V$8)-(W56*$W$8)-(X56*$X$8)-(Y56*$Y$8)+(Z56*$Z$8)</f>
        <v>-10.856000000000002</v>
      </c>
      <c r="AD56" s="25">
        <f>(-R56*$R$8)+(S56*$S$8)+(T56*$T$8)-(U56*$U$8)-(V56*$V$8)+(W56*$W$8)+(X56*$X$8)+(Y56*$Y$8)-(Z56*$Z$8)</f>
        <v>10.856000000000002</v>
      </c>
      <c r="AE56" s="39" t="str">
        <f>IF(G56&gt;H56,"Win","Loss")</f>
        <v>Loss</v>
      </c>
      <c r="AF56" s="39" t="str">
        <f>IF(G56=H56,"Win","Loss")</f>
        <v>Loss</v>
      </c>
      <c r="AG56" s="39" t="str">
        <f>IF(G56&lt;H56,"Win","Loss")</f>
        <v>Win</v>
      </c>
      <c r="AH56" s="39">
        <f>IF(AE56="Win",(I56*$B$2)-$B$2,-$B$2)</f>
        <v>-50</v>
      </c>
      <c r="AI56" s="39">
        <f>IF(AF56="Win",(J56*$B$2)-$B$2,-$B$2)</f>
        <v>-50</v>
      </c>
      <c r="AJ56" s="39">
        <f>IF(AG56="Win",(K56*$B$2)-$B$2,-$B$2)</f>
        <v>49.5</v>
      </c>
    </row>
    <row r="57" spans="1:36" hidden="1" x14ac:dyDescent="0.2">
      <c r="A57" s="36">
        <v>43591</v>
      </c>
      <c r="B57" s="37" t="s">
        <v>182</v>
      </c>
      <c r="C57" s="37" t="s">
        <v>183</v>
      </c>
      <c r="D57" s="37" t="s">
        <v>196</v>
      </c>
      <c r="E57" s="37" t="s">
        <v>197</v>
      </c>
      <c r="F57" s="37" t="s">
        <v>198</v>
      </c>
      <c r="G57" s="37">
        <v>1</v>
      </c>
      <c r="H57" s="37">
        <v>2</v>
      </c>
      <c r="I57" s="37">
        <v>2.54</v>
      </c>
      <c r="J57" s="37">
        <v>3.31</v>
      </c>
      <c r="K57" s="37">
        <v>2.44</v>
      </c>
      <c r="L57" s="37">
        <v>0.1</v>
      </c>
      <c r="M57" s="37">
        <v>7</v>
      </c>
      <c r="N57" s="37">
        <v>7</v>
      </c>
      <c r="O57" s="37">
        <v>0</v>
      </c>
      <c r="P57" s="37">
        <v>1</v>
      </c>
      <c r="Q57" s="37">
        <v>2</v>
      </c>
      <c r="R57" s="37">
        <v>0</v>
      </c>
      <c r="S57" s="37">
        <v>0</v>
      </c>
      <c r="T57" s="37">
        <v>0</v>
      </c>
      <c r="U57" s="37">
        <v>28.57</v>
      </c>
      <c r="V57" s="37">
        <v>0</v>
      </c>
      <c r="W57" s="37">
        <v>71.430000000000007</v>
      </c>
      <c r="X57" s="37">
        <v>28.57</v>
      </c>
      <c r="Y57" s="37">
        <v>14.29</v>
      </c>
      <c r="Z57" s="37">
        <v>57.14</v>
      </c>
      <c r="AA57" s="37">
        <v>0</v>
      </c>
      <c r="AB57" s="37">
        <v>50</v>
      </c>
      <c r="AC57" s="24">
        <f>(+R57*$R$8)+(S57*$S$8)-(T57*$T$8)+(U57*$U$8)+(V57*$V$8)-(W57*$W$8)-(X57*$X$8)-(Y57*$Y$8)+(Z57*$Z$8)</f>
        <v>-4.2870000000000008</v>
      </c>
      <c r="AD57" s="25">
        <f>(-R57*$R$8)+(S57*$S$8)+(T57*$T$8)-(U57*$U$8)-(V57*$V$8)+(W57*$W$8)+(X57*$X$8)+(Y57*$Y$8)-(Z57*$Z$8)</f>
        <v>4.2870000000000008</v>
      </c>
      <c r="AE57" s="39" t="str">
        <f>IF(G57&gt;H57,"Win","Loss")</f>
        <v>Loss</v>
      </c>
      <c r="AF57" s="39" t="str">
        <f>IF(G57=H57,"Win","Loss")</f>
        <v>Loss</v>
      </c>
      <c r="AG57" s="39" t="str">
        <f>IF(G57&lt;H57,"Win","Loss")</f>
        <v>Win</v>
      </c>
      <c r="AH57" s="39">
        <f>IF(AE57="Win",(I57*$B$2)-$B$2,-$B$2)</f>
        <v>-50</v>
      </c>
      <c r="AI57" s="39">
        <f>IF(AF57="Win",(J57*$B$2)-$B$2,-$B$2)</f>
        <v>-50</v>
      </c>
      <c r="AJ57" s="39">
        <f>IF(AG57="Win",(K57*$B$2)-$B$2,-$B$2)</f>
        <v>72</v>
      </c>
    </row>
    <row r="58" spans="1:36" hidden="1" x14ac:dyDescent="0.2">
      <c r="A58" s="36">
        <v>43591</v>
      </c>
      <c r="B58" s="37" t="s">
        <v>199</v>
      </c>
      <c r="C58" s="37" t="s">
        <v>200</v>
      </c>
      <c r="D58" s="37" t="s">
        <v>201</v>
      </c>
      <c r="E58" s="37" t="s">
        <v>202</v>
      </c>
      <c r="F58" s="37" t="s">
        <v>203</v>
      </c>
      <c r="G58" s="37">
        <v>2</v>
      </c>
      <c r="H58" s="37">
        <v>3</v>
      </c>
      <c r="I58" s="37">
        <v>29</v>
      </c>
      <c r="J58" s="37">
        <v>9.5</v>
      </c>
      <c r="K58" s="37">
        <v>1.08</v>
      </c>
      <c r="L58" s="37">
        <v>27.92</v>
      </c>
      <c r="M58" s="37">
        <v>23</v>
      </c>
      <c r="N58" s="37">
        <v>24</v>
      </c>
      <c r="O58" s="37">
        <v>1</v>
      </c>
      <c r="P58" s="37">
        <v>12</v>
      </c>
      <c r="Q58" s="37">
        <v>12</v>
      </c>
      <c r="R58" s="37">
        <v>0</v>
      </c>
      <c r="S58" s="37">
        <v>100</v>
      </c>
      <c r="T58" s="37">
        <v>0</v>
      </c>
      <c r="U58" s="37">
        <v>13.04</v>
      </c>
      <c r="V58" s="37">
        <v>30.43</v>
      </c>
      <c r="W58" s="37">
        <v>56.52</v>
      </c>
      <c r="X58" s="37">
        <v>29.17</v>
      </c>
      <c r="Y58" s="37">
        <v>12.5</v>
      </c>
      <c r="Z58" s="37">
        <v>58.33</v>
      </c>
      <c r="AA58" s="37">
        <v>8.33</v>
      </c>
      <c r="AB58" s="37">
        <v>16.670000000000002</v>
      </c>
      <c r="AC58" s="24">
        <f>(+R58*$R$8)+(S58*$S$8)-(T58*$T$8)+(U58*$U$8)+(V58*$V$8)-(W58*$W$8)-(X58*$X$8)-(Y58*$Y$8)+(Z58*$Z$8)</f>
        <v>8.9289999999999985</v>
      </c>
      <c r="AD58" s="25">
        <f>(-R58*$R$8)+(S58*$S$8)+(T58*$T$8)-(U58*$U$8)-(V58*$V$8)+(W58*$W$8)+(X58*$X$8)+(Y58*$Y$8)-(Z58*$Z$8)</f>
        <v>11.071000000000002</v>
      </c>
      <c r="AE58" s="39" t="str">
        <f>IF(G58&gt;H58,"Win","Loss")</f>
        <v>Loss</v>
      </c>
      <c r="AF58" s="39" t="str">
        <f>IF(G58=H58,"Win","Loss")</f>
        <v>Loss</v>
      </c>
      <c r="AG58" s="39" t="str">
        <f>IF(G58&lt;H58,"Win","Loss")</f>
        <v>Win</v>
      </c>
      <c r="AH58" s="39">
        <f>IF(AE58="Win",(I58*$B$2)-$B$2,-$B$2)</f>
        <v>-50</v>
      </c>
      <c r="AI58" s="39">
        <f>IF(AF58="Win",(J58*$B$2)-$B$2,-$B$2)</f>
        <v>-50</v>
      </c>
      <c r="AJ58" s="39">
        <f>IF(AG58="Win",(K58*$B$2)-$B$2,-$B$2)</f>
        <v>4</v>
      </c>
    </row>
    <row r="59" spans="1:36" hidden="1" x14ac:dyDescent="0.2">
      <c r="A59" s="36">
        <v>43591</v>
      </c>
      <c r="B59" s="37" t="s">
        <v>204</v>
      </c>
      <c r="C59" s="37" t="s">
        <v>205</v>
      </c>
      <c r="D59" s="37" t="s">
        <v>206</v>
      </c>
      <c r="E59" s="37" t="s">
        <v>207</v>
      </c>
      <c r="F59" s="37" t="s">
        <v>208</v>
      </c>
      <c r="G59" s="37">
        <v>3</v>
      </c>
      <c r="H59" s="37">
        <v>2</v>
      </c>
      <c r="I59" s="37">
        <v>2.02</v>
      </c>
      <c r="J59" s="37">
        <v>3.32</v>
      </c>
      <c r="K59" s="37">
        <v>3.29</v>
      </c>
      <c r="L59" s="37">
        <v>-1.27</v>
      </c>
      <c r="M59" s="37">
        <v>7</v>
      </c>
      <c r="N59" s="37">
        <v>7</v>
      </c>
      <c r="O59" s="37">
        <v>0</v>
      </c>
      <c r="P59" s="37">
        <v>3</v>
      </c>
      <c r="Q59" s="37">
        <v>3</v>
      </c>
      <c r="R59" s="37">
        <v>0</v>
      </c>
      <c r="S59" s="37">
        <v>0</v>
      </c>
      <c r="T59" s="37">
        <v>0</v>
      </c>
      <c r="U59" s="37">
        <v>0</v>
      </c>
      <c r="V59" s="37">
        <v>57.14</v>
      </c>
      <c r="W59" s="37">
        <v>42.86</v>
      </c>
      <c r="X59" s="37">
        <v>14.29</v>
      </c>
      <c r="Y59" s="37">
        <v>42.86</v>
      </c>
      <c r="Z59" s="37">
        <v>42.86</v>
      </c>
      <c r="AA59" s="37">
        <v>0</v>
      </c>
      <c r="AB59" s="37">
        <v>0</v>
      </c>
      <c r="AC59" s="24">
        <f>(+R59*$R$8)+(S59*$S$8)-(T59*$T$8)+(U59*$U$8)+(V59*$V$8)-(W59*$W$8)-(X59*$X$8)-(Y59*$Y$8)+(Z59*$Z$8)</f>
        <v>-1.4300000000000015</v>
      </c>
      <c r="AD59" s="25">
        <f>(-R59*$R$8)+(S59*$S$8)+(T59*$T$8)-(U59*$U$8)-(V59*$V$8)+(W59*$W$8)+(X59*$X$8)+(Y59*$Y$8)-(Z59*$Z$8)</f>
        <v>1.4300000000000015</v>
      </c>
      <c r="AE59" s="39" t="str">
        <f>IF(G59&gt;H59,"Win","Loss")</f>
        <v>Win</v>
      </c>
      <c r="AF59" s="39" t="str">
        <f>IF(G59=H59,"Win","Loss")</f>
        <v>Loss</v>
      </c>
      <c r="AG59" s="39" t="str">
        <f>IF(G59&lt;H59,"Win","Loss")</f>
        <v>Loss</v>
      </c>
      <c r="AH59" s="39">
        <f>IF(AE59="Win",(I59*$B$2)-$B$2,-$B$2)</f>
        <v>51</v>
      </c>
      <c r="AI59" s="39">
        <f>IF(AF59="Win",(J59*$B$2)-$B$2,-$B$2)</f>
        <v>-50</v>
      </c>
      <c r="AJ59" s="39">
        <f>IF(AG59="Win",(K59*$B$2)-$B$2,-$B$2)</f>
        <v>-50</v>
      </c>
    </row>
    <row r="60" spans="1:36" hidden="1" x14ac:dyDescent="0.2">
      <c r="A60" s="36">
        <v>43591</v>
      </c>
      <c r="B60" s="37" t="s">
        <v>204</v>
      </c>
      <c r="C60" s="37" t="s">
        <v>205</v>
      </c>
      <c r="D60" s="37" t="s">
        <v>209</v>
      </c>
      <c r="E60" s="37" t="s">
        <v>210</v>
      </c>
      <c r="F60" s="37" t="s">
        <v>211</v>
      </c>
      <c r="G60" s="37">
        <v>1</v>
      </c>
      <c r="H60" s="37">
        <v>2</v>
      </c>
      <c r="I60" s="37">
        <v>2.4300000000000002</v>
      </c>
      <c r="J60" s="37">
        <v>3.18</v>
      </c>
      <c r="K60" s="37">
        <v>2.68</v>
      </c>
      <c r="L60" s="37">
        <v>-0.25</v>
      </c>
      <c r="M60" s="37">
        <v>7</v>
      </c>
      <c r="N60" s="37">
        <v>7</v>
      </c>
      <c r="O60" s="37">
        <v>0</v>
      </c>
      <c r="P60" s="37">
        <v>3</v>
      </c>
      <c r="Q60" s="37">
        <v>4</v>
      </c>
      <c r="R60" s="37">
        <v>0</v>
      </c>
      <c r="S60" s="37">
        <v>0</v>
      </c>
      <c r="T60" s="37">
        <v>0</v>
      </c>
      <c r="U60" s="37">
        <v>14.29</v>
      </c>
      <c r="V60" s="37">
        <v>28.57</v>
      </c>
      <c r="W60" s="37">
        <v>57.14</v>
      </c>
      <c r="X60" s="37">
        <v>71.430000000000007</v>
      </c>
      <c r="Y60" s="37">
        <v>14.29</v>
      </c>
      <c r="Z60" s="37">
        <v>14.29</v>
      </c>
      <c r="AA60" s="37">
        <v>0</v>
      </c>
      <c r="AB60" s="37">
        <v>50</v>
      </c>
      <c r="AC60" s="24">
        <f>(+R60*$R$8)+(S60*$S$8)-(T60*$T$8)+(U60*$U$8)+(V60*$V$8)-(W60*$W$8)-(X60*$X$8)-(Y60*$Y$8)+(Z60*$Z$8)</f>
        <v>-18.57</v>
      </c>
      <c r="AD60" s="25">
        <f>(-R60*$R$8)+(S60*$S$8)+(T60*$T$8)-(U60*$U$8)-(V60*$V$8)+(W60*$W$8)+(X60*$X$8)+(Y60*$Y$8)-(Z60*$Z$8)</f>
        <v>18.57</v>
      </c>
      <c r="AE60" s="39" t="str">
        <f>IF(G60&gt;H60,"Win","Loss")</f>
        <v>Loss</v>
      </c>
      <c r="AF60" s="39" t="str">
        <f>IF(G60=H60,"Win","Loss")</f>
        <v>Loss</v>
      </c>
      <c r="AG60" s="39" t="str">
        <f>IF(G60&lt;H60,"Win","Loss")</f>
        <v>Win</v>
      </c>
      <c r="AH60" s="39">
        <f>IF(AE60="Win",(I60*$B$2)-$B$2,-$B$2)</f>
        <v>-50</v>
      </c>
      <c r="AI60" s="39">
        <f>IF(AF60="Win",(J60*$B$2)-$B$2,-$B$2)</f>
        <v>-50</v>
      </c>
      <c r="AJ60" s="39">
        <f>IF(AG60="Win",(K60*$B$2)-$B$2,-$B$2)</f>
        <v>84</v>
      </c>
    </row>
    <row r="61" spans="1:36" hidden="1" x14ac:dyDescent="0.2">
      <c r="A61" s="36">
        <v>43591</v>
      </c>
      <c r="B61" s="37" t="s">
        <v>212</v>
      </c>
      <c r="C61" s="37" t="s">
        <v>213</v>
      </c>
      <c r="D61" s="37" t="s">
        <v>214</v>
      </c>
      <c r="E61" s="37" t="s">
        <v>215</v>
      </c>
      <c r="F61" s="37" t="s">
        <v>216</v>
      </c>
      <c r="G61" s="37">
        <v>2</v>
      </c>
      <c r="H61" s="37">
        <v>1</v>
      </c>
      <c r="I61" s="37">
        <v>1.52</v>
      </c>
      <c r="J61" s="37">
        <v>4.7</v>
      </c>
      <c r="K61" s="37">
        <v>4.33</v>
      </c>
      <c r="L61" s="37">
        <v>-2.81</v>
      </c>
      <c r="M61" s="37">
        <v>10</v>
      </c>
      <c r="N61" s="37">
        <v>10</v>
      </c>
      <c r="O61" s="37">
        <v>0</v>
      </c>
      <c r="P61" s="37">
        <v>4</v>
      </c>
      <c r="Q61" s="37">
        <v>4</v>
      </c>
      <c r="R61" s="37">
        <v>0</v>
      </c>
      <c r="S61" s="37">
        <v>0</v>
      </c>
      <c r="T61" s="37">
        <v>0</v>
      </c>
      <c r="U61" s="37">
        <v>50</v>
      </c>
      <c r="V61" s="37">
        <v>10</v>
      </c>
      <c r="W61" s="37">
        <v>40</v>
      </c>
      <c r="X61" s="37">
        <v>20</v>
      </c>
      <c r="Y61" s="37">
        <v>30</v>
      </c>
      <c r="Z61" s="37">
        <v>50</v>
      </c>
      <c r="AA61" s="37">
        <v>25</v>
      </c>
      <c r="AB61" s="37">
        <v>25</v>
      </c>
      <c r="AC61" s="24">
        <f>(+R61*$R$8)+(S61*$S$8)-(T61*$T$8)+(U61*$U$8)+(V61*$V$8)-(W61*$W$8)-(X61*$X$8)-(Y61*$Y$8)+(Z61*$Z$8)</f>
        <v>6</v>
      </c>
      <c r="AD61" s="25">
        <f>(-R61*$R$8)+(S61*$S$8)+(T61*$T$8)-(U61*$U$8)-(V61*$V$8)+(W61*$W$8)+(X61*$X$8)+(Y61*$Y$8)-(Z61*$Z$8)</f>
        <v>-6</v>
      </c>
      <c r="AE61" s="39" t="str">
        <f>IF(G61&gt;H61,"Win","Loss")</f>
        <v>Win</v>
      </c>
      <c r="AF61" s="39" t="str">
        <f>IF(G61=H61,"Win","Loss")</f>
        <v>Loss</v>
      </c>
      <c r="AG61" s="39" t="str">
        <f>IF(G61&lt;H61,"Win","Loss")</f>
        <v>Loss</v>
      </c>
      <c r="AH61" s="39">
        <f>IF(AE61="Win",(I61*$B$2)-$B$2,-$B$2)</f>
        <v>26</v>
      </c>
      <c r="AI61" s="39">
        <f>IF(AF61="Win",(J61*$B$2)-$B$2,-$B$2)</f>
        <v>-50</v>
      </c>
      <c r="AJ61" s="39">
        <f>IF(AG61="Win",(K61*$B$2)-$B$2,-$B$2)</f>
        <v>-50</v>
      </c>
    </row>
    <row r="62" spans="1:36" hidden="1" x14ac:dyDescent="0.2">
      <c r="A62" s="36">
        <v>43591</v>
      </c>
      <c r="B62" s="37" t="s">
        <v>212</v>
      </c>
      <c r="C62" s="37" t="s">
        <v>213</v>
      </c>
      <c r="D62" s="37" t="s">
        <v>217</v>
      </c>
      <c r="E62" s="37" t="s">
        <v>218</v>
      </c>
      <c r="F62" s="37" t="s">
        <v>219</v>
      </c>
      <c r="G62" s="37">
        <v>1</v>
      </c>
      <c r="H62" s="37">
        <v>2</v>
      </c>
      <c r="I62" s="37">
        <v>1.62</v>
      </c>
      <c r="J62" s="37">
        <v>4.2300000000000004</v>
      </c>
      <c r="K62" s="37">
        <v>4.0199999999999996</v>
      </c>
      <c r="L62" s="37">
        <v>-2.4</v>
      </c>
      <c r="M62" s="37">
        <v>10</v>
      </c>
      <c r="N62" s="37">
        <v>10</v>
      </c>
      <c r="O62" s="37">
        <v>1</v>
      </c>
      <c r="P62" s="37">
        <v>6</v>
      </c>
      <c r="Q62" s="37">
        <v>4</v>
      </c>
      <c r="R62" s="37">
        <v>0</v>
      </c>
      <c r="S62" s="37">
        <v>0</v>
      </c>
      <c r="T62" s="37">
        <v>100</v>
      </c>
      <c r="U62" s="37">
        <v>70</v>
      </c>
      <c r="V62" s="37">
        <v>0</v>
      </c>
      <c r="W62" s="37">
        <v>30</v>
      </c>
      <c r="X62" s="37">
        <v>60</v>
      </c>
      <c r="Y62" s="37">
        <v>10</v>
      </c>
      <c r="Z62" s="37">
        <v>30</v>
      </c>
      <c r="AA62" s="37">
        <v>100</v>
      </c>
      <c r="AB62" s="37">
        <v>50</v>
      </c>
      <c r="AC62" s="24">
        <f>(+R62*$R$8)+(S62*$S$8)-(T62*$T$8)+(U62*$U$8)+(V62*$V$8)-(W62*$W$8)-(X62*$X$8)-(Y62*$Y$8)+(Z62*$Z$8)</f>
        <v>-29</v>
      </c>
      <c r="AD62" s="25">
        <f>(-R62*$R$8)+(S62*$S$8)+(T62*$T$8)-(U62*$U$8)-(V62*$V$8)+(W62*$W$8)+(X62*$X$8)+(Y62*$Y$8)-(Z62*$Z$8)</f>
        <v>29</v>
      </c>
      <c r="AE62" s="39" t="str">
        <f>IF(G62&gt;H62,"Win","Loss")</f>
        <v>Loss</v>
      </c>
      <c r="AF62" s="39" t="str">
        <f>IF(G62=H62,"Win","Loss")</f>
        <v>Loss</v>
      </c>
      <c r="AG62" s="39" t="str">
        <f>IF(G62&lt;H62,"Win","Loss")</f>
        <v>Win</v>
      </c>
      <c r="AH62" s="39">
        <f>IF(AE62="Win",(I62*$B$2)-$B$2,-$B$2)</f>
        <v>-50</v>
      </c>
      <c r="AI62" s="39">
        <f>IF(AF62="Win",(J62*$B$2)-$B$2,-$B$2)</f>
        <v>-50</v>
      </c>
      <c r="AJ62" s="39">
        <f>IF(AG62="Win",(K62*$B$2)-$B$2,-$B$2)</f>
        <v>150.99999999999997</v>
      </c>
    </row>
    <row r="63" spans="1:36" hidden="1" x14ac:dyDescent="0.2">
      <c r="A63" s="36">
        <v>43591</v>
      </c>
      <c r="B63" s="37" t="s">
        <v>212</v>
      </c>
      <c r="C63" s="37" t="s">
        <v>213</v>
      </c>
      <c r="D63" s="37" t="s">
        <v>220</v>
      </c>
      <c r="E63" s="37" t="s">
        <v>221</v>
      </c>
      <c r="F63" s="37" t="s">
        <v>222</v>
      </c>
      <c r="G63" s="37">
        <v>7</v>
      </c>
      <c r="H63" s="37">
        <v>1</v>
      </c>
      <c r="I63" s="37">
        <v>1.1599999999999999</v>
      </c>
      <c r="J63" s="37">
        <v>7.07</v>
      </c>
      <c r="K63" s="37">
        <v>9.99</v>
      </c>
      <c r="L63" s="37">
        <v>-8.83</v>
      </c>
      <c r="M63" s="37">
        <v>10</v>
      </c>
      <c r="N63" s="37">
        <v>10</v>
      </c>
      <c r="O63" s="37">
        <v>0</v>
      </c>
      <c r="P63" s="37">
        <v>4</v>
      </c>
      <c r="Q63" s="37">
        <v>5</v>
      </c>
      <c r="R63" s="37">
        <v>0</v>
      </c>
      <c r="S63" s="37">
        <v>0</v>
      </c>
      <c r="T63" s="37">
        <v>0</v>
      </c>
      <c r="U63" s="37">
        <v>60</v>
      </c>
      <c r="V63" s="37">
        <v>10</v>
      </c>
      <c r="W63" s="37">
        <v>30</v>
      </c>
      <c r="X63" s="37">
        <v>20</v>
      </c>
      <c r="Y63" s="37">
        <v>10</v>
      </c>
      <c r="Z63" s="37">
        <v>70</v>
      </c>
      <c r="AA63" s="37">
        <v>50</v>
      </c>
      <c r="AB63" s="37">
        <v>20</v>
      </c>
      <c r="AC63" s="24">
        <f>(+R63*$R$8)+(S63*$S$8)-(T63*$T$8)+(U63*$U$8)+(V63*$V$8)-(W63*$W$8)-(X63*$X$8)-(Y63*$Y$8)+(Z63*$Z$8)</f>
        <v>16</v>
      </c>
      <c r="AD63" s="25">
        <f>(-R63*$R$8)+(S63*$S$8)+(T63*$T$8)-(U63*$U$8)-(V63*$V$8)+(W63*$W$8)+(X63*$X$8)+(Y63*$Y$8)-(Z63*$Z$8)</f>
        <v>-16</v>
      </c>
      <c r="AE63" s="39" t="str">
        <f>IF(G63&gt;H63,"Win","Loss")</f>
        <v>Win</v>
      </c>
      <c r="AF63" s="39" t="str">
        <f>IF(G63=H63,"Win","Loss")</f>
        <v>Loss</v>
      </c>
      <c r="AG63" s="39" t="str">
        <f>IF(G63&lt;H63,"Win","Loss")</f>
        <v>Loss</v>
      </c>
      <c r="AH63" s="39">
        <f>IF(AE63="Win",(I63*$B$2)-$B$2,-$B$2)</f>
        <v>7.9999999999999929</v>
      </c>
      <c r="AI63" s="39">
        <f>IF(AF63="Win",(J63*$B$2)-$B$2,-$B$2)</f>
        <v>-50</v>
      </c>
      <c r="AJ63" s="39">
        <f>IF(AG63="Win",(K63*$B$2)-$B$2,-$B$2)</f>
        <v>-50</v>
      </c>
    </row>
    <row r="64" spans="1:36" hidden="1" x14ac:dyDescent="0.2">
      <c r="A64" s="36">
        <v>43591</v>
      </c>
      <c r="B64" s="37" t="s">
        <v>223</v>
      </c>
      <c r="C64" s="37" t="s">
        <v>224</v>
      </c>
      <c r="D64" s="37" t="s">
        <v>225</v>
      </c>
      <c r="E64" s="37" t="s">
        <v>226</v>
      </c>
      <c r="F64" s="37" t="s">
        <v>227</v>
      </c>
      <c r="G64" s="37">
        <v>1</v>
      </c>
      <c r="H64" s="37">
        <v>0</v>
      </c>
      <c r="I64" s="37">
        <v>1.76</v>
      </c>
      <c r="J64" s="37">
        <v>3.79</v>
      </c>
      <c r="K64" s="37">
        <v>3.62</v>
      </c>
      <c r="L64" s="37">
        <v>-1.86</v>
      </c>
      <c r="M64" s="37">
        <v>36</v>
      </c>
      <c r="N64" s="37">
        <v>34</v>
      </c>
      <c r="O64" s="37">
        <v>2</v>
      </c>
      <c r="P64" s="37">
        <v>19</v>
      </c>
      <c r="Q64" s="37">
        <v>18</v>
      </c>
      <c r="R64" s="37">
        <v>0</v>
      </c>
      <c r="S64" s="37">
        <v>50</v>
      </c>
      <c r="T64" s="37">
        <v>50</v>
      </c>
      <c r="U64" s="37">
        <v>63.89</v>
      </c>
      <c r="V64" s="37">
        <v>16.670000000000002</v>
      </c>
      <c r="W64" s="37">
        <v>19.440000000000001</v>
      </c>
      <c r="X64" s="37">
        <v>50</v>
      </c>
      <c r="Y64" s="37">
        <v>20.59</v>
      </c>
      <c r="Z64" s="37">
        <v>29.41</v>
      </c>
      <c r="AA64" s="37">
        <v>73.680000000000007</v>
      </c>
      <c r="AB64" s="37">
        <v>55.56</v>
      </c>
      <c r="AC64" s="24">
        <f>(+R64*$R$8)+(S64*$S$8)-(T64*$T$8)+(U64*$U$8)+(V64*$V$8)-(W64*$W$8)-(X64*$X$8)-(Y64*$Y$8)+(Z64*$Z$8)</f>
        <v>-5.6199999999999983</v>
      </c>
      <c r="AD64" s="25">
        <f>(-R64*$R$8)+(S64*$S$8)+(T64*$T$8)-(U64*$U$8)-(V64*$V$8)+(W64*$W$8)+(X64*$X$8)+(Y64*$Y$8)-(Z64*$Z$8)</f>
        <v>15.619999999999997</v>
      </c>
      <c r="AE64" s="39" t="str">
        <f>IF(G64&gt;H64,"Win","Loss")</f>
        <v>Win</v>
      </c>
      <c r="AF64" s="39" t="str">
        <f>IF(G64=H64,"Win","Loss")</f>
        <v>Loss</v>
      </c>
      <c r="AG64" s="39" t="str">
        <f>IF(G64&lt;H64,"Win","Loss")</f>
        <v>Loss</v>
      </c>
      <c r="AH64" s="39">
        <f>IF(AE64="Win",(I64*$B$2)-$B$2,-$B$2)</f>
        <v>38</v>
      </c>
      <c r="AI64" s="39">
        <f>IF(AF64="Win",(J64*$B$2)-$B$2,-$B$2)</f>
        <v>-50</v>
      </c>
      <c r="AJ64" s="39">
        <f>IF(AG64="Win",(K64*$B$2)-$B$2,-$B$2)</f>
        <v>-50</v>
      </c>
    </row>
    <row r="65" spans="1:36" hidden="1" x14ac:dyDescent="0.2">
      <c r="A65" s="36">
        <v>43591</v>
      </c>
      <c r="B65" s="37" t="s">
        <v>228</v>
      </c>
      <c r="C65" s="37" t="s">
        <v>229</v>
      </c>
      <c r="D65" s="37" t="s">
        <v>230</v>
      </c>
      <c r="E65" s="37" t="s">
        <v>231</v>
      </c>
      <c r="F65" s="37" t="s">
        <v>232</v>
      </c>
      <c r="G65" s="37">
        <v>2</v>
      </c>
      <c r="H65" s="37">
        <v>1</v>
      </c>
      <c r="I65" s="37">
        <v>2.65</v>
      </c>
      <c r="J65" s="37">
        <v>2.99</v>
      </c>
      <c r="K65" s="37">
        <v>2.54</v>
      </c>
      <c r="L65" s="37">
        <v>0.11</v>
      </c>
      <c r="M65" s="37">
        <v>29</v>
      </c>
      <c r="N65" s="37">
        <v>28</v>
      </c>
      <c r="O65" s="37">
        <v>3</v>
      </c>
      <c r="P65" s="37">
        <v>14</v>
      </c>
      <c r="Q65" s="37">
        <v>14</v>
      </c>
      <c r="R65" s="37">
        <v>0</v>
      </c>
      <c r="S65" s="37">
        <v>100</v>
      </c>
      <c r="T65" s="37">
        <v>0</v>
      </c>
      <c r="U65" s="37">
        <v>10.34</v>
      </c>
      <c r="V65" s="37">
        <v>20.69</v>
      </c>
      <c r="W65" s="37">
        <v>68.97</v>
      </c>
      <c r="X65" s="37">
        <v>14.29</v>
      </c>
      <c r="Y65" s="37">
        <v>32.14</v>
      </c>
      <c r="Z65" s="37">
        <v>53.57</v>
      </c>
      <c r="AA65" s="37">
        <v>7.14</v>
      </c>
      <c r="AB65" s="37">
        <v>7.14</v>
      </c>
      <c r="AC65" s="24">
        <f>(+R65*$R$8)+(S65*$S$8)-(T65*$T$8)+(U65*$U$8)+(V65*$V$8)-(W65*$W$8)-(X65*$X$8)-(Y65*$Y$8)+(Z65*$Z$8)</f>
        <v>4.9849999999999994</v>
      </c>
      <c r="AD65" s="25">
        <f>(-R65*$R$8)+(S65*$S$8)+(T65*$T$8)-(U65*$U$8)-(V65*$V$8)+(W65*$W$8)+(X65*$X$8)+(Y65*$Y$8)-(Z65*$Z$8)</f>
        <v>15.014999999999999</v>
      </c>
      <c r="AE65" s="39" t="str">
        <f>IF(G65&gt;H65,"Win","Loss")</f>
        <v>Win</v>
      </c>
      <c r="AF65" s="39" t="str">
        <f>IF(G65=H65,"Win","Loss")</f>
        <v>Loss</v>
      </c>
      <c r="AG65" s="39" t="str">
        <f>IF(G65&lt;H65,"Win","Loss")</f>
        <v>Loss</v>
      </c>
      <c r="AH65" s="39">
        <f>IF(AE65="Win",(I65*$B$2)-$B$2,-$B$2)</f>
        <v>82.5</v>
      </c>
      <c r="AI65" s="39">
        <f>IF(AF65="Win",(J65*$B$2)-$B$2,-$B$2)</f>
        <v>-50</v>
      </c>
      <c r="AJ65" s="39">
        <f>IF(AG65="Win",(K65*$B$2)-$B$2,-$B$2)</f>
        <v>-50</v>
      </c>
    </row>
    <row r="66" spans="1:36" hidden="1" x14ac:dyDescent="0.2">
      <c r="A66" s="36">
        <v>43591</v>
      </c>
      <c r="B66" s="37" t="s">
        <v>212</v>
      </c>
      <c r="C66" s="37" t="s">
        <v>213</v>
      </c>
      <c r="D66" s="37" t="s">
        <v>238</v>
      </c>
      <c r="E66" s="37" t="s">
        <v>239</v>
      </c>
      <c r="F66" s="37" t="s">
        <v>240</v>
      </c>
      <c r="G66" s="37">
        <v>4</v>
      </c>
      <c r="H66" s="37">
        <v>2</v>
      </c>
      <c r="I66" s="37">
        <v>2.82</v>
      </c>
      <c r="J66" s="37">
        <v>4.09</v>
      </c>
      <c r="K66" s="37">
        <v>1.99</v>
      </c>
      <c r="L66" s="37">
        <v>0.83</v>
      </c>
      <c r="M66" s="37">
        <v>10</v>
      </c>
      <c r="N66" s="37">
        <v>10</v>
      </c>
      <c r="O66" s="37">
        <v>0</v>
      </c>
      <c r="P66" s="37">
        <v>6</v>
      </c>
      <c r="Q66" s="37">
        <v>4</v>
      </c>
      <c r="R66" s="37">
        <v>0</v>
      </c>
      <c r="S66" s="37">
        <v>0</v>
      </c>
      <c r="T66" s="37">
        <v>0</v>
      </c>
      <c r="U66" s="37">
        <v>30</v>
      </c>
      <c r="V66" s="37">
        <v>0</v>
      </c>
      <c r="W66" s="37">
        <v>70</v>
      </c>
      <c r="X66" s="37">
        <v>50</v>
      </c>
      <c r="Y66" s="37">
        <v>10</v>
      </c>
      <c r="Z66" s="37">
        <v>40</v>
      </c>
      <c r="AA66" s="37">
        <v>50</v>
      </c>
      <c r="AB66" s="37">
        <v>25</v>
      </c>
      <c r="AC66" s="24">
        <f>(+R66*$R$8)+(S66*$S$8)-(T66*$T$8)+(U66*$U$8)+(V66*$V$8)-(W66*$W$8)-(X66*$X$8)-(Y66*$Y$8)+(Z66*$Z$8)</f>
        <v>-11</v>
      </c>
      <c r="AD66" s="25">
        <f>(-R66*$R$8)+(S66*$S$8)+(T66*$T$8)-(U66*$U$8)-(V66*$V$8)+(W66*$W$8)+(X66*$X$8)+(Y66*$Y$8)-(Z66*$Z$8)</f>
        <v>11</v>
      </c>
      <c r="AE66" s="39" t="str">
        <f>IF(G66&gt;H66,"Win","Loss")</f>
        <v>Win</v>
      </c>
      <c r="AF66" s="39" t="str">
        <f>IF(G66=H66,"Win","Loss")</f>
        <v>Loss</v>
      </c>
      <c r="AG66" s="39" t="str">
        <f>IF(G66&lt;H66,"Win","Loss")</f>
        <v>Loss</v>
      </c>
      <c r="AH66" s="39">
        <f>IF(AE66="Win",(I66*$B$2)-$B$2,-$B$2)</f>
        <v>91</v>
      </c>
      <c r="AI66" s="39">
        <f>IF(AF66="Win",(J66*$B$2)-$B$2,-$B$2)</f>
        <v>-50</v>
      </c>
      <c r="AJ66" s="39">
        <f>IF(AG66="Win",(K66*$B$2)-$B$2,-$B$2)</f>
        <v>-50</v>
      </c>
    </row>
    <row r="67" spans="1:36" hidden="1" x14ac:dyDescent="0.2">
      <c r="A67" s="36">
        <v>43591</v>
      </c>
      <c r="B67" s="37" t="s">
        <v>212</v>
      </c>
      <c r="C67" s="37" t="s">
        <v>213</v>
      </c>
      <c r="D67" s="37" t="s">
        <v>241</v>
      </c>
      <c r="E67" s="37" t="s">
        <v>242</v>
      </c>
      <c r="F67" s="37" t="s">
        <v>243</v>
      </c>
      <c r="G67" s="37">
        <v>3</v>
      </c>
      <c r="H67" s="37">
        <v>1</v>
      </c>
      <c r="I67" s="37">
        <v>2.0499999999999998</v>
      </c>
      <c r="J67" s="37">
        <v>4.29</v>
      </c>
      <c r="K67" s="37">
        <v>2.62</v>
      </c>
      <c r="L67" s="37">
        <v>-0.56999999999999995</v>
      </c>
      <c r="M67" s="37">
        <v>10</v>
      </c>
      <c r="N67" s="37">
        <v>10</v>
      </c>
      <c r="O67" s="37">
        <v>0</v>
      </c>
      <c r="P67" s="37">
        <v>4</v>
      </c>
      <c r="Q67" s="37">
        <v>6</v>
      </c>
      <c r="R67" s="37">
        <v>0</v>
      </c>
      <c r="S67" s="37">
        <v>0</v>
      </c>
      <c r="T67" s="37">
        <v>0</v>
      </c>
      <c r="U67" s="37">
        <v>20</v>
      </c>
      <c r="V67" s="37">
        <v>10</v>
      </c>
      <c r="W67" s="37">
        <v>70</v>
      </c>
      <c r="X67" s="37">
        <v>40</v>
      </c>
      <c r="Y67" s="37">
        <v>0</v>
      </c>
      <c r="Z67" s="37">
        <v>60</v>
      </c>
      <c r="AA67" s="37">
        <v>25</v>
      </c>
      <c r="AB67" s="37">
        <v>33.33</v>
      </c>
      <c r="AC67" s="24">
        <f>(+R67*$R$8)+(S67*$S$8)-(T67*$T$8)+(U67*$U$8)+(V67*$V$8)-(W67*$W$8)-(X67*$X$8)-(Y67*$Y$8)+(Z67*$Z$8)</f>
        <v>-5</v>
      </c>
      <c r="AD67" s="25">
        <f>(-R67*$R$8)+(S67*$S$8)+(T67*$T$8)-(U67*$U$8)-(V67*$V$8)+(W67*$W$8)+(X67*$X$8)+(Y67*$Y$8)-(Z67*$Z$8)</f>
        <v>5</v>
      </c>
      <c r="AE67" s="39" t="str">
        <f>IF(G67&gt;H67,"Win","Loss")</f>
        <v>Win</v>
      </c>
      <c r="AF67" s="39" t="str">
        <f>IF(G67=H67,"Win","Loss")</f>
        <v>Loss</v>
      </c>
      <c r="AG67" s="39" t="str">
        <f>IF(G67&lt;H67,"Win","Loss")</f>
        <v>Loss</v>
      </c>
      <c r="AH67" s="39">
        <f>IF(AE67="Win",(I67*$B$2)-$B$2,-$B$2)</f>
        <v>52.499999999999986</v>
      </c>
      <c r="AI67" s="39">
        <f>IF(AF67="Win",(J67*$B$2)-$B$2,-$B$2)</f>
        <v>-50</v>
      </c>
      <c r="AJ67" s="39">
        <f>IF(AG67="Win",(K67*$B$2)-$B$2,-$B$2)</f>
        <v>-50</v>
      </c>
    </row>
    <row r="68" spans="1:36" hidden="1" x14ac:dyDescent="0.2">
      <c r="A68" s="36">
        <v>43591</v>
      </c>
      <c r="B68" s="37" t="s">
        <v>244</v>
      </c>
      <c r="C68" s="37" t="s">
        <v>229</v>
      </c>
      <c r="D68" s="37" t="s">
        <v>245</v>
      </c>
      <c r="E68" s="37" t="s">
        <v>246</v>
      </c>
      <c r="F68" s="37" t="s">
        <v>247</v>
      </c>
      <c r="G68" s="37">
        <v>1</v>
      </c>
      <c r="H68" s="37">
        <v>1</v>
      </c>
      <c r="I68" s="37">
        <v>2.25</v>
      </c>
      <c r="J68" s="37">
        <v>2.74</v>
      </c>
      <c r="K68" s="37">
        <v>3.34</v>
      </c>
      <c r="L68" s="37">
        <v>-1.0900000000000001</v>
      </c>
      <c r="M68" s="37">
        <v>13</v>
      </c>
      <c r="N68" s="37">
        <v>9</v>
      </c>
      <c r="O68" s="37">
        <v>0</v>
      </c>
      <c r="P68" s="37">
        <v>7</v>
      </c>
      <c r="Q68" s="37">
        <v>5</v>
      </c>
      <c r="R68" s="37">
        <v>0</v>
      </c>
      <c r="S68" s="37">
        <v>0</v>
      </c>
      <c r="T68" s="37">
        <v>0</v>
      </c>
      <c r="U68" s="37">
        <v>38.46</v>
      </c>
      <c r="V68" s="37">
        <v>23.08</v>
      </c>
      <c r="W68" s="37">
        <v>38.46</v>
      </c>
      <c r="X68" s="37">
        <v>66.67</v>
      </c>
      <c r="Y68" s="37">
        <v>0</v>
      </c>
      <c r="Z68" s="37">
        <v>33.33</v>
      </c>
      <c r="AA68" s="37">
        <v>42.86</v>
      </c>
      <c r="AB68" s="37">
        <v>40</v>
      </c>
      <c r="AC68" s="24">
        <f>(+R68*$R$8)+(S68*$S$8)-(T68*$T$8)+(U68*$U$8)+(V68*$V$8)-(W68*$W$8)-(X68*$X$8)-(Y68*$Y$8)+(Z68*$Z$8)</f>
        <v>-4.3600000000000012</v>
      </c>
      <c r="AD68" s="25">
        <f>(-R68*$R$8)+(S68*$S$8)+(T68*$T$8)-(U68*$U$8)-(V68*$V$8)+(W68*$W$8)+(X68*$X$8)+(Y68*$Y$8)-(Z68*$Z$8)</f>
        <v>4.3600000000000012</v>
      </c>
      <c r="AE68" s="39" t="str">
        <f>IF(G68&gt;H68,"Win","Loss")</f>
        <v>Loss</v>
      </c>
      <c r="AF68" s="39" t="str">
        <f>IF(G68=H68,"Win","Loss")</f>
        <v>Win</v>
      </c>
      <c r="AG68" s="39" t="str">
        <f>IF(G68&lt;H68,"Win","Loss")</f>
        <v>Loss</v>
      </c>
      <c r="AH68" s="39">
        <f>IF(AE68="Win",(I68*$B$2)-$B$2,-$B$2)</f>
        <v>-50</v>
      </c>
      <c r="AI68" s="39">
        <f>IF(AF68="Win",(J68*$B$2)-$B$2,-$B$2)</f>
        <v>87</v>
      </c>
      <c r="AJ68" s="39">
        <f>IF(AG68="Win",(K68*$B$2)-$B$2,-$B$2)</f>
        <v>-50</v>
      </c>
    </row>
    <row r="69" spans="1:36" hidden="1" x14ac:dyDescent="0.2">
      <c r="A69" s="36">
        <v>43591</v>
      </c>
      <c r="B69" s="37" t="s">
        <v>248</v>
      </c>
      <c r="C69" s="37" t="s">
        <v>229</v>
      </c>
      <c r="D69" s="37" t="s">
        <v>249</v>
      </c>
      <c r="E69" s="37" t="s">
        <v>250</v>
      </c>
      <c r="F69" s="37" t="s">
        <v>251</v>
      </c>
      <c r="G69" s="37">
        <v>1</v>
      </c>
      <c r="H69" s="37">
        <v>0</v>
      </c>
      <c r="I69" s="37">
        <v>2.0299999999999998</v>
      </c>
      <c r="J69" s="37">
        <v>2.93</v>
      </c>
      <c r="K69" s="37">
        <v>3.65</v>
      </c>
      <c r="L69" s="37">
        <v>-1.62</v>
      </c>
      <c r="M69" s="37">
        <v>28</v>
      </c>
      <c r="N69" s="37">
        <v>24</v>
      </c>
      <c r="O69" s="37">
        <v>1</v>
      </c>
      <c r="P69" s="37">
        <v>14</v>
      </c>
      <c r="Q69" s="37">
        <v>13</v>
      </c>
      <c r="R69" s="37">
        <v>0</v>
      </c>
      <c r="S69" s="37">
        <v>0</v>
      </c>
      <c r="T69" s="37">
        <v>100</v>
      </c>
      <c r="U69" s="37">
        <v>28.57</v>
      </c>
      <c r="V69" s="37">
        <v>46.43</v>
      </c>
      <c r="W69" s="37">
        <v>25</v>
      </c>
      <c r="X69" s="37">
        <v>33.33</v>
      </c>
      <c r="Y69" s="37">
        <v>33.33</v>
      </c>
      <c r="Z69" s="37">
        <v>33.33</v>
      </c>
      <c r="AA69" s="37">
        <v>35.71</v>
      </c>
      <c r="AB69" s="37">
        <v>23.08</v>
      </c>
      <c r="AC69" s="24">
        <f>(+R69*$R$8)+(S69*$S$8)-(T69*$T$8)+(U69*$U$8)+(V69*$V$8)-(W69*$W$8)-(X69*$X$8)-(Y69*$Y$8)+(Z69*$Z$8)</f>
        <v>-27.976000000000003</v>
      </c>
      <c r="AD69" s="25">
        <f>(-R69*$R$8)+(S69*$S$8)+(T69*$T$8)-(U69*$U$8)-(V69*$V$8)+(W69*$W$8)+(X69*$X$8)+(Y69*$Y$8)-(Z69*$Z$8)</f>
        <v>27.976000000000003</v>
      </c>
      <c r="AE69" s="39" t="str">
        <f>IF(G69&gt;H69,"Win","Loss")</f>
        <v>Win</v>
      </c>
      <c r="AF69" s="39" t="str">
        <f>IF(G69=H69,"Win","Loss")</f>
        <v>Loss</v>
      </c>
      <c r="AG69" s="39" t="str">
        <f>IF(G69&lt;H69,"Win","Loss")</f>
        <v>Loss</v>
      </c>
      <c r="AH69" s="39">
        <f>IF(AE69="Win",(I69*$B$2)-$B$2,-$B$2)</f>
        <v>51.499999999999986</v>
      </c>
      <c r="AI69" s="39">
        <f>IF(AF69="Win",(J69*$B$2)-$B$2,-$B$2)</f>
        <v>-50</v>
      </c>
      <c r="AJ69" s="39">
        <f>IF(AG69="Win",(K69*$B$2)-$B$2,-$B$2)</f>
        <v>-50</v>
      </c>
    </row>
    <row r="70" spans="1:36" hidden="1" x14ac:dyDescent="0.2">
      <c r="A70" s="36">
        <v>43591</v>
      </c>
      <c r="B70" s="37" t="s">
        <v>255</v>
      </c>
      <c r="C70" s="37" t="s">
        <v>256</v>
      </c>
      <c r="D70" s="37" t="s">
        <v>257</v>
      </c>
      <c r="E70" s="37" t="s">
        <v>258</v>
      </c>
      <c r="F70" s="37" t="s">
        <v>259</v>
      </c>
      <c r="G70" s="37">
        <v>1</v>
      </c>
      <c r="H70" s="37">
        <v>2</v>
      </c>
      <c r="I70" s="37">
        <v>2.2599999999999998</v>
      </c>
      <c r="J70" s="37">
        <v>3.86</v>
      </c>
      <c r="K70" s="37">
        <v>2.46</v>
      </c>
      <c r="L70" s="37">
        <v>-0.2</v>
      </c>
      <c r="M70" s="37">
        <v>16</v>
      </c>
      <c r="N70" s="37">
        <v>16</v>
      </c>
      <c r="O70" s="37">
        <v>1</v>
      </c>
      <c r="P70" s="37">
        <v>7</v>
      </c>
      <c r="Q70" s="37">
        <v>7</v>
      </c>
      <c r="R70" s="37">
        <v>100</v>
      </c>
      <c r="S70" s="37">
        <v>0</v>
      </c>
      <c r="T70" s="37">
        <v>0</v>
      </c>
      <c r="U70" s="37">
        <v>43.75</v>
      </c>
      <c r="V70" s="37">
        <v>18.75</v>
      </c>
      <c r="W70" s="37">
        <v>37.5</v>
      </c>
      <c r="X70" s="37">
        <v>56.25</v>
      </c>
      <c r="Y70" s="37">
        <v>6.25</v>
      </c>
      <c r="Z70" s="37">
        <v>37.5</v>
      </c>
      <c r="AA70" s="37">
        <v>57.14</v>
      </c>
      <c r="AB70" s="37">
        <v>57.14</v>
      </c>
      <c r="AC70" s="24">
        <f>(+R70*$R$8)+(S70*$S$8)-(T70*$T$8)+(U70*$U$8)+(V70*$V$8)-(W70*$W$8)-(X70*$X$8)-(Y70*$Y$8)+(Z70*$Z$8)</f>
        <v>28.75</v>
      </c>
      <c r="AD70" s="25">
        <f>(-R70*$R$8)+(S70*$S$8)+(T70*$T$8)-(U70*$U$8)-(V70*$V$8)+(W70*$W$8)+(X70*$X$8)+(Y70*$Y$8)-(Z70*$Z$8)</f>
        <v>-28.75</v>
      </c>
      <c r="AE70" s="39" t="str">
        <f>IF(G70&gt;H70,"Win","Loss")</f>
        <v>Loss</v>
      </c>
      <c r="AF70" s="39" t="str">
        <f>IF(G70=H70,"Win","Loss")</f>
        <v>Loss</v>
      </c>
      <c r="AG70" s="39" t="str">
        <f>IF(G70&lt;H70,"Win","Loss")</f>
        <v>Win</v>
      </c>
      <c r="AH70" s="39">
        <f>IF(AE70="Win",(I70*$B$2)-$B$2,-$B$2)</f>
        <v>-50</v>
      </c>
      <c r="AI70" s="39">
        <f>IF(AF70="Win",(J70*$B$2)-$B$2,-$B$2)</f>
        <v>-50</v>
      </c>
      <c r="AJ70" s="39">
        <f>IF(AG70="Win",(K70*$B$2)-$B$2,-$B$2)</f>
        <v>73</v>
      </c>
    </row>
    <row r="71" spans="1:36" hidden="1" x14ac:dyDescent="0.2">
      <c r="A71" s="36">
        <v>43591</v>
      </c>
      <c r="B71" s="37" t="s">
        <v>260</v>
      </c>
      <c r="C71" s="37" t="s">
        <v>261</v>
      </c>
      <c r="D71" s="37" t="s">
        <v>262</v>
      </c>
      <c r="E71" s="37" t="s">
        <v>263</v>
      </c>
      <c r="F71" s="37" t="s">
        <v>264</v>
      </c>
      <c r="G71" s="37">
        <v>1</v>
      </c>
      <c r="H71" s="37">
        <v>0</v>
      </c>
      <c r="I71" s="37">
        <v>2.16</v>
      </c>
      <c r="J71" s="37">
        <v>3.17</v>
      </c>
      <c r="K71" s="37">
        <v>3.35</v>
      </c>
      <c r="L71" s="37">
        <v>-1.19</v>
      </c>
      <c r="M71" s="37">
        <v>6</v>
      </c>
      <c r="N71" s="37">
        <v>4</v>
      </c>
      <c r="O71" s="37">
        <v>1</v>
      </c>
      <c r="P71" s="37">
        <v>3</v>
      </c>
      <c r="Q71" s="37">
        <v>2</v>
      </c>
      <c r="R71" s="37">
        <v>0</v>
      </c>
      <c r="S71" s="37">
        <v>100</v>
      </c>
      <c r="T71" s="37">
        <v>0</v>
      </c>
      <c r="U71" s="37">
        <v>50</v>
      </c>
      <c r="V71" s="37">
        <v>33.33</v>
      </c>
      <c r="W71" s="37">
        <v>16.670000000000002</v>
      </c>
      <c r="X71" s="37">
        <v>25</v>
      </c>
      <c r="Y71" s="37">
        <v>25</v>
      </c>
      <c r="Z71" s="37">
        <v>50</v>
      </c>
      <c r="AA71" s="37">
        <v>66.67</v>
      </c>
      <c r="AB71" s="37">
        <v>0</v>
      </c>
      <c r="AC71" s="24">
        <f>(+R71*$R$8)+(S71*$S$8)-(T71*$T$8)+(U71*$U$8)+(V71*$V$8)-(W71*$W$8)-(X71*$X$8)-(Y71*$Y$8)+(Z71*$Z$8)</f>
        <v>22.498999999999999</v>
      </c>
      <c r="AD71" s="25">
        <f>(-R71*$R$8)+(S71*$S$8)+(T71*$T$8)-(U71*$U$8)-(V71*$V$8)+(W71*$W$8)+(X71*$X$8)+(Y71*$Y$8)-(Z71*$Z$8)</f>
        <v>-2.4989999999999997</v>
      </c>
      <c r="AE71" s="39" t="str">
        <f>IF(G71&gt;H71,"Win","Loss")</f>
        <v>Win</v>
      </c>
      <c r="AF71" s="39" t="str">
        <f>IF(G71=H71,"Win","Loss")</f>
        <v>Loss</v>
      </c>
      <c r="AG71" s="39" t="str">
        <f>IF(G71&lt;H71,"Win","Loss")</f>
        <v>Loss</v>
      </c>
      <c r="AH71" s="39">
        <f>IF(AE71="Win",(I71*$B$2)-$B$2,-$B$2)</f>
        <v>58</v>
      </c>
      <c r="AI71" s="39">
        <f>IF(AF71="Win",(J71*$B$2)-$B$2,-$B$2)</f>
        <v>-50</v>
      </c>
      <c r="AJ71" s="39">
        <f>IF(AG71="Win",(K71*$B$2)-$B$2,-$B$2)</f>
        <v>-50</v>
      </c>
    </row>
    <row r="72" spans="1:36" hidden="1" x14ac:dyDescent="0.2">
      <c r="A72" s="36">
        <v>43591</v>
      </c>
      <c r="B72" s="37" t="s">
        <v>212</v>
      </c>
      <c r="C72" s="37" t="s">
        <v>213</v>
      </c>
      <c r="D72" s="37" t="s">
        <v>265</v>
      </c>
      <c r="E72" s="37" t="s">
        <v>266</v>
      </c>
      <c r="F72" s="37" t="s">
        <v>267</v>
      </c>
      <c r="G72" s="37">
        <v>1</v>
      </c>
      <c r="H72" s="37">
        <v>6</v>
      </c>
      <c r="I72" s="37">
        <v>3</v>
      </c>
      <c r="J72" s="37">
        <v>3.96</v>
      </c>
      <c r="K72" s="37">
        <v>1.98</v>
      </c>
      <c r="L72" s="37">
        <v>1.02</v>
      </c>
      <c r="M72" s="37">
        <v>10</v>
      </c>
      <c r="N72" s="37">
        <v>10</v>
      </c>
      <c r="O72" s="37">
        <v>0</v>
      </c>
      <c r="P72" s="37">
        <v>5</v>
      </c>
      <c r="Q72" s="37">
        <v>5</v>
      </c>
      <c r="R72" s="37">
        <v>0</v>
      </c>
      <c r="S72" s="37">
        <v>0</v>
      </c>
      <c r="T72" s="37">
        <v>0</v>
      </c>
      <c r="U72" s="37">
        <v>40</v>
      </c>
      <c r="V72" s="37">
        <v>10</v>
      </c>
      <c r="W72" s="37">
        <v>50</v>
      </c>
      <c r="X72" s="37">
        <v>50</v>
      </c>
      <c r="Y72" s="37">
        <v>10</v>
      </c>
      <c r="Z72" s="37">
        <v>40</v>
      </c>
      <c r="AA72" s="37">
        <v>40</v>
      </c>
      <c r="AB72" s="37">
        <v>60</v>
      </c>
      <c r="AC72" s="24">
        <f>(+R72*$R$8)+(S72*$S$8)-(T72*$T$8)+(U72*$U$8)+(V72*$V$8)-(W72*$W$8)-(X72*$X$8)-(Y72*$Y$8)+(Z72*$Z$8)</f>
        <v>-4</v>
      </c>
      <c r="AD72" s="25">
        <f>(-R72*$R$8)+(S72*$S$8)+(T72*$T$8)-(U72*$U$8)-(V72*$V$8)+(W72*$W$8)+(X72*$X$8)+(Y72*$Y$8)-(Z72*$Z$8)</f>
        <v>4</v>
      </c>
      <c r="AE72" s="39" t="str">
        <f>IF(G72&gt;H72,"Win","Loss")</f>
        <v>Loss</v>
      </c>
      <c r="AF72" s="39" t="str">
        <f>IF(G72=H72,"Win","Loss")</f>
        <v>Loss</v>
      </c>
      <c r="AG72" s="39" t="str">
        <f>IF(G72&lt;H72,"Win","Loss")</f>
        <v>Win</v>
      </c>
      <c r="AH72" s="39">
        <f>IF(AE72="Win",(I72*$B$2)-$B$2,-$B$2)</f>
        <v>-50</v>
      </c>
      <c r="AI72" s="39">
        <f>IF(AF72="Win",(J72*$B$2)-$B$2,-$B$2)</f>
        <v>-50</v>
      </c>
      <c r="AJ72" s="39">
        <f>IF(AG72="Win",(K72*$B$2)-$B$2,-$B$2)</f>
        <v>49</v>
      </c>
    </row>
    <row r="73" spans="1:36" hidden="1" x14ac:dyDescent="0.2">
      <c r="A73" s="36">
        <v>43591</v>
      </c>
      <c r="B73" s="37" t="s">
        <v>268</v>
      </c>
      <c r="C73" s="37" t="s">
        <v>269</v>
      </c>
      <c r="D73" s="37" t="s">
        <v>270</v>
      </c>
      <c r="E73" s="37" t="s">
        <v>271</v>
      </c>
      <c r="F73" s="37" t="s">
        <v>272</v>
      </c>
      <c r="G73" s="37">
        <v>1</v>
      </c>
      <c r="H73" s="37">
        <v>0</v>
      </c>
      <c r="I73" s="37">
        <v>1.95</v>
      </c>
      <c r="J73" s="37">
        <v>3.31</v>
      </c>
      <c r="K73" s="37">
        <v>3.48</v>
      </c>
      <c r="L73" s="37">
        <v>-1.53</v>
      </c>
      <c r="M73" s="37">
        <v>34</v>
      </c>
      <c r="N73" s="37">
        <v>35</v>
      </c>
      <c r="O73" s="37">
        <v>1</v>
      </c>
      <c r="P73" s="37">
        <v>16</v>
      </c>
      <c r="Q73" s="37">
        <v>17</v>
      </c>
      <c r="R73" s="37">
        <v>0</v>
      </c>
      <c r="S73" s="37">
        <v>0</v>
      </c>
      <c r="T73" s="37">
        <v>100</v>
      </c>
      <c r="U73" s="37">
        <v>41.18</v>
      </c>
      <c r="V73" s="37">
        <v>20.59</v>
      </c>
      <c r="W73" s="37">
        <v>38.24</v>
      </c>
      <c r="X73" s="37">
        <v>28.57</v>
      </c>
      <c r="Y73" s="37">
        <v>34.29</v>
      </c>
      <c r="Z73" s="37">
        <v>37.14</v>
      </c>
      <c r="AA73" s="37">
        <v>43.75</v>
      </c>
      <c r="AB73" s="37">
        <v>5.88</v>
      </c>
      <c r="AC73" s="24">
        <f>(+R73*$R$8)+(S73*$S$8)-(T73*$T$8)+(U73*$U$8)+(V73*$V$8)-(W73*$W$8)-(X73*$X$8)-(Y73*$Y$8)+(Z73*$Z$8)</f>
        <v>-29.068000000000001</v>
      </c>
      <c r="AD73" s="25">
        <f>(-R73*$R$8)+(S73*$S$8)+(T73*$T$8)-(U73*$U$8)-(V73*$V$8)+(W73*$W$8)+(X73*$X$8)+(Y73*$Y$8)-(Z73*$Z$8)</f>
        <v>29.068000000000001</v>
      </c>
      <c r="AE73" s="39" t="str">
        <f>IF(G73&gt;H73,"Win","Loss")</f>
        <v>Win</v>
      </c>
      <c r="AF73" s="39" t="str">
        <f>IF(G73=H73,"Win","Loss")</f>
        <v>Loss</v>
      </c>
      <c r="AG73" s="39" t="str">
        <f>IF(G73&lt;H73,"Win","Loss")</f>
        <v>Loss</v>
      </c>
      <c r="AH73" s="39">
        <f>IF(AE73="Win",(I73*$B$2)-$B$2,-$B$2)</f>
        <v>47.5</v>
      </c>
      <c r="AI73" s="39">
        <f>IF(AF73="Win",(J73*$B$2)-$B$2,-$B$2)</f>
        <v>-50</v>
      </c>
      <c r="AJ73" s="39">
        <f>IF(AG73="Win",(K73*$B$2)-$B$2,-$B$2)</f>
        <v>-50</v>
      </c>
    </row>
    <row r="74" spans="1:36" hidden="1" x14ac:dyDescent="0.2">
      <c r="A74" s="36">
        <v>43591</v>
      </c>
      <c r="B74" s="37" t="s">
        <v>273</v>
      </c>
      <c r="C74" s="37" t="s">
        <v>229</v>
      </c>
      <c r="D74" s="37" t="s">
        <v>274</v>
      </c>
      <c r="E74" s="37" t="s">
        <v>275</v>
      </c>
      <c r="F74" s="37" t="s">
        <v>276</v>
      </c>
      <c r="G74" s="37">
        <v>2</v>
      </c>
      <c r="H74" s="37">
        <v>2</v>
      </c>
      <c r="I74" s="37">
        <v>1.5</v>
      </c>
      <c r="J74" s="37">
        <v>3.53</v>
      </c>
      <c r="K74" s="37">
        <v>6.3</v>
      </c>
      <c r="L74" s="37">
        <v>-4.8</v>
      </c>
      <c r="M74" s="37">
        <v>21</v>
      </c>
      <c r="N74" s="37">
        <v>20</v>
      </c>
      <c r="O74" s="37">
        <v>1</v>
      </c>
      <c r="P74" s="37">
        <v>10</v>
      </c>
      <c r="Q74" s="37">
        <v>11</v>
      </c>
      <c r="R74" s="37">
        <v>100</v>
      </c>
      <c r="S74" s="37">
        <v>0</v>
      </c>
      <c r="T74" s="37">
        <v>0</v>
      </c>
      <c r="U74" s="37">
        <v>52.38</v>
      </c>
      <c r="V74" s="37">
        <v>28.57</v>
      </c>
      <c r="W74" s="37">
        <v>19.05</v>
      </c>
      <c r="X74" s="37">
        <v>35</v>
      </c>
      <c r="Y74" s="37">
        <v>35</v>
      </c>
      <c r="Z74" s="37">
        <v>30</v>
      </c>
      <c r="AA74" s="37">
        <v>70</v>
      </c>
      <c r="AB74" s="37">
        <v>27.27</v>
      </c>
      <c r="AC74" s="24">
        <f>(+R74*$R$8)+(S74*$S$8)-(T74*$T$8)+(U74*$U$8)+(V74*$V$8)-(W74*$W$8)-(X74*$X$8)-(Y74*$Y$8)+(Z74*$Z$8)</f>
        <v>35.022999999999996</v>
      </c>
      <c r="AD74" s="25">
        <f>(-R74*$R$8)+(S74*$S$8)+(T74*$T$8)-(U74*$U$8)-(V74*$V$8)+(W74*$W$8)+(X74*$X$8)+(Y74*$Y$8)-(Z74*$Z$8)</f>
        <v>-35.022999999999996</v>
      </c>
      <c r="AE74" s="39" t="str">
        <f>IF(G74&gt;H74,"Win","Loss")</f>
        <v>Loss</v>
      </c>
      <c r="AF74" s="39" t="str">
        <f>IF(G74=H74,"Win","Loss")</f>
        <v>Win</v>
      </c>
      <c r="AG74" s="39" t="str">
        <f>IF(G74&lt;H74,"Win","Loss")</f>
        <v>Loss</v>
      </c>
      <c r="AH74" s="39">
        <f>IF(AE74="Win",(I74*$B$2)-$B$2,-$B$2)</f>
        <v>-50</v>
      </c>
      <c r="AI74" s="39">
        <f>IF(AF74="Win",(J74*$B$2)-$B$2,-$B$2)</f>
        <v>126.5</v>
      </c>
      <c r="AJ74" s="39">
        <f>IF(AG74="Win",(K74*$B$2)-$B$2,-$B$2)</f>
        <v>-50</v>
      </c>
    </row>
    <row r="75" spans="1:36" hidden="1" x14ac:dyDescent="0.2">
      <c r="A75" s="36">
        <v>43591</v>
      </c>
      <c r="B75" s="37" t="s">
        <v>233</v>
      </c>
      <c r="C75" s="37" t="s">
        <v>234</v>
      </c>
      <c r="D75" s="37" t="s">
        <v>277</v>
      </c>
      <c r="E75" s="37" t="s">
        <v>278</v>
      </c>
      <c r="F75" s="37" t="s">
        <v>279</v>
      </c>
      <c r="G75" s="37">
        <v>1</v>
      </c>
      <c r="H75" s="37">
        <v>0</v>
      </c>
      <c r="I75" s="37">
        <v>7.76</v>
      </c>
      <c r="J75" s="37">
        <v>4.2</v>
      </c>
      <c r="K75" s="37">
        <v>1.37</v>
      </c>
      <c r="L75" s="37">
        <v>6.39</v>
      </c>
      <c r="M75" s="37">
        <v>37</v>
      </c>
      <c r="N75" s="37">
        <v>40</v>
      </c>
      <c r="O75" s="37">
        <v>3</v>
      </c>
      <c r="P75" s="37">
        <v>17</v>
      </c>
      <c r="Q75" s="37">
        <v>19</v>
      </c>
      <c r="R75" s="37">
        <v>33.33</v>
      </c>
      <c r="S75" s="37">
        <v>0</v>
      </c>
      <c r="T75" s="37">
        <v>66.67</v>
      </c>
      <c r="U75" s="37">
        <v>27.03</v>
      </c>
      <c r="V75" s="37">
        <v>24.32</v>
      </c>
      <c r="W75" s="37">
        <v>48.65</v>
      </c>
      <c r="X75" s="37">
        <v>72.5</v>
      </c>
      <c r="Y75" s="37">
        <v>12.5</v>
      </c>
      <c r="Z75" s="37">
        <v>15</v>
      </c>
      <c r="AA75" s="37">
        <v>29.41</v>
      </c>
      <c r="AB75" s="37">
        <v>73.680000000000007</v>
      </c>
      <c r="AC75" s="24">
        <f>(+R75*$R$8)+(S75*$S$8)-(T75*$T$8)+(U75*$U$8)+(V75*$V$8)-(W75*$W$8)-(X75*$X$8)-(Y75*$Y$8)+(Z75*$Z$8)</f>
        <v>-24.644000000000002</v>
      </c>
      <c r="AD75" s="25">
        <f>(-R75*$R$8)+(S75*$S$8)+(T75*$T$8)-(U75*$U$8)-(V75*$V$8)+(W75*$W$8)+(X75*$X$8)+(Y75*$Y$8)-(Z75*$Z$8)</f>
        <v>24.644000000000002</v>
      </c>
      <c r="AE75" s="39" t="str">
        <f>IF(G75&gt;H75,"Win","Loss")</f>
        <v>Win</v>
      </c>
      <c r="AF75" s="39" t="str">
        <f>IF(G75=H75,"Win","Loss")</f>
        <v>Loss</v>
      </c>
      <c r="AG75" s="39" t="str">
        <f>IF(G75&lt;H75,"Win","Loss")</f>
        <v>Loss</v>
      </c>
      <c r="AH75" s="39">
        <f>IF(AE75="Win",(I75*$B$2)-$B$2,-$B$2)</f>
        <v>338</v>
      </c>
      <c r="AI75" s="39">
        <f>IF(AF75="Win",(J75*$B$2)-$B$2,-$B$2)</f>
        <v>-50</v>
      </c>
      <c r="AJ75" s="39">
        <f>IF(AG75="Win",(K75*$B$2)-$B$2,-$B$2)</f>
        <v>-50</v>
      </c>
    </row>
    <row r="76" spans="1:36" hidden="1" x14ac:dyDescent="0.2">
      <c r="A76" s="36">
        <v>43591</v>
      </c>
      <c r="B76" s="37" t="s">
        <v>223</v>
      </c>
      <c r="C76" s="37" t="s">
        <v>280</v>
      </c>
      <c r="D76" s="37" t="s">
        <v>281</v>
      </c>
      <c r="E76" s="37" t="s">
        <v>282</v>
      </c>
      <c r="F76" s="37" t="s">
        <v>283</v>
      </c>
      <c r="G76" s="37">
        <v>2</v>
      </c>
      <c r="H76" s="37">
        <v>0</v>
      </c>
      <c r="I76" s="37">
        <v>2.33</v>
      </c>
      <c r="J76" s="37">
        <v>3.11</v>
      </c>
      <c r="K76" s="37">
        <v>2.86</v>
      </c>
      <c r="L76" s="37">
        <v>-0.53</v>
      </c>
      <c r="M76" s="37">
        <v>47</v>
      </c>
      <c r="N76" s="37">
        <v>46</v>
      </c>
      <c r="O76" s="37">
        <v>2</v>
      </c>
      <c r="P76" s="37">
        <v>22</v>
      </c>
      <c r="Q76" s="37">
        <v>24</v>
      </c>
      <c r="R76" s="37">
        <v>50</v>
      </c>
      <c r="S76" s="37">
        <v>0</v>
      </c>
      <c r="T76" s="37">
        <v>50</v>
      </c>
      <c r="U76" s="37">
        <v>51.06</v>
      </c>
      <c r="V76" s="37">
        <v>14.89</v>
      </c>
      <c r="W76" s="37">
        <v>34.04</v>
      </c>
      <c r="X76" s="37">
        <v>47.83</v>
      </c>
      <c r="Y76" s="37">
        <v>21.74</v>
      </c>
      <c r="Z76" s="37">
        <v>30.43</v>
      </c>
      <c r="AA76" s="37">
        <v>50</v>
      </c>
      <c r="AB76" s="37">
        <v>33.33</v>
      </c>
      <c r="AC76" s="24">
        <f>(+R76*$R$8)+(S76*$S$8)-(T76*$T$8)+(U76*$U$8)+(V76*$V$8)-(W76*$W$8)-(X76*$X$8)-(Y76*$Y$8)+(Z76*$Z$8)</f>
        <v>-0.76099999999999746</v>
      </c>
      <c r="AD76" s="25">
        <f>(-R76*$R$8)+(S76*$S$8)+(T76*$T$8)-(U76*$U$8)-(V76*$V$8)+(W76*$W$8)+(X76*$X$8)+(Y76*$Y$8)-(Z76*$Z$8)</f>
        <v>0.76099999999999746</v>
      </c>
      <c r="AE76" s="39" t="str">
        <f>IF(G76&gt;H76,"Win","Loss")</f>
        <v>Win</v>
      </c>
      <c r="AF76" s="39" t="str">
        <f>IF(G76=H76,"Win","Loss")</f>
        <v>Loss</v>
      </c>
      <c r="AG76" s="39" t="str">
        <f>IF(G76&lt;H76,"Win","Loss")</f>
        <v>Loss</v>
      </c>
      <c r="AH76" s="39">
        <f>IF(AE76="Win",(I76*$B$2)-$B$2,-$B$2)</f>
        <v>66.5</v>
      </c>
      <c r="AI76" s="39">
        <f>IF(AF76="Win",(J76*$B$2)-$B$2,-$B$2)</f>
        <v>-50</v>
      </c>
      <c r="AJ76" s="39">
        <f>IF(AG76="Win",(K76*$B$2)-$B$2,-$B$2)</f>
        <v>-50</v>
      </c>
    </row>
    <row r="77" spans="1:36" hidden="1" x14ac:dyDescent="0.2">
      <c r="A77" s="36">
        <v>43591</v>
      </c>
      <c r="B77" s="37" t="s">
        <v>223</v>
      </c>
      <c r="C77" s="37" t="s">
        <v>284</v>
      </c>
      <c r="D77" s="37" t="s">
        <v>285</v>
      </c>
      <c r="E77" s="37" t="s">
        <v>286</v>
      </c>
      <c r="F77" s="37" t="s">
        <v>287</v>
      </c>
      <c r="G77" s="37">
        <v>3</v>
      </c>
      <c r="H77" s="37">
        <v>0</v>
      </c>
      <c r="I77" s="37">
        <v>1.73</v>
      </c>
      <c r="J77" s="37">
        <v>3.7</v>
      </c>
      <c r="K77" s="37">
        <v>4.0199999999999996</v>
      </c>
      <c r="L77" s="37">
        <v>-2.29</v>
      </c>
      <c r="M77" s="37">
        <v>95</v>
      </c>
      <c r="N77" s="37">
        <v>45</v>
      </c>
      <c r="O77" s="37">
        <v>2</v>
      </c>
      <c r="P77" s="37">
        <v>49</v>
      </c>
      <c r="Q77" s="37">
        <v>21</v>
      </c>
      <c r="R77" s="37">
        <v>100</v>
      </c>
      <c r="S77" s="37">
        <v>0</v>
      </c>
      <c r="T77" s="37">
        <v>0</v>
      </c>
      <c r="U77" s="37">
        <v>58.95</v>
      </c>
      <c r="V77" s="37">
        <v>23.16</v>
      </c>
      <c r="W77" s="37">
        <v>17.89</v>
      </c>
      <c r="X77" s="37">
        <v>48.89</v>
      </c>
      <c r="Y77" s="37">
        <v>24.44</v>
      </c>
      <c r="Z77" s="37">
        <v>26.67</v>
      </c>
      <c r="AA77" s="37">
        <v>61.22</v>
      </c>
      <c r="AB77" s="37">
        <v>42.86</v>
      </c>
      <c r="AC77" s="24">
        <f>(+R77*$R$8)+(S77*$S$8)-(T77*$T$8)+(U77*$U$8)+(V77*$V$8)-(W77*$W$8)-(X77*$X$8)-(Y77*$Y$8)+(Z77*$Z$8)</f>
        <v>33.64</v>
      </c>
      <c r="AD77" s="25">
        <f>(-R77*$R$8)+(S77*$S$8)+(T77*$T$8)-(U77*$U$8)-(V77*$V$8)+(W77*$W$8)+(X77*$X$8)+(Y77*$Y$8)-(Z77*$Z$8)</f>
        <v>-33.64</v>
      </c>
      <c r="AE77" s="39" t="str">
        <f>IF(G77&gt;H77,"Win","Loss")</f>
        <v>Win</v>
      </c>
      <c r="AF77" s="39" t="str">
        <f>IF(G77=H77,"Win","Loss")</f>
        <v>Loss</v>
      </c>
      <c r="AG77" s="39" t="str">
        <f>IF(G77&lt;H77,"Win","Loss")</f>
        <v>Loss</v>
      </c>
      <c r="AH77" s="39">
        <f>IF(AE77="Win",(I77*$B$2)-$B$2,-$B$2)</f>
        <v>36.5</v>
      </c>
      <c r="AI77" s="39">
        <f>IF(AF77="Win",(J77*$B$2)-$B$2,-$B$2)</f>
        <v>-50</v>
      </c>
      <c r="AJ77" s="39">
        <f>IF(AG77="Win",(K77*$B$2)-$B$2,-$B$2)</f>
        <v>-50</v>
      </c>
    </row>
    <row r="78" spans="1:36" hidden="1" x14ac:dyDescent="0.2">
      <c r="A78" s="36">
        <v>43591</v>
      </c>
      <c r="B78" s="37" t="s">
        <v>223</v>
      </c>
      <c r="C78" s="37" t="s">
        <v>288</v>
      </c>
      <c r="D78" s="37" t="s">
        <v>289</v>
      </c>
      <c r="E78" s="37" t="s">
        <v>290</v>
      </c>
      <c r="F78" s="37" t="s">
        <v>291</v>
      </c>
      <c r="G78" s="37">
        <v>1</v>
      </c>
      <c r="H78" s="37">
        <v>0</v>
      </c>
      <c r="I78" s="37">
        <v>2.2799999999999998</v>
      </c>
      <c r="J78" s="37">
        <v>3.36</v>
      </c>
      <c r="K78" s="37">
        <v>2.73</v>
      </c>
      <c r="L78" s="37">
        <v>-0.45</v>
      </c>
      <c r="M78" s="37">
        <v>50</v>
      </c>
      <c r="N78" s="37">
        <v>51</v>
      </c>
      <c r="O78" s="37">
        <v>2</v>
      </c>
      <c r="P78" s="37">
        <v>27</v>
      </c>
      <c r="Q78" s="37">
        <v>25</v>
      </c>
      <c r="R78" s="37">
        <v>0</v>
      </c>
      <c r="S78" s="37">
        <v>50</v>
      </c>
      <c r="T78" s="37">
        <v>50</v>
      </c>
      <c r="U78" s="37">
        <v>52</v>
      </c>
      <c r="V78" s="37">
        <v>30</v>
      </c>
      <c r="W78" s="37">
        <v>18</v>
      </c>
      <c r="X78" s="37">
        <v>49.02</v>
      </c>
      <c r="Y78" s="37">
        <v>23.53</v>
      </c>
      <c r="Z78" s="37">
        <v>27.45</v>
      </c>
      <c r="AA78" s="37">
        <v>62.96</v>
      </c>
      <c r="AB78" s="37">
        <v>48</v>
      </c>
      <c r="AC78" s="24">
        <f>(+R78*$R$8)+(S78*$S$8)-(T78*$T$8)+(U78*$U$8)+(V78*$V$8)-(W78*$W$8)-(X78*$X$8)-(Y78*$Y$8)+(Z78*$Z$8)</f>
        <v>-6.8670000000000009</v>
      </c>
      <c r="AD78" s="25">
        <f>(-R78*$R$8)+(S78*$S$8)+(T78*$T$8)-(U78*$U$8)-(V78*$V$8)+(W78*$W$8)+(X78*$X$8)+(Y78*$Y$8)-(Z78*$Z$8)</f>
        <v>16.867000000000004</v>
      </c>
      <c r="AE78" s="39" t="str">
        <f>IF(G78&gt;H78,"Win","Loss")</f>
        <v>Win</v>
      </c>
      <c r="AF78" s="39" t="str">
        <f>IF(G78=H78,"Win","Loss")</f>
        <v>Loss</v>
      </c>
      <c r="AG78" s="39" t="str">
        <f>IF(G78&lt;H78,"Win","Loss")</f>
        <v>Loss</v>
      </c>
      <c r="AH78" s="39">
        <f>IF(AE78="Win",(I78*$B$2)-$B$2,-$B$2)</f>
        <v>63.999999999999986</v>
      </c>
      <c r="AI78" s="39">
        <f>IF(AF78="Win",(J78*$B$2)-$B$2,-$B$2)</f>
        <v>-50</v>
      </c>
      <c r="AJ78" s="39">
        <f>IF(AG78="Win",(K78*$B$2)-$B$2,-$B$2)</f>
        <v>-50</v>
      </c>
    </row>
    <row r="79" spans="1:36" hidden="1" x14ac:dyDescent="0.2">
      <c r="A79" s="36">
        <v>43591</v>
      </c>
      <c r="B79" s="37" t="s">
        <v>292</v>
      </c>
      <c r="C79" s="37" t="s">
        <v>293</v>
      </c>
      <c r="D79" s="37" t="s">
        <v>294</v>
      </c>
      <c r="E79" s="37" t="s">
        <v>295</v>
      </c>
      <c r="F79" s="37" t="s">
        <v>296</v>
      </c>
      <c r="G79" s="37">
        <v>5</v>
      </c>
      <c r="H79" s="37">
        <v>2</v>
      </c>
      <c r="I79" s="37">
        <v>1.98</v>
      </c>
      <c r="J79" s="37">
        <v>3.47</v>
      </c>
      <c r="K79" s="37">
        <v>3.29</v>
      </c>
      <c r="L79" s="37">
        <v>-1.31</v>
      </c>
      <c r="M79" s="37">
        <v>7</v>
      </c>
      <c r="N79" s="37">
        <v>4</v>
      </c>
      <c r="O79" s="37">
        <v>0</v>
      </c>
      <c r="P79" s="37">
        <v>5</v>
      </c>
      <c r="Q79" s="37">
        <v>1</v>
      </c>
      <c r="R79" s="37">
        <v>0</v>
      </c>
      <c r="S79" s="37">
        <v>0</v>
      </c>
      <c r="T79" s="37">
        <v>0</v>
      </c>
      <c r="U79" s="37">
        <v>100</v>
      </c>
      <c r="V79" s="37">
        <v>0</v>
      </c>
      <c r="W79" s="37">
        <v>0</v>
      </c>
      <c r="X79" s="37">
        <v>50</v>
      </c>
      <c r="Y79" s="37">
        <v>50</v>
      </c>
      <c r="Z79" s="37">
        <v>0</v>
      </c>
      <c r="AA79" s="37">
        <v>100</v>
      </c>
      <c r="AB79" s="37">
        <v>100</v>
      </c>
      <c r="AC79" s="24">
        <f>(+R79*$R$8)+(S79*$S$8)-(T79*$T$8)+(U79*$U$8)+(V79*$V$8)-(W79*$W$8)-(X79*$X$8)-(Y79*$Y$8)+(Z79*$Z$8)</f>
        <v>5</v>
      </c>
      <c r="AD79" s="25">
        <f>(-R79*$R$8)+(S79*$S$8)+(T79*$T$8)-(U79*$U$8)-(V79*$V$8)+(W79*$W$8)+(X79*$X$8)+(Y79*$Y$8)-(Z79*$Z$8)</f>
        <v>-5</v>
      </c>
      <c r="AE79" s="39" t="str">
        <f>IF(G79&gt;H79,"Win","Loss")</f>
        <v>Win</v>
      </c>
      <c r="AF79" s="39" t="str">
        <f>IF(G79=H79,"Win","Loss")</f>
        <v>Loss</v>
      </c>
      <c r="AG79" s="39" t="str">
        <f>IF(G79&lt;H79,"Win","Loss")</f>
        <v>Loss</v>
      </c>
      <c r="AH79" s="39">
        <f>IF(AE79="Win",(I79*$B$2)-$B$2,-$B$2)</f>
        <v>49</v>
      </c>
      <c r="AI79" s="39">
        <f>IF(AF79="Win",(J79*$B$2)-$B$2,-$B$2)</f>
        <v>-50</v>
      </c>
      <c r="AJ79" s="39">
        <f>IF(AG79="Win",(K79*$B$2)-$B$2,-$B$2)</f>
        <v>-50</v>
      </c>
    </row>
    <row r="80" spans="1:36" hidden="1" x14ac:dyDescent="0.2">
      <c r="A80" s="36">
        <v>43591</v>
      </c>
      <c r="B80" s="37" t="s">
        <v>297</v>
      </c>
      <c r="C80" s="37" t="s">
        <v>298</v>
      </c>
      <c r="D80" s="37" t="s">
        <v>299</v>
      </c>
      <c r="E80" s="37" t="s">
        <v>300</v>
      </c>
      <c r="F80" s="37" t="s">
        <v>301</v>
      </c>
      <c r="G80" s="37">
        <v>2</v>
      </c>
      <c r="H80" s="37">
        <v>1</v>
      </c>
      <c r="I80" s="37">
        <v>1.76</v>
      </c>
      <c r="J80" s="37">
        <v>3.11</v>
      </c>
      <c r="K80" s="37">
        <v>4.78</v>
      </c>
      <c r="L80" s="37">
        <v>-3.02</v>
      </c>
      <c r="M80" s="37">
        <v>31</v>
      </c>
      <c r="N80" s="37">
        <v>32</v>
      </c>
      <c r="O80" s="37">
        <v>3</v>
      </c>
      <c r="P80" s="37">
        <v>14</v>
      </c>
      <c r="Q80" s="37">
        <v>16</v>
      </c>
      <c r="R80" s="37">
        <v>33.33</v>
      </c>
      <c r="S80" s="37">
        <v>33.33</v>
      </c>
      <c r="T80" s="37">
        <v>33.33</v>
      </c>
      <c r="U80" s="37">
        <v>41.94</v>
      </c>
      <c r="V80" s="37">
        <v>29.03</v>
      </c>
      <c r="W80" s="37">
        <v>29.03</v>
      </c>
      <c r="X80" s="37">
        <v>40.630000000000003</v>
      </c>
      <c r="Y80" s="37">
        <v>31.25</v>
      </c>
      <c r="Z80" s="37">
        <v>28.13</v>
      </c>
      <c r="AA80" s="37">
        <v>50</v>
      </c>
      <c r="AB80" s="37">
        <v>37.5</v>
      </c>
      <c r="AC80" s="24">
        <f>(+R80*$R$8)+(S80*$S$8)-(T80*$T$8)+(U80*$U$8)+(V80*$V$8)-(W80*$W$8)-(X80*$X$8)-(Y80*$Y$8)+(Z80*$Z$8)</f>
        <v>3.1929999999999987</v>
      </c>
      <c r="AD80" s="25">
        <f>(-R80*$R$8)+(S80*$S$8)+(T80*$T$8)-(U80*$U$8)-(V80*$V$8)+(W80*$W$8)+(X80*$X$8)+(Y80*$Y$8)-(Z80*$Z$8)</f>
        <v>3.4730000000000016</v>
      </c>
      <c r="AE80" s="39" t="str">
        <f>IF(G80&gt;H80,"Win","Loss")</f>
        <v>Win</v>
      </c>
      <c r="AF80" s="39" t="str">
        <f>IF(G80=H80,"Win","Loss")</f>
        <v>Loss</v>
      </c>
      <c r="AG80" s="39" t="str">
        <f>IF(G80&lt;H80,"Win","Loss")</f>
        <v>Loss</v>
      </c>
      <c r="AH80" s="39">
        <f>IF(AE80="Win",(I80*$B$2)-$B$2,-$B$2)</f>
        <v>38</v>
      </c>
      <c r="AI80" s="39">
        <f>IF(AF80="Win",(J80*$B$2)-$B$2,-$B$2)</f>
        <v>-50</v>
      </c>
      <c r="AJ80" s="39">
        <f>IF(AG80="Win",(K80*$B$2)-$B$2,-$B$2)</f>
        <v>-50</v>
      </c>
    </row>
    <row r="81" spans="1:36" hidden="1" x14ac:dyDescent="0.2">
      <c r="A81" s="36">
        <v>43591</v>
      </c>
      <c r="B81" s="37" t="s">
        <v>255</v>
      </c>
      <c r="C81" s="37" t="s">
        <v>256</v>
      </c>
      <c r="D81" s="37" t="s">
        <v>302</v>
      </c>
      <c r="E81" s="37" t="s">
        <v>303</v>
      </c>
      <c r="F81" s="37" t="s">
        <v>304</v>
      </c>
      <c r="G81" s="37">
        <v>2</v>
      </c>
      <c r="H81" s="37">
        <v>3</v>
      </c>
      <c r="I81" s="37">
        <v>2.88</v>
      </c>
      <c r="J81" s="37">
        <v>4.21</v>
      </c>
      <c r="K81" s="37">
        <v>1.92</v>
      </c>
      <c r="L81" s="37">
        <v>0.96</v>
      </c>
      <c r="M81" s="37">
        <v>16</v>
      </c>
      <c r="N81" s="37">
        <v>15</v>
      </c>
      <c r="O81" s="37">
        <v>1</v>
      </c>
      <c r="P81" s="37">
        <v>8</v>
      </c>
      <c r="Q81" s="37">
        <v>8</v>
      </c>
      <c r="R81" s="37">
        <v>100</v>
      </c>
      <c r="S81" s="37">
        <v>0</v>
      </c>
      <c r="T81" s="37">
        <v>0</v>
      </c>
      <c r="U81" s="37">
        <v>50</v>
      </c>
      <c r="V81" s="37">
        <v>18.75</v>
      </c>
      <c r="W81" s="37">
        <v>31.25</v>
      </c>
      <c r="X81" s="37">
        <v>46.67</v>
      </c>
      <c r="Y81" s="37">
        <v>13.33</v>
      </c>
      <c r="Z81" s="37">
        <v>40</v>
      </c>
      <c r="AA81" s="37">
        <v>62.5</v>
      </c>
      <c r="AB81" s="37">
        <v>37.5</v>
      </c>
      <c r="AC81" s="24">
        <f>(+R81*$R$8)+(S81*$S$8)-(T81*$T$8)+(U81*$U$8)+(V81*$V$8)-(W81*$W$8)-(X81*$X$8)-(Y81*$Y$8)+(Z81*$Z$8)</f>
        <v>32.957999999999998</v>
      </c>
      <c r="AD81" s="25">
        <f>(-R81*$R$8)+(S81*$S$8)+(T81*$T$8)-(U81*$U$8)-(V81*$V$8)+(W81*$W$8)+(X81*$X$8)+(Y81*$Y$8)-(Z81*$Z$8)</f>
        <v>-32.957999999999998</v>
      </c>
      <c r="AE81" s="39" t="str">
        <f>IF(G81&gt;H81,"Win","Loss")</f>
        <v>Loss</v>
      </c>
      <c r="AF81" s="39" t="str">
        <f>IF(G81=H81,"Win","Loss")</f>
        <v>Loss</v>
      </c>
      <c r="AG81" s="39" t="str">
        <f>IF(G81&lt;H81,"Win","Loss")</f>
        <v>Win</v>
      </c>
      <c r="AH81" s="39">
        <f>IF(AE81="Win",(I81*$B$2)-$B$2,-$B$2)</f>
        <v>-50</v>
      </c>
      <c r="AI81" s="39">
        <f>IF(AF81="Win",(J81*$B$2)-$B$2,-$B$2)</f>
        <v>-50</v>
      </c>
      <c r="AJ81" s="39">
        <f>IF(AG81="Win",(K81*$B$2)-$B$2,-$B$2)</f>
        <v>46</v>
      </c>
    </row>
    <row r="82" spans="1:36" hidden="1" x14ac:dyDescent="0.2">
      <c r="A82" s="36">
        <v>43591</v>
      </c>
      <c r="B82" s="37" t="s">
        <v>305</v>
      </c>
      <c r="C82" s="37" t="s">
        <v>306</v>
      </c>
      <c r="D82" s="37" t="s">
        <v>307</v>
      </c>
      <c r="E82" s="37" t="s">
        <v>308</v>
      </c>
      <c r="F82" s="37" t="s">
        <v>309</v>
      </c>
      <c r="G82" s="37">
        <v>2</v>
      </c>
      <c r="H82" s="37">
        <v>2</v>
      </c>
      <c r="I82" s="37">
        <v>2.27</v>
      </c>
      <c r="J82" s="37">
        <v>3.25</v>
      </c>
      <c r="K82" s="37">
        <v>2.98</v>
      </c>
      <c r="L82" s="37">
        <v>-0.71</v>
      </c>
      <c r="M82" s="37">
        <v>31</v>
      </c>
      <c r="N82" s="37">
        <v>31</v>
      </c>
      <c r="O82" s="37">
        <v>1</v>
      </c>
      <c r="P82" s="37">
        <v>15</v>
      </c>
      <c r="Q82" s="37">
        <v>15</v>
      </c>
      <c r="R82" s="37">
        <v>100</v>
      </c>
      <c r="S82" s="37">
        <v>0</v>
      </c>
      <c r="T82" s="37">
        <v>0</v>
      </c>
      <c r="U82" s="37">
        <v>19.350000000000001</v>
      </c>
      <c r="V82" s="37">
        <v>32.26</v>
      </c>
      <c r="W82" s="37">
        <v>48.39</v>
      </c>
      <c r="X82" s="37">
        <v>29.03</v>
      </c>
      <c r="Y82" s="37">
        <v>9.68</v>
      </c>
      <c r="Z82" s="37">
        <v>61.29</v>
      </c>
      <c r="AA82" s="37">
        <v>20</v>
      </c>
      <c r="AB82" s="37">
        <v>20</v>
      </c>
      <c r="AC82" s="24">
        <f>(+R82*$R$8)+(S82*$S$8)-(T82*$T$8)+(U82*$U$8)+(V82*$V$8)-(W82*$W$8)-(X82*$X$8)-(Y82*$Y$8)+(Z82*$Z$8)</f>
        <v>32.901999999999994</v>
      </c>
      <c r="AD82" s="25">
        <f>(-R82*$R$8)+(S82*$S$8)+(T82*$T$8)-(U82*$U$8)-(V82*$V$8)+(W82*$W$8)+(X82*$X$8)+(Y82*$Y$8)-(Z82*$Z$8)</f>
        <v>-32.901999999999994</v>
      </c>
      <c r="AE82" s="39" t="str">
        <f>IF(G82&gt;H82,"Win","Loss")</f>
        <v>Loss</v>
      </c>
      <c r="AF82" s="39" t="str">
        <f>IF(G82=H82,"Win","Loss")</f>
        <v>Win</v>
      </c>
      <c r="AG82" s="39" t="str">
        <f>IF(G82&lt;H82,"Win","Loss")</f>
        <v>Loss</v>
      </c>
      <c r="AH82" s="39">
        <f>IF(AE82="Win",(I82*$B$2)-$B$2,-$B$2)</f>
        <v>-50</v>
      </c>
      <c r="AI82" s="39">
        <f>IF(AF82="Win",(J82*$B$2)-$B$2,-$B$2)</f>
        <v>112.5</v>
      </c>
      <c r="AJ82" s="39">
        <f>IF(AG82="Win",(K82*$B$2)-$B$2,-$B$2)</f>
        <v>-50</v>
      </c>
    </row>
    <row r="83" spans="1:36" hidden="1" x14ac:dyDescent="0.2">
      <c r="A83" s="36">
        <v>43591</v>
      </c>
      <c r="B83" s="37" t="s">
        <v>310</v>
      </c>
      <c r="C83" s="37" t="s">
        <v>311</v>
      </c>
      <c r="D83" s="37" t="s">
        <v>312</v>
      </c>
      <c r="E83" s="37" t="s">
        <v>313</v>
      </c>
      <c r="F83" s="37" t="s">
        <v>314</v>
      </c>
      <c r="G83" s="37">
        <v>0</v>
      </c>
      <c r="H83" s="37">
        <v>1</v>
      </c>
      <c r="I83" s="37">
        <v>3.84</v>
      </c>
      <c r="J83" s="37">
        <v>3.31</v>
      </c>
      <c r="K83" s="37">
        <v>1.86</v>
      </c>
      <c r="L83" s="37">
        <v>1.98</v>
      </c>
      <c r="M83" s="37">
        <v>51</v>
      </c>
      <c r="N83" s="37">
        <v>67</v>
      </c>
      <c r="O83" s="37">
        <v>3</v>
      </c>
      <c r="P83" s="37">
        <v>25</v>
      </c>
      <c r="Q83" s="37">
        <v>33</v>
      </c>
      <c r="R83" s="37">
        <v>0</v>
      </c>
      <c r="S83" s="37">
        <v>0</v>
      </c>
      <c r="T83" s="37">
        <v>100</v>
      </c>
      <c r="U83" s="37">
        <v>39.22</v>
      </c>
      <c r="V83" s="37">
        <v>13.73</v>
      </c>
      <c r="W83" s="37">
        <v>47.06</v>
      </c>
      <c r="X83" s="37">
        <v>61.19</v>
      </c>
      <c r="Y83" s="37">
        <v>19.399999999999999</v>
      </c>
      <c r="Z83" s="37">
        <v>19.399999999999999</v>
      </c>
      <c r="AA83" s="37">
        <v>40</v>
      </c>
      <c r="AB83" s="37">
        <v>54.55</v>
      </c>
      <c r="AC83" s="24">
        <f>(+R83*$R$8)+(S83*$S$8)-(T83*$T$8)+(U83*$U$8)+(V83*$V$8)-(W83*$W$8)-(X83*$X$8)-(Y83*$Y$8)+(Z83*$Z$8)</f>
        <v>-40.492999999999995</v>
      </c>
      <c r="AD83" s="25">
        <f>(-R83*$R$8)+(S83*$S$8)+(T83*$T$8)-(U83*$U$8)-(V83*$V$8)+(W83*$W$8)+(X83*$X$8)+(Y83*$Y$8)-(Z83*$Z$8)</f>
        <v>40.492999999999995</v>
      </c>
      <c r="AE83" s="39" t="str">
        <f>IF(G83&gt;H83,"Win","Loss")</f>
        <v>Loss</v>
      </c>
      <c r="AF83" s="39" t="str">
        <f>IF(G83=H83,"Win","Loss")</f>
        <v>Loss</v>
      </c>
      <c r="AG83" s="39" t="str">
        <f>IF(G83&lt;H83,"Win","Loss")</f>
        <v>Win</v>
      </c>
      <c r="AH83" s="39">
        <f>IF(AE83="Win",(I83*$B$2)-$B$2,-$B$2)</f>
        <v>-50</v>
      </c>
      <c r="AI83" s="39">
        <f>IF(AF83="Win",(J83*$B$2)-$B$2,-$B$2)</f>
        <v>-50</v>
      </c>
      <c r="AJ83" s="39">
        <f>IF(AG83="Win",(K83*$B$2)-$B$2,-$B$2)</f>
        <v>43</v>
      </c>
    </row>
    <row r="84" spans="1:36" hidden="1" x14ac:dyDescent="0.2">
      <c r="A84" s="36">
        <v>43591</v>
      </c>
      <c r="B84" s="37" t="s">
        <v>199</v>
      </c>
      <c r="C84" s="37" t="s">
        <v>200</v>
      </c>
      <c r="D84" s="37" t="s">
        <v>315</v>
      </c>
      <c r="E84" s="37" t="s">
        <v>316</v>
      </c>
      <c r="F84" s="37" t="s">
        <v>317</v>
      </c>
      <c r="G84" s="37">
        <v>2</v>
      </c>
      <c r="H84" s="37">
        <v>1</v>
      </c>
      <c r="I84" s="37">
        <v>1.97</v>
      </c>
      <c r="J84" s="37">
        <v>3.06</v>
      </c>
      <c r="K84" s="37">
        <v>3.69</v>
      </c>
      <c r="L84" s="37">
        <v>-1.72</v>
      </c>
      <c r="M84" s="37">
        <v>25</v>
      </c>
      <c r="N84" s="37">
        <v>25</v>
      </c>
      <c r="O84" s="37">
        <v>1</v>
      </c>
      <c r="P84" s="37">
        <v>12</v>
      </c>
      <c r="Q84" s="37">
        <v>13</v>
      </c>
      <c r="R84" s="37">
        <v>0</v>
      </c>
      <c r="S84" s="37">
        <v>100</v>
      </c>
      <c r="T84" s="37">
        <v>0</v>
      </c>
      <c r="U84" s="37">
        <v>64</v>
      </c>
      <c r="V84" s="37">
        <v>16</v>
      </c>
      <c r="W84" s="37">
        <v>20</v>
      </c>
      <c r="X84" s="37">
        <v>52</v>
      </c>
      <c r="Y84" s="37">
        <v>36</v>
      </c>
      <c r="Z84" s="37">
        <v>12</v>
      </c>
      <c r="AA84" s="37">
        <v>66.67</v>
      </c>
      <c r="AB84" s="37">
        <v>61.54</v>
      </c>
      <c r="AC84" s="24">
        <f>(+R84*$R$8)+(S84*$S$8)-(T84*$T$8)+(U84*$U$8)+(V84*$V$8)-(W84*$W$8)-(X84*$X$8)-(Y84*$Y$8)+(Z84*$Z$8)</f>
        <v>8.8000000000000025</v>
      </c>
      <c r="AD84" s="25">
        <f>(-R84*$R$8)+(S84*$S$8)+(T84*$T$8)-(U84*$U$8)-(V84*$V$8)+(W84*$W$8)+(X84*$X$8)+(Y84*$Y$8)-(Z84*$Z$8)</f>
        <v>11.2</v>
      </c>
      <c r="AE84" s="39" t="str">
        <f>IF(G84&gt;H84,"Win","Loss")</f>
        <v>Win</v>
      </c>
      <c r="AF84" s="39" t="str">
        <f>IF(G84=H84,"Win","Loss")</f>
        <v>Loss</v>
      </c>
      <c r="AG84" s="39" t="str">
        <f>IF(G84&lt;H84,"Win","Loss")</f>
        <v>Loss</v>
      </c>
      <c r="AH84" s="39">
        <f>IF(AE84="Win",(I84*$B$2)-$B$2,-$B$2)</f>
        <v>48.5</v>
      </c>
      <c r="AI84" s="39">
        <f>IF(AF84="Win",(J84*$B$2)-$B$2,-$B$2)</f>
        <v>-50</v>
      </c>
      <c r="AJ84" s="39">
        <f>IF(AG84="Win",(K84*$B$2)-$B$2,-$B$2)</f>
        <v>-50</v>
      </c>
    </row>
    <row r="85" spans="1:36" hidden="1" x14ac:dyDescent="0.2">
      <c r="A85" s="36">
        <v>43591</v>
      </c>
      <c r="B85" s="37" t="s">
        <v>318</v>
      </c>
      <c r="C85" s="37" t="s">
        <v>319</v>
      </c>
      <c r="D85" s="37" t="s">
        <v>320</v>
      </c>
      <c r="E85" s="37" t="s">
        <v>321</v>
      </c>
      <c r="F85" s="37" t="s">
        <v>322</v>
      </c>
      <c r="G85" s="37">
        <v>0</v>
      </c>
      <c r="H85" s="37">
        <v>2</v>
      </c>
      <c r="I85" s="37">
        <v>4.01</v>
      </c>
      <c r="J85" s="37">
        <v>3.54</v>
      </c>
      <c r="K85" s="37">
        <v>1.81</v>
      </c>
      <c r="L85" s="37">
        <v>2.2000000000000002</v>
      </c>
      <c r="M85" s="37">
        <v>45</v>
      </c>
      <c r="N85" s="37">
        <v>22</v>
      </c>
      <c r="O85" s="37">
        <v>2</v>
      </c>
      <c r="P85" s="37">
        <v>23</v>
      </c>
      <c r="Q85" s="37">
        <v>11</v>
      </c>
      <c r="R85" s="37">
        <v>50</v>
      </c>
      <c r="S85" s="37">
        <v>50</v>
      </c>
      <c r="T85" s="37">
        <v>0</v>
      </c>
      <c r="U85" s="37">
        <v>40</v>
      </c>
      <c r="V85" s="37">
        <v>20</v>
      </c>
      <c r="W85" s="37">
        <v>40</v>
      </c>
      <c r="X85" s="37">
        <v>45.45</v>
      </c>
      <c r="Y85" s="37">
        <v>18.18</v>
      </c>
      <c r="Z85" s="37">
        <v>36.36</v>
      </c>
      <c r="AA85" s="37">
        <v>47.83</v>
      </c>
      <c r="AB85" s="37">
        <v>36.36</v>
      </c>
      <c r="AC85" s="24">
        <f>(+R85*$R$8)+(S85*$S$8)-(T85*$T$8)+(U85*$U$8)+(V85*$V$8)-(W85*$W$8)-(X85*$X$8)-(Y85*$Y$8)+(Z85*$Z$8)</f>
        <v>18.363999999999997</v>
      </c>
      <c r="AD85" s="25">
        <f>(-R85*$R$8)+(S85*$S$8)+(T85*$T$8)-(U85*$U$8)-(V85*$V$8)+(W85*$W$8)+(X85*$X$8)+(Y85*$Y$8)-(Z85*$Z$8)</f>
        <v>-8.363999999999999</v>
      </c>
      <c r="AE85" s="39" t="str">
        <f>IF(G85&gt;H85,"Win","Loss")</f>
        <v>Loss</v>
      </c>
      <c r="AF85" s="39" t="str">
        <f>IF(G85=H85,"Win","Loss")</f>
        <v>Loss</v>
      </c>
      <c r="AG85" s="39" t="str">
        <f>IF(G85&lt;H85,"Win","Loss")</f>
        <v>Win</v>
      </c>
      <c r="AH85" s="39">
        <f>IF(AE85="Win",(I85*$B$2)-$B$2,-$B$2)</f>
        <v>-50</v>
      </c>
      <c r="AI85" s="39">
        <f>IF(AF85="Win",(J85*$B$2)-$B$2,-$B$2)</f>
        <v>-50</v>
      </c>
      <c r="AJ85" s="39">
        <f>IF(AG85="Win",(K85*$B$2)-$B$2,-$B$2)</f>
        <v>40.5</v>
      </c>
    </row>
    <row r="86" spans="1:36" hidden="1" x14ac:dyDescent="0.2">
      <c r="A86" s="36">
        <v>43591</v>
      </c>
      <c r="B86" s="37" t="s">
        <v>323</v>
      </c>
      <c r="C86" s="37" t="s">
        <v>324</v>
      </c>
      <c r="D86" s="37" t="s">
        <v>325</v>
      </c>
      <c r="E86" s="37" t="s">
        <v>326</v>
      </c>
      <c r="F86" s="37" t="s">
        <v>327</v>
      </c>
      <c r="G86" s="37">
        <v>1</v>
      </c>
      <c r="H86" s="37">
        <v>2</v>
      </c>
      <c r="I86" s="37">
        <v>3.34</v>
      </c>
      <c r="J86" s="37">
        <v>4.47</v>
      </c>
      <c r="K86" s="37">
        <v>1.72</v>
      </c>
      <c r="L86" s="37">
        <v>1.62</v>
      </c>
      <c r="M86" s="37">
        <v>4</v>
      </c>
      <c r="N86" s="37">
        <v>51</v>
      </c>
      <c r="O86" s="37">
        <v>0</v>
      </c>
      <c r="P86" s="37">
        <v>2</v>
      </c>
      <c r="Q86" s="37">
        <v>24</v>
      </c>
      <c r="R86" s="37">
        <v>0</v>
      </c>
      <c r="S86" s="37">
        <v>0</v>
      </c>
      <c r="T86" s="37">
        <v>0</v>
      </c>
      <c r="U86" s="37">
        <v>25</v>
      </c>
      <c r="V86" s="37">
        <v>25</v>
      </c>
      <c r="W86" s="37">
        <v>50</v>
      </c>
      <c r="X86" s="37">
        <v>50.98</v>
      </c>
      <c r="Y86" s="37">
        <v>9.8000000000000007</v>
      </c>
      <c r="Z86" s="37">
        <v>39.22</v>
      </c>
      <c r="AA86" s="37">
        <v>0</v>
      </c>
      <c r="AB86" s="37">
        <v>37.5</v>
      </c>
      <c r="AC86" s="24">
        <f>(+R86*$R$8)+(S86*$S$8)-(T86*$T$8)+(U86*$U$8)+(V86*$V$8)-(W86*$W$8)-(X86*$X$8)-(Y86*$Y$8)+(Z86*$Z$8)</f>
        <v>-5.8319999999999999</v>
      </c>
      <c r="AD86" s="25">
        <f>(-R86*$R$8)+(S86*$S$8)+(T86*$T$8)-(U86*$U$8)-(V86*$V$8)+(W86*$W$8)+(X86*$X$8)+(Y86*$Y$8)-(Z86*$Z$8)</f>
        <v>5.8319999999999999</v>
      </c>
      <c r="AE86" s="39" t="str">
        <f>IF(G86&gt;H86,"Win","Loss")</f>
        <v>Loss</v>
      </c>
      <c r="AF86" s="39" t="str">
        <f>IF(G86=H86,"Win","Loss")</f>
        <v>Loss</v>
      </c>
      <c r="AG86" s="39" t="str">
        <f>IF(G86&lt;H86,"Win","Loss")</f>
        <v>Win</v>
      </c>
      <c r="AH86" s="39">
        <f>IF(AE86="Win",(I86*$B$2)-$B$2,-$B$2)</f>
        <v>-50</v>
      </c>
      <c r="AI86" s="39">
        <f>IF(AF86="Win",(J86*$B$2)-$B$2,-$B$2)</f>
        <v>-50</v>
      </c>
      <c r="AJ86" s="39">
        <f>IF(AG86="Win",(K86*$B$2)-$B$2,-$B$2)</f>
        <v>36</v>
      </c>
    </row>
    <row r="87" spans="1:36" hidden="1" x14ac:dyDescent="0.2">
      <c r="A87" s="36">
        <v>43591</v>
      </c>
      <c r="B87" s="37" t="s">
        <v>323</v>
      </c>
      <c r="C87" s="37" t="s">
        <v>324</v>
      </c>
      <c r="D87" s="37" t="s">
        <v>328</v>
      </c>
      <c r="E87" s="37" t="s">
        <v>329</v>
      </c>
      <c r="F87" s="37" t="s">
        <v>330</v>
      </c>
      <c r="G87" s="37">
        <v>2</v>
      </c>
      <c r="H87" s="37">
        <v>1</v>
      </c>
      <c r="I87" s="37">
        <v>1.3</v>
      </c>
      <c r="J87" s="37">
        <v>4.99</v>
      </c>
      <c r="K87" s="37">
        <v>6.79</v>
      </c>
      <c r="L87" s="37">
        <v>-5.49</v>
      </c>
      <c r="M87" s="37">
        <v>56</v>
      </c>
      <c r="N87" s="37">
        <v>24</v>
      </c>
      <c r="O87" s="37">
        <v>0</v>
      </c>
      <c r="P87" s="37">
        <v>28</v>
      </c>
      <c r="Q87" s="37">
        <v>11</v>
      </c>
      <c r="R87" s="37">
        <v>0</v>
      </c>
      <c r="S87" s="37">
        <v>0</v>
      </c>
      <c r="T87" s="37">
        <v>0</v>
      </c>
      <c r="U87" s="37">
        <v>32.14</v>
      </c>
      <c r="V87" s="37">
        <v>21.43</v>
      </c>
      <c r="W87" s="37">
        <v>46.43</v>
      </c>
      <c r="X87" s="37">
        <v>45.83</v>
      </c>
      <c r="Y87" s="37">
        <v>12.5</v>
      </c>
      <c r="Z87" s="37">
        <v>41.67</v>
      </c>
      <c r="AA87" s="37">
        <v>39.29</v>
      </c>
      <c r="AB87" s="37">
        <v>45.45</v>
      </c>
      <c r="AC87" s="24">
        <f>(+R87*$R$8)+(S87*$S$8)-(T87*$T$8)+(U87*$U$8)+(V87*$V$8)-(W87*$W$8)-(X87*$X$8)-(Y87*$Y$8)+(Z87*$Z$8)</f>
        <v>-2.796999999999997</v>
      </c>
      <c r="AD87" s="25">
        <f>(-R87*$R$8)+(S87*$S$8)+(T87*$T$8)-(U87*$U$8)-(V87*$V$8)+(W87*$W$8)+(X87*$X$8)+(Y87*$Y$8)-(Z87*$Z$8)</f>
        <v>2.796999999999997</v>
      </c>
      <c r="AE87" s="39" t="str">
        <f>IF(G87&gt;H87,"Win","Loss")</f>
        <v>Win</v>
      </c>
      <c r="AF87" s="39" t="str">
        <f>IF(G87=H87,"Win","Loss")</f>
        <v>Loss</v>
      </c>
      <c r="AG87" s="39" t="str">
        <f>IF(G87&lt;H87,"Win","Loss")</f>
        <v>Loss</v>
      </c>
      <c r="AH87" s="39">
        <f>IF(AE87="Win",(I87*$B$2)-$B$2,-$B$2)</f>
        <v>15</v>
      </c>
      <c r="AI87" s="39">
        <f>IF(AF87="Win",(J87*$B$2)-$B$2,-$B$2)</f>
        <v>-50</v>
      </c>
      <c r="AJ87" s="39">
        <f>IF(AG87="Win",(K87*$B$2)-$B$2,-$B$2)</f>
        <v>-50</v>
      </c>
    </row>
    <row r="88" spans="1:36" hidden="1" x14ac:dyDescent="0.2">
      <c r="A88" s="36">
        <v>43591</v>
      </c>
      <c r="B88" s="37" t="s">
        <v>260</v>
      </c>
      <c r="C88" s="37" t="s">
        <v>261</v>
      </c>
      <c r="D88" s="37" t="s">
        <v>331</v>
      </c>
      <c r="E88" s="37" t="s">
        <v>332</v>
      </c>
      <c r="F88" s="37" t="s">
        <v>333</v>
      </c>
      <c r="G88" s="37">
        <v>1</v>
      </c>
      <c r="H88" s="37">
        <v>1</v>
      </c>
      <c r="I88" s="37">
        <v>2.83</v>
      </c>
      <c r="J88" s="37">
        <v>3.25</v>
      </c>
      <c r="K88" s="37">
        <v>2.38</v>
      </c>
      <c r="L88" s="37">
        <v>0.45</v>
      </c>
      <c r="M88" s="37">
        <v>4</v>
      </c>
      <c r="N88" s="37">
        <v>4</v>
      </c>
      <c r="O88" s="37">
        <v>1</v>
      </c>
      <c r="P88" s="37">
        <v>2</v>
      </c>
      <c r="Q88" s="37">
        <v>2</v>
      </c>
      <c r="R88" s="37">
        <v>0</v>
      </c>
      <c r="S88" s="37">
        <v>0</v>
      </c>
      <c r="T88" s="37">
        <v>100</v>
      </c>
      <c r="U88" s="37">
        <v>25</v>
      </c>
      <c r="V88" s="37">
        <v>25</v>
      </c>
      <c r="W88" s="37">
        <v>50</v>
      </c>
      <c r="X88" s="37">
        <v>50</v>
      </c>
      <c r="Y88" s="37">
        <v>25</v>
      </c>
      <c r="Z88" s="37">
        <v>25</v>
      </c>
      <c r="AA88" s="37">
        <v>50</v>
      </c>
      <c r="AB88" s="37">
        <v>50</v>
      </c>
      <c r="AC88" s="24">
        <f>(+R88*$R$8)+(S88*$S$8)-(T88*$T$8)+(U88*$U$8)+(V88*$V$8)-(W88*$W$8)-(X88*$X$8)-(Y88*$Y$8)+(Z88*$Z$8)</f>
        <v>-40</v>
      </c>
      <c r="AD88" s="25">
        <f>(-R88*$R$8)+(S88*$S$8)+(T88*$T$8)-(U88*$U$8)-(V88*$V$8)+(W88*$W$8)+(X88*$X$8)+(Y88*$Y$8)-(Z88*$Z$8)</f>
        <v>40</v>
      </c>
      <c r="AE88" s="39" t="str">
        <f>IF(G88&gt;H88,"Win","Loss")</f>
        <v>Loss</v>
      </c>
      <c r="AF88" s="39" t="str">
        <f>IF(G88=H88,"Win","Loss")</f>
        <v>Win</v>
      </c>
      <c r="AG88" s="39" t="str">
        <f>IF(G88&lt;H88,"Win","Loss")</f>
        <v>Loss</v>
      </c>
      <c r="AH88" s="39">
        <f>IF(AE88="Win",(I88*$B$2)-$B$2,-$B$2)</f>
        <v>-50</v>
      </c>
      <c r="AI88" s="39">
        <f>IF(AF88="Win",(J88*$B$2)-$B$2,-$B$2)</f>
        <v>112.5</v>
      </c>
      <c r="AJ88" s="39">
        <f>IF(AG88="Win",(K88*$B$2)-$B$2,-$B$2)</f>
        <v>-50</v>
      </c>
    </row>
    <row r="89" spans="1:36" hidden="1" x14ac:dyDescent="0.2">
      <c r="A89" s="36">
        <v>43591</v>
      </c>
      <c r="B89" s="37" t="s">
        <v>233</v>
      </c>
      <c r="C89" s="37" t="s">
        <v>234</v>
      </c>
      <c r="D89" s="37" t="s">
        <v>334</v>
      </c>
      <c r="E89" s="37" t="s">
        <v>335</v>
      </c>
      <c r="F89" s="37" t="s">
        <v>336</v>
      </c>
      <c r="G89" s="37">
        <v>1</v>
      </c>
      <c r="H89" s="37">
        <v>0</v>
      </c>
      <c r="I89" s="37">
        <v>1.53</v>
      </c>
      <c r="J89" s="37">
        <v>3.62</v>
      </c>
      <c r="K89" s="37">
        <v>5.86</v>
      </c>
      <c r="L89" s="37">
        <v>-4.33</v>
      </c>
      <c r="M89" s="37">
        <v>41</v>
      </c>
      <c r="N89" s="37">
        <v>41</v>
      </c>
      <c r="O89" s="37">
        <v>4</v>
      </c>
      <c r="P89" s="37">
        <v>21</v>
      </c>
      <c r="Q89" s="37">
        <v>21</v>
      </c>
      <c r="R89" s="37">
        <v>50</v>
      </c>
      <c r="S89" s="37">
        <v>25</v>
      </c>
      <c r="T89" s="37">
        <v>25</v>
      </c>
      <c r="U89" s="37">
        <v>68.290000000000006</v>
      </c>
      <c r="V89" s="37">
        <v>19.510000000000002</v>
      </c>
      <c r="W89" s="37">
        <v>12.2</v>
      </c>
      <c r="X89" s="37">
        <v>36.590000000000003</v>
      </c>
      <c r="Y89" s="37">
        <v>26.83</v>
      </c>
      <c r="Z89" s="37">
        <v>36.590000000000003</v>
      </c>
      <c r="AA89" s="37">
        <v>80.95</v>
      </c>
      <c r="AB89" s="37">
        <v>33.33</v>
      </c>
      <c r="AC89" s="24">
        <f>(+R89*$R$8)+(S89*$S$8)-(T89*$T$8)+(U89*$U$8)+(V89*$V$8)-(W89*$W$8)-(X89*$X$8)-(Y89*$Y$8)+(Z89*$Z$8)</f>
        <v>20.486000000000001</v>
      </c>
      <c r="AD89" s="25">
        <f>(-R89*$R$8)+(S89*$S$8)+(T89*$T$8)-(U89*$U$8)-(V89*$V$8)+(W89*$W$8)+(X89*$X$8)+(Y89*$Y$8)-(Z89*$Z$8)</f>
        <v>-15.486000000000001</v>
      </c>
      <c r="AE89" s="39" t="str">
        <f>IF(G89&gt;H89,"Win","Loss")</f>
        <v>Win</v>
      </c>
      <c r="AF89" s="39" t="str">
        <f>IF(G89=H89,"Win","Loss")</f>
        <v>Loss</v>
      </c>
      <c r="AG89" s="39" t="str">
        <f>IF(G89&lt;H89,"Win","Loss")</f>
        <v>Loss</v>
      </c>
      <c r="AH89" s="39">
        <f>IF(AE89="Win",(I89*$B$2)-$B$2,-$B$2)</f>
        <v>26.5</v>
      </c>
      <c r="AI89" s="39">
        <f>IF(AF89="Win",(J89*$B$2)-$B$2,-$B$2)</f>
        <v>-50</v>
      </c>
      <c r="AJ89" s="39">
        <f>IF(AG89="Win",(K89*$B$2)-$B$2,-$B$2)</f>
        <v>-50</v>
      </c>
    </row>
    <row r="90" spans="1:36" hidden="1" x14ac:dyDescent="0.2">
      <c r="A90" s="36">
        <v>43591</v>
      </c>
      <c r="B90" s="37" t="s">
        <v>343</v>
      </c>
      <c r="C90" s="37" t="s">
        <v>344</v>
      </c>
      <c r="D90" s="37" t="s">
        <v>345</v>
      </c>
      <c r="E90" s="37" t="s">
        <v>346</v>
      </c>
      <c r="F90" s="37" t="s">
        <v>347</v>
      </c>
      <c r="G90" s="37">
        <v>3</v>
      </c>
      <c r="H90" s="37">
        <v>0</v>
      </c>
      <c r="I90" s="37">
        <v>2.38</v>
      </c>
      <c r="J90" s="37">
        <v>2.98</v>
      </c>
      <c r="K90" s="37">
        <v>2.93</v>
      </c>
      <c r="L90" s="37">
        <v>-0.55000000000000004</v>
      </c>
      <c r="M90" s="37">
        <v>34</v>
      </c>
      <c r="N90" s="37">
        <v>35</v>
      </c>
      <c r="O90" s="37">
        <v>2</v>
      </c>
      <c r="P90" s="37">
        <v>18</v>
      </c>
      <c r="Q90" s="37">
        <v>18</v>
      </c>
      <c r="R90" s="37">
        <v>50</v>
      </c>
      <c r="S90" s="37">
        <v>0</v>
      </c>
      <c r="T90" s="37">
        <v>50</v>
      </c>
      <c r="U90" s="37">
        <v>38.24</v>
      </c>
      <c r="V90" s="37">
        <v>32.35</v>
      </c>
      <c r="W90" s="37">
        <v>29.41</v>
      </c>
      <c r="X90" s="37">
        <v>28.57</v>
      </c>
      <c r="Y90" s="37">
        <v>20</v>
      </c>
      <c r="Z90" s="37">
        <v>51.43</v>
      </c>
      <c r="AA90" s="37">
        <v>44.44</v>
      </c>
      <c r="AB90" s="37">
        <v>27.78</v>
      </c>
      <c r="AC90" s="24">
        <f>(+R90*$R$8)+(S90*$S$8)-(T90*$T$8)+(U90*$U$8)+(V90*$V$8)-(W90*$W$8)-(X90*$X$8)-(Y90*$Y$8)+(Z90*$Z$8)</f>
        <v>7.5730000000000013</v>
      </c>
      <c r="AD90" s="25">
        <f>(-R90*$R$8)+(S90*$S$8)+(T90*$T$8)-(U90*$U$8)-(V90*$V$8)+(W90*$W$8)+(X90*$X$8)+(Y90*$Y$8)-(Z90*$Z$8)</f>
        <v>-7.5730000000000013</v>
      </c>
      <c r="AE90" s="39" t="str">
        <f>IF(G90&gt;H90,"Win","Loss")</f>
        <v>Win</v>
      </c>
      <c r="AF90" s="39" t="str">
        <f>IF(G90=H90,"Win","Loss")</f>
        <v>Loss</v>
      </c>
      <c r="AG90" s="39" t="str">
        <f>IF(G90&lt;H90,"Win","Loss")</f>
        <v>Loss</v>
      </c>
      <c r="AH90" s="39">
        <f>IF(AE90="Win",(I90*$B$2)-$B$2,-$B$2)</f>
        <v>69</v>
      </c>
      <c r="AI90" s="39">
        <f>IF(AF90="Win",(J90*$B$2)-$B$2,-$B$2)</f>
        <v>-50</v>
      </c>
      <c r="AJ90" s="39">
        <f>IF(AG90="Win",(K90*$B$2)-$B$2,-$B$2)</f>
        <v>-50</v>
      </c>
    </row>
    <row r="91" spans="1:36" hidden="1" x14ac:dyDescent="0.2">
      <c r="A91" s="36">
        <v>43591</v>
      </c>
      <c r="B91" s="37" t="s">
        <v>343</v>
      </c>
      <c r="C91" s="37" t="s">
        <v>344</v>
      </c>
      <c r="D91" s="37" t="s">
        <v>348</v>
      </c>
      <c r="E91" s="37" t="s">
        <v>349</v>
      </c>
      <c r="F91" s="37" t="s">
        <v>350</v>
      </c>
      <c r="G91" s="37">
        <v>1</v>
      </c>
      <c r="H91" s="37">
        <v>0</v>
      </c>
      <c r="I91" s="37">
        <v>2.4</v>
      </c>
      <c r="J91" s="37">
        <v>2.98</v>
      </c>
      <c r="K91" s="37">
        <v>2.91</v>
      </c>
      <c r="L91" s="37">
        <v>-0.51</v>
      </c>
      <c r="M91" s="37">
        <v>35</v>
      </c>
      <c r="N91" s="37">
        <v>36</v>
      </c>
      <c r="O91" s="37">
        <v>2</v>
      </c>
      <c r="P91" s="37">
        <v>18</v>
      </c>
      <c r="Q91" s="37">
        <v>18</v>
      </c>
      <c r="R91" s="37">
        <v>50</v>
      </c>
      <c r="S91" s="37">
        <v>50</v>
      </c>
      <c r="T91" s="37">
        <v>0</v>
      </c>
      <c r="U91" s="37">
        <v>25.71</v>
      </c>
      <c r="V91" s="37">
        <v>34.29</v>
      </c>
      <c r="W91" s="37">
        <v>40</v>
      </c>
      <c r="X91" s="37">
        <v>27.78</v>
      </c>
      <c r="Y91" s="37">
        <v>38.89</v>
      </c>
      <c r="Z91" s="37">
        <v>33.33</v>
      </c>
      <c r="AA91" s="37">
        <v>33.33</v>
      </c>
      <c r="AB91" s="37">
        <v>27.78</v>
      </c>
      <c r="AC91" s="24">
        <f>(+R91*$R$8)+(S91*$S$8)-(T91*$T$8)+(U91*$U$8)+(V91*$V$8)-(W91*$W$8)-(X91*$X$8)-(Y91*$Y$8)+(Z91*$Z$8)</f>
        <v>17.791999999999998</v>
      </c>
      <c r="AD91" s="25">
        <f>(-R91*$R$8)+(S91*$S$8)+(T91*$T$8)-(U91*$U$8)-(V91*$V$8)+(W91*$W$8)+(X91*$X$8)+(Y91*$Y$8)-(Z91*$Z$8)</f>
        <v>-7.7919999999999972</v>
      </c>
      <c r="AE91" s="39" t="str">
        <f>IF(G91&gt;H91,"Win","Loss")</f>
        <v>Win</v>
      </c>
      <c r="AF91" s="39" t="str">
        <f>IF(G91=H91,"Win","Loss")</f>
        <v>Loss</v>
      </c>
      <c r="AG91" s="39" t="str">
        <f>IF(G91&lt;H91,"Win","Loss")</f>
        <v>Loss</v>
      </c>
      <c r="AH91" s="39">
        <f>IF(AE91="Win",(I91*$B$2)-$B$2,-$B$2)</f>
        <v>70</v>
      </c>
      <c r="AI91" s="39">
        <f>IF(AF91="Win",(J91*$B$2)-$B$2,-$B$2)</f>
        <v>-50</v>
      </c>
      <c r="AJ91" s="39">
        <f>IF(AG91="Win",(K91*$B$2)-$B$2,-$B$2)</f>
        <v>-50</v>
      </c>
    </row>
    <row r="92" spans="1:36" hidden="1" x14ac:dyDescent="0.2">
      <c r="A92" s="36">
        <v>43591</v>
      </c>
      <c r="B92" s="37" t="s">
        <v>343</v>
      </c>
      <c r="C92" s="37" t="s">
        <v>344</v>
      </c>
      <c r="D92" s="37" t="s">
        <v>351</v>
      </c>
      <c r="E92" s="37" t="s">
        <v>352</v>
      </c>
      <c r="F92" s="37" t="s">
        <v>353</v>
      </c>
      <c r="G92" s="37">
        <v>1</v>
      </c>
      <c r="H92" s="37">
        <v>3</v>
      </c>
      <c r="I92" s="37">
        <v>7.9</v>
      </c>
      <c r="J92" s="37">
        <v>5.19</v>
      </c>
      <c r="K92" s="37">
        <v>1.32</v>
      </c>
      <c r="L92" s="37">
        <v>6.58</v>
      </c>
      <c r="M92" s="37">
        <v>35</v>
      </c>
      <c r="N92" s="37">
        <v>36</v>
      </c>
      <c r="O92" s="37">
        <v>2</v>
      </c>
      <c r="P92" s="37">
        <v>16</v>
      </c>
      <c r="Q92" s="37">
        <v>18</v>
      </c>
      <c r="R92" s="37">
        <v>0</v>
      </c>
      <c r="S92" s="37">
        <v>50</v>
      </c>
      <c r="T92" s="37">
        <v>50</v>
      </c>
      <c r="U92" s="37">
        <v>22.86</v>
      </c>
      <c r="V92" s="37">
        <v>28.57</v>
      </c>
      <c r="W92" s="37">
        <v>48.57</v>
      </c>
      <c r="X92" s="37">
        <v>33.33</v>
      </c>
      <c r="Y92" s="37">
        <v>27.78</v>
      </c>
      <c r="Z92" s="37">
        <v>38.89</v>
      </c>
      <c r="AA92" s="37">
        <v>43.75</v>
      </c>
      <c r="AB92" s="37">
        <v>38.89</v>
      </c>
      <c r="AC92" s="24">
        <f>(+R92*$R$8)+(S92*$S$8)-(T92*$T$8)+(U92*$U$8)+(V92*$V$8)-(W92*$W$8)-(X92*$X$8)-(Y92*$Y$8)+(Z92*$Z$8)</f>
        <v>-13.950999999999999</v>
      </c>
      <c r="AD92" s="25">
        <f>(-R92*$R$8)+(S92*$S$8)+(T92*$T$8)-(U92*$U$8)-(V92*$V$8)+(W92*$W$8)+(X92*$X$8)+(Y92*$Y$8)-(Z92*$Z$8)</f>
        <v>23.951000000000008</v>
      </c>
      <c r="AE92" s="39" t="str">
        <f>IF(G92&gt;H92,"Win","Loss")</f>
        <v>Loss</v>
      </c>
      <c r="AF92" s="39" t="str">
        <f>IF(G92=H92,"Win","Loss")</f>
        <v>Loss</v>
      </c>
      <c r="AG92" s="39" t="str">
        <f>IF(G92&lt;H92,"Win","Loss")</f>
        <v>Win</v>
      </c>
      <c r="AH92" s="39">
        <f>IF(AE92="Win",(I92*$B$2)-$B$2,-$B$2)</f>
        <v>-50</v>
      </c>
      <c r="AI92" s="39">
        <f>IF(AF92="Win",(J92*$B$2)-$B$2,-$B$2)</f>
        <v>-50</v>
      </c>
      <c r="AJ92" s="39">
        <f>IF(AG92="Win",(K92*$B$2)-$B$2,-$B$2)</f>
        <v>16</v>
      </c>
    </row>
    <row r="93" spans="1:36" hidden="1" x14ac:dyDescent="0.2">
      <c r="A93" s="36">
        <v>43591</v>
      </c>
      <c r="B93" s="37" t="s">
        <v>343</v>
      </c>
      <c r="C93" s="37" t="s">
        <v>344</v>
      </c>
      <c r="D93" s="37" t="s">
        <v>354</v>
      </c>
      <c r="E93" s="37" t="s">
        <v>355</v>
      </c>
      <c r="F93" s="37" t="s">
        <v>356</v>
      </c>
      <c r="G93" s="37">
        <v>2</v>
      </c>
      <c r="H93" s="37">
        <v>1</v>
      </c>
      <c r="I93" s="37">
        <v>2.2000000000000002</v>
      </c>
      <c r="J93" s="37">
        <v>3.02</v>
      </c>
      <c r="K93" s="37">
        <v>3.24</v>
      </c>
      <c r="L93" s="37">
        <v>-1.04</v>
      </c>
      <c r="M93" s="37">
        <v>35</v>
      </c>
      <c r="N93" s="37">
        <v>36</v>
      </c>
      <c r="O93" s="37">
        <v>2</v>
      </c>
      <c r="P93" s="37">
        <v>16</v>
      </c>
      <c r="Q93" s="37">
        <v>17</v>
      </c>
      <c r="R93" s="37">
        <v>50</v>
      </c>
      <c r="S93" s="37">
        <v>0</v>
      </c>
      <c r="T93" s="37">
        <v>50</v>
      </c>
      <c r="U93" s="37">
        <v>28.57</v>
      </c>
      <c r="V93" s="37">
        <v>28.57</v>
      </c>
      <c r="W93" s="37">
        <v>42.86</v>
      </c>
      <c r="X93" s="37">
        <v>27.78</v>
      </c>
      <c r="Y93" s="37">
        <v>33.33</v>
      </c>
      <c r="Z93" s="37">
        <v>38.89</v>
      </c>
      <c r="AA93" s="37">
        <v>31.25</v>
      </c>
      <c r="AB93" s="37">
        <v>29.41</v>
      </c>
      <c r="AC93" s="24">
        <f>(+R93*$R$8)+(S93*$S$8)-(T93*$T$8)+(U93*$U$8)+(V93*$V$8)-(W93*$W$8)-(X93*$X$8)-(Y93*$Y$8)+(Z93*$Z$8)</f>
        <v>-1.1120000000000001</v>
      </c>
      <c r="AD93" s="25">
        <f>(-R93*$R$8)+(S93*$S$8)+(T93*$T$8)-(U93*$U$8)-(V93*$V$8)+(W93*$W$8)+(X93*$X$8)+(Y93*$Y$8)-(Z93*$Z$8)</f>
        <v>1.1120000000000001</v>
      </c>
      <c r="AE93" s="39" t="str">
        <f>IF(G93&gt;H93,"Win","Loss")</f>
        <v>Win</v>
      </c>
      <c r="AF93" s="39" t="str">
        <f>IF(G93=H93,"Win","Loss")</f>
        <v>Loss</v>
      </c>
      <c r="AG93" s="39" t="str">
        <f>IF(G93&lt;H93,"Win","Loss")</f>
        <v>Loss</v>
      </c>
      <c r="AH93" s="39">
        <f>IF(AE93="Win",(I93*$B$2)-$B$2,-$B$2)</f>
        <v>60.000000000000014</v>
      </c>
      <c r="AI93" s="39">
        <f>IF(AF93="Win",(J93*$B$2)-$B$2,-$B$2)</f>
        <v>-50</v>
      </c>
      <c r="AJ93" s="39">
        <f>IF(AG93="Win",(K93*$B$2)-$B$2,-$B$2)</f>
        <v>-50</v>
      </c>
    </row>
    <row r="94" spans="1:36" hidden="1" x14ac:dyDescent="0.2">
      <c r="A94" s="36">
        <v>43591</v>
      </c>
      <c r="B94" s="37" t="s">
        <v>357</v>
      </c>
      <c r="C94" s="37" t="s">
        <v>358</v>
      </c>
      <c r="D94" s="37" t="s">
        <v>359</v>
      </c>
      <c r="E94" s="37" t="s">
        <v>360</v>
      </c>
      <c r="F94" s="37" t="s">
        <v>361</v>
      </c>
      <c r="G94" s="37">
        <v>4</v>
      </c>
      <c r="H94" s="37">
        <v>2</v>
      </c>
      <c r="I94" s="37">
        <v>2.17</v>
      </c>
      <c r="J94" s="37">
        <v>3.37</v>
      </c>
      <c r="K94" s="37">
        <v>3.17</v>
      </c>
      <c r="L94" s="37">
        <v>-1</v>
      </c>
      <c r="M94" s="37">
        <v>44</v>
      </c>
      <c r="N94" s="37">
        <v>34</v>
      </c>
      <c r="O94" s="37">
        <v>2</v>
      </c>
      <c r="P94" s="37">
        <v>20</v>
      </c>
      <c r="Q94" s="37">
        <v>17</v>
      </c>
      <c r="R94" s="37">
        <v>50</v>
      </c>
      <c r="S94" s="37">
        <v>50</v>
      </c>
      <c r="T94" s="37">
        <v>0</v>
      </c>
      <c r="U94" s="37">
        <v>45.45</v>
      </c>
      <c r="V94" s="37">
        <v>25</v>
      </c>
      <c r="W94" s="37">
        <v>29.55</v>
      </c>
      <c r="X94" s="37">
        <v>38.24</v>
      </c>
      <c r="Y94" s="37">
        <v>23.53</v>
      </c>
      <c r="Z94" s="37">
        <v>38.24</v>
      </c>
      <c r="AA94" s="37">
        <v>40</v>
      </c>
      <c r="AB94" s="37">
        <v>29.41</v>
      </c>
      <c r="AC94" s="24">
        <f>(+R94*$R$8)+(S94*$S$8)-(T94*$T$8)+(U94*$U$8)+(V94*$V$8)-(W94*$W$8)-(X94*$X$8)-(Y94*$Y$8)+(Z94*$Z$8)</f>
        <v>23.327000000000005</v>
      </c>
      <c r="AD94" s="25">
        <f>(-R94*$R$8)+(S94*$S$8)+(T94*$T$8)-(U94*$U$8)-(V94*$V$8)+(W94*$W$8)+(X94*$X$8)+(Y94*$Y$8)-(Z94*$Z$8)</f>
        <v>-13.327000000000005</v>
      </c>
      <c r="AE94" s="39" t="str">
        <f>IF(G94&gt;H94,"Win","Loss")</f>
        <v>Win</v>
      </c>
      <c r="AF94" s="39" t="str">
        <f>IF(G94=H94,"Win","Loss")</f>
        <v>Loss</v>
      </c>
      <c r="AG94" s="39" t="str">
        <f>IF(G94&lt;H94,"Win","Loss")</f>
        <v>Loss</v>
      </c>
      <c r="AH94" s="39">
        <f>IF(AE94="Win",(I94*$B$2)-$B$2,-$B$2)</f>
        <v>58.5</v>
      </c>
      <c r="AI94" s="39">
        <f>IF(AF94="Win",(J94*$B$2)-$B$2,-$B$2)</f>
        <v>-50</v>
      </c>
      <c r="AJ94" s="39">
        <f>IF(AG94="Win",(K94*$B$2)-$B$2,-$B$2)</f>
        <v>-50</v>
      </c>
    </row>
    <row r="95" spans="1:36" hidden="1" x14ac:dyDescent="0.2">
      <c r="A95" s="36">
        <v>43591</v>
      </c>
      <c r="B95" s="37" t="s">
        <v>362</v>
      </c>
      <c r="C95" s="37" t="s">
        <v>363</v>
      </c>
      <c r="D95" s="37" t="s">
        <v>364</v>
      </c>
      <c r="E95" s="37" t="s">
        <v>365</v>
      </c>
      <c r="F95" s="37" t="s">
        <v>366</v>
      </c>
      <c r="G95" s="37">
        <v>0</v>
      </c>
      <c r="H95" s="37">
        <v>0</v>
      </c>
      <c r="I95" s="37">
        <v>1.45</v>
      </c>
      <c r="J95" s="37">
        <v>4.17</v>
      </c>
      <c r="K95" s="37">
        <v>6.19</v>
      </c>
      <c r="L95" s="37">
        <v>-4.74</v>
      </c>
      <c r="M95" s="37">
        <v>32</v>
      </c>
      <c r="N95" s="37">
        <v>34</v>
      </c>
      <c r="O95" s="37">
        <v>4</v>
      </c>
      <c r="P95" s="37">
        <v>16</v>
      </c>
      <c r="Q95" s="37">
        <v>18</v>
      </c>
      <c r="R95" s="37">
        <v>25</v>
      </c>
      <c r="S95" s="37">
        <v>50</v>
      </c>
      <c r="T95" s="37">
        <v>25</v>
      </c>
      <c r="U95" s="37">
        <v>37.5</v>
      </c>
      <c r="V95" s="37">
        <v>31.25</v>
      </c>
      <c r="W95" s="37">
        <v>31.25</v>
      </c>
      <c r="X95" s="37">
        <v>17.649999999999999</v>
      </c>
      <c r="Y95" s="37">
        <v>29.41</v>
      </c>
      <c r="Z95" s="37">
        <v>52.94</v>
      </c>
      <c r="AA95" s="37">
        <v>43.75</v>
      </c>
      <c r="AB95" s="37">
        <v>22.22</v>
      </c>
      <c r="AC95" s="24">
        <f>(+R95*$R$8)+(S95*$S$8)-(T95*$T$8)+(U95*$U$8)+(V95*$V$8)-(W95*$W$8)-(X95*$X$8)-(Y95*$Y$8)+(Z95*$Z$8)</f>
        <v>13.492000000000001</v>
      </c>
      <c r="AD95" s="25">
        <f>(-R95*$R$8)+(S95*$S$8)+(T95*$T$8)-(U95*$U$8)-(V95*$V$8)+(W95*$W$8)+(X95*$X$8)+(Y95*$Y$8)-(Z95*$Z$8)</f>
        <v>-3.4920000000000009</v>
      </c>
      <c r="AE95" s="39" t="str">
        <f>IF(G95&gt;H95,"Win","Loss")</f>
        <v>Loss</v>
      </c>
      <c r="AF95" s="39" t="str">
        <f>IF(G95=H95,"Win","Loss")</f>
        <v>Win</v>
      </c>
      <c r="AG95" s="39" t="str">
        <f>IF(G95&lt;H95,"Win","Loss")</f>
        <v>Loss</v>
      </c>
      <c r="AH95" s="39">
        <f>IF(AE95="Win",(I95*$B$2)-$B$2,-$B$2)</f>
        <v>-50</v>
      </c>
      <c r="AI95" s="39">
        <f>IF(AF95="Win",(J95*$B$2)-$B$2,-$B$2)</f>
        <v>158.5</v>
      </c>
      <c r="AJ95" s="39">
        <f>IF(AG95="Win",(K95*$B$2)-$B$2,-$B$2)</f>
        <v>-50</v>
      </c>
    </row>
    <row r="96" spans="1:36" hidden="1" x14ac:dyDescent="0.2">
      <c r="A96" s="36">
        <v>43591</v>
      </c>
      <c r="B96" s="37" t="s">
        <v>268</v>
      </c>
      <c r="C96" s="37" t="s">
        <v>269</v>
      </c>
      <c r="D96" s="37" t="s">
        <v>367</v>
      </c>
      <c r="E96" s="37" t="s">
        <v>368</v>
      </c>
      <c r="F96" s="37" t="s">
        <v>369</v>
      </c>
      <c r="G96" s="37">
        <v>1</v>
      </c>
      <c r="H96" s="37">
        <v>1</v>
      </c>
      <c r="I96" s="37">
        <v>4.07</v>
      </c>
      <c r="J96" s="37">
        <v>4.1399999999999997</v>
      </c>
      <c r="K96" s="37">
        <v>1.63</v>
      </c>
      <c r="L96" s="37">
        <v>2.44</v>
      </c>
      <c r="M96" s="37">
        <v>42</v>
      </c>
      <c r="N96" s="37">
        <v>38</v>
      </c>
      <c r="O96" s="37">
        <v>3</v>
      </c>
      <c r="P96" s="37">
        <v>22</v>
      </c>
      <c r="Q96" s="37">
        <v>17</v>
      </c>
      <c r="R96" s="37">
        <v>33.33</v>
      </c>
      <c r="S96" s="37">
        <v>33.33</v>
      </c>
      <c r="T96" s="37">
        <v>33.33</v>
      </c>
      <c r="U96" s="37">
        <v>52.38</v>
      </c>
      <c r="V96" s="37">
        <v>14.29</v>
      </c>
      <c r="W96" s="37">
        <v>33.33</v>
      </c>
      <c r="X96" s="37">
        <v>73.680000000000007</v>
      </c>
      <c r="Y96" s="37">
        <v>10.53</v>
      </c>
      <c r="Z96" s="37">
        <v>15.79</v>
      </c>
      <c r="AA96" s="37">
        <v>68.180000000000007</v>
      </c>
      <c r="AB96" s="37">
        <v>70.59</v>
      </c>
      <c r="AC96" s="24">
        <f>(+R96*$R$8)+(S96*$S$8)-(T96*$T$8)+(U96*$U$8)+(V96*$V$8)-(W96*$W$8)-(X96*$X$8)-(Y96*$Y$8)+(Z96*$Z$8)</f>
        <v>-4.0590000000000011</v>
      </c>
      <c r="AD96" s="25">
        <f>(-R96*$R$8)+(S96*$S$8)+(T96*$T$8)-(U96*$U$8)-(V96*$V$8)+(W96*$W$8)+(X96*$X$8)+(Y96*$Y$8)-(Z96*$Z$8)</f>
        <v>10.725000000000003</v>
      </c>
      <c r="AE96" s="39" t="str">
        <f>IF(G96&gt;H96,"Win","Loss")</f>
        <v>Loss</v>
      </c>
      <c r="AF96" s="39" t="str">
        <f>IF(G96=H96,"Win","Loss")</f>
        <v>Win</v>
      </c>
      <c r="AG96" s="39" t="str">
        <f>IF(G96&lt;H96,"Win","Loss")</f>
        <v>Loss</v>
      </c>
      <c r="AH96" s="39">
        <f>IF(AE96="Win",(I96*$B$2)-$B$2,-$B$2)</f>
        <v>-50</v>
      </c>
      <c r="AI96" s="39">
        <f>IF(AF96="Win",(J96*$B$2)-$B$2,-$B$2)</f>
        <v>156.99999999999997</v>
      </c>
      <c r="AJ96" s="39">
        <f>IF(AG96="Win",(K96*$B$2)-$B$2,-$B$2)</f>
        <v>-50</v>
      </c>
    </row>
    <row r="97" spans="1:36" hidden="1" x14ac:dyDescent="0.2">
      <c r="A97" s="36">
        <v>43591</v>
      </c>
      <c r="B97" s="37" t="s">
        <v>255</v>
      </c>
      <c r="C97" s="37" t="s">
        <v>256</v>
      </c>
      <c r="D97" s="37" t="s">
        <v>370</v>
      </c>
      <c r="E97" s="37" t="s">
        <v>371</v>
      </c>
      <c r="F97" s="37" t="s">
        <v>372</v>
      </c>
      <c r="G97" s="37">
        <v>2</v>
      </c>
      <c r="H97" s="37">
        <v>2</v>
      </c>
      <c r="I97" s="37">
        <v>2.46</v>
      </c>
      <c r="J97" s="37">
        <v>3.88</v>
      </c>
      <c r="K97" s="37">
        <v>2.33</v>
      </c>
      <c r="L97" s="37">
        <v>0.13</v>
      </c>
      <c r="M97" s="37">
        <v>14</v>
      </c>
      <c r="N97" s="37">
        <v>16</v>
      </c>
      <c r="O97" s="37">
        <v>1</v>
      </c>
      <c r="P97" s="37">
        <v>6</v>
      </c>
      <c r="Q97" s="37">
        <v>9</v>
      </c>
      <c r="R97" s="37">
        <v>0</v>
      </c>
      <c r="S97" s="37">
        <v>100</v>
      </c>
      <c r="T97" s="37">
        <v>0</v>
      </c>
      <c r="U97" s="37">
        <v>28.57</v>
      </c>
      <c r="V97" s="37">
        <v>7.14</v>
      </c>
      <c r="W97" s="37">
        <v>64.290000000000006</v>
      </c>
      <c r="X97" s="37">
        <v>50</v>
      </c>
      <c r="Y97" s="37">
        <v>12.5</v>
      </c>
      <c r="Z97" s="37">
        <v>37.5</v>
      </c>
      <c r="AA97" s="37">
        <v>50</v>
      </c>
      <c r="AB97" s="37">
        <v>55.56</v>
      </c>
      <c r="AC97" s="24">
        <f>(+R97*$R$8)+(S97*$S$8)-(T97*$T$8)+(U97*$U$8)+(V97*$V$8)-(W97*$W$8)-(X97*$X$8)-(Y97*$Y$8)+(Z97*$Z$8)</f>
        <v>-0.18000000000000149</v>
      </c>
      <c r="AD97" s="25">
        <f>(-R97*$R$8)+(S97*$S$8)+(T97*$T$8)-(U97*$U$8)-(V97*$V$8)+(W97*$W$8)+(X97*$X$8)+(Y97*$Y$8)-(Z97*$Z$8)</f>
        <v>20.180000000000003</v>
      </c>
      <c r="AE97" s="39" t="str">
        <f>IF(G97&gt;H97,"Win","Loss")</f>
        <v>Loss</v>
      </c>
      <c r="AF97" s="39" t="str">
        <f>IF(G97=H97,"Win","Loss")</f>
        <v>Win</v>
      </c>
      <c r="AG97" s="39" t="str">
        <f>IF(G97&lt;H97,"Win","Loss")</f>
        <v>Loss</v>
      </c>
      <c r="AH97" s="39">
        <f>IF(AE97="Win",(I97*$B$2)-$B$2,-$B$2)</f>
        <v>-50</v>
      </c>
      <c r="AI97" s="39">
        <f>IF(AF97="Win",(J97*$B$2)-$B$2,-$B$2)</f>
        <v>144</v>
      </c>
      <c r="AJ97" s="39">
        <f>IF(AG97="Win",(K97*$B$2)-$B$2,-$B$2)</f>
        <v>-50</v>
      </c>
    </row>
    <row r="98" spans="1:36" hidden="1" x14ac:dyDescent="0.2">
      <c r="A98" s="36">
        <v>43591</v>
      </c>
      <c r="B98" s="37" t="s">
        <v>373</v>
      </c>
      <c r="C98" s="37" t="s">
        <v>374</v>
      </c>
      <c r="D98" s="37" t="s">
        <v>375</v>
      </c>
      <c r="E98" s="37" t="s">
        <v>376</v>
      </c>
      <c r="F98" s="37" t="s">
        <v>377</v>
      </c>
      <c r="G98" s="37">
        <v>0</v>
      </c>
      <c r="H98" s="37">
        <v>0</v>
      </c>
      <c r="I98" s="37">
        <v>2.46</v>
      </c>
      <c r="J98" s="37">
        <v>3.55</v>
      </c>
      <c r="K98" s="37">
        <v>2.68</v>
      </c>
      <c r="L98" s="37">
        <v>-0.22</v>
      </c>
      <c r="M98" s="37">
        <v>36</v>
      </c>
      <c r="N98" s="37">
        <v>34</v>
      </c>
      <c r="O98" s="37">
        <v>3</v>
      </c>
      <c r="P98" s="37">
        <v>16</v>
      </c>
      <c r="Q98" s="37">
        <v>16</v>
      </c>
      <c r="R98" s="37">
        <v>66.67</v>
      </c>
      <c r="S98" s="37">
        <v>33.33</v>
      </c>
      <c r="T98" s="37">
        <v>0</v>
      </c>
      <c r="U98" s="37">
        <v>47.22</v>
      </c>
      <c r="V98" s="37">
        <v>19.440000000000001</v>
      </c>
      <c r="W98" s="37">
        <v>33.33</v>
      </c>
      <c r="X98" s="37">
        <v>29.41</v>
      </c>
      <c r="Y98" s="37">
        <v>35.29</v>
      </c>
      <c r="Z98" s="37">
        <v>35.29</v>
      </c>
      <c r="AA98" s="37">
        <v>50</v>
      </c>
      <c r="AB98" s="37">
        <v>25</v>
      </c>
      <c r="AC98" s="24">
        <f>(+R98*$R$8)+(S98*$S$8)-(T98*$T$8)+(U98*$U$8)+(V98*$V$8)-(W98*$W$8)-(X98*$X$8)-(Y98*$Y$8)+(Z98*$Z$8)</f>
        <v>25.703000000000007</v>
      </c>
      <c r="AD98" s="25">
        <f>(-R98*$R$8)+(S98*$S$8)+(T98*$T$8)-(U98*$U$8)-(V98*$V$8)+(W98*$W$8)+(X98*$X$8)+(Y98*$Y$8)-(Z98*$Z$8)</f>
        <v>-19.036999999999999</v>
      </c>
      <c r="AE98" s="39" t="str">
        <f>IF(G98&gt;H98,"Win","Loss")</f>
        <v>Loss</v>
      </c>
      <c r="AF98" s="39" t="str">
        <f>IF(G98=H98,"Win","Loss")</f>
        <v>Win</v>
      </c>
      <c r="AG98" s="39" t="str">
        <f>IF(G98&lt;H98,"Win","Loss")</f>
        <v>Loss</v>
      </c>
      <c r="AH98" s="39">
        <f>IF(AE98="Win",(I98*$B$2)-$B$2,-$B$2)</f>
        <v>-50</v>
      </c>
      <c r="AI98" s="39">
        <f>IF(AF98="Win",(J98*$B$2)-$B$2,-$B$2)</f>
        <v>127.5</v>
      </c>
      <c r="AJ98" s="39">
        <f>IF(AG98="Win",(K98*$B$2)-$B$2,-$B$2)</f>
        <v>-50</v>
      </c>
    </row>
    <row r="99" spans="1:36" hidden="1" x14ac:dyDescent="0.2">
      <c r="A99" s="36">
        <v>43591</v>
      </c>
      <c r="B99" s="37" t="s">
        <v>378</v>
      </c>
      <c r="C99" s="37" t="s">
        <v>379</v>
      </c>
      <c r="D99" s="37" t="s">
        <v>380</v>
      </c>
      <c r="E99" s="37" t="s">
        <v>381</v>
      </c>
      <c r="F99" s="37" t="s">
        <v>382</v>
      </c>
      <c r="G99" s="37">
        <v>1</v>
      </c>
      <c r="H99" s="37">
        <v>1</v>
      </c>
      <c r="I99" s="37">
        <v>1.87</v>
      </c>
      <c r="J99" s="37">
        <v>3.59</v>
      </c>
      <c r="K99" s="37">
        <v>3.72</v>
      </c>
      <c r="L99" s="37">
        <v>-1.85</v>
      </c>
      <c r="M99" s="37">
        <v>35</v>
      </c>
      <c r="N99" s="37">
        <v>35</v>
      </c>
      <c r="O99" s="37">
        <v>1</v>
      </c>
      <c r="P99" s="37">
        <v>17</v>
      </c>
      <c r="Q99" s="37">
        <v>17</v>
      </c>
      <c r="R99" s="37">
        <v>0</v>
      </c>
      <c r="S99" s="37">
        <v>0</v>
      </c>
      <c r="T99" s="37">
        <v>100</v>
      </c>
      <c r="U99" s="37">
        <v>25.71</v>
      </c>
      <c r="V99" s="37">
        <v>31.43</v>
      </c>
      <c r="W99" s="37">
        <v>42.86</v>
      </c>
      <c r="X99" s="37">
        <v>37.14</v>
      </c>
      <c r="Y99" s="37">
        <v>20</v>
      </c>
      <c r="Z99" s="37">
        <v>42.86</v>
      </c>
      <c r="AA99" s="37">
        <v>17.649999999999999</v>
      </c>
      <c r="AB99" s="37">
        <v>23.53</v>
      </c>
      <c r="AC99" s="24">
        <f>(+R99*$R$8)+(S99*$S$8)-(T99*$T$8)+(U99*$U$8)+(V99*$V$8)-(W99*$W$8)-(X99*$X$8)-(Y99*$Y$8)+(Z99*$Z$8)</f>
        <v>-31.143000000000001</v>
      </c>
      <c r="AD99" s="25">
        <f>(-R99*$R$8)+(S99*$S$8)+(T99*$T$8)-(U99*$U$8)-(V99*$V$8)+(W99*$W$8)+(X99*$X$8)+(Y99*$Y$8)-(Z99*$Z$8)</f>
        <v>31.143000000000001</v>
      </c>
      <c r="AE99" s="39" t="str">
        <f>IF(G99&gt;H99,"Win","Loss")</f>
        <v>Loss</v>
      </c>
      <c r="AF99" s="39" t="str">
        <f>IF(G99=H99,"Win","Loss")</f>
        <v>Win</v>
      </c>
      <c r="AG99" s="39" t="str">
        <f>IF(G99&lt;H99,"Win","Loss")</f>
        <v>Loss</v>
      </c>
      <c r="AH99" s="39">
        <f>IF(AE99="Win",(I99*$B$2)-$B$2,-$B$2)</f>
        <v>-50</v>
      </c>
      <c r="AI99" s="39">
        <f>IF(AF99="Win",(J99*$B$2)-$B$2,-$B$2)</f>
        <v>129.5</v>
      </c>
      <c r="AJ99" s="39">
        <f>IF(AG99="Win",(K99*$B$2)-$B$2,-$B$2)</f>
        <v>-50</v>
      </c>
    </row>
    <row r="100" spans="1:36" hidden="1" x14ac:dyDescent="0.2">
      <c r="A100" s="36">
        <v>43591</v>
      </c>
      <c r="B100" s="37" t="s">
        <v>378</v>
      </c>
      <c r="C100" s="37" t="s">
        <v>383</v>
      </c>
      <c r="D100" s="37" t="s">
        <v>384</v>
      </c>
      <c r="E100" s="37" t="s">
        <v>385</v>
      </c>
      <c r="F100" s="37" t="s">
        <v>386</v>
      </c>
      <c r="G100" s="37">
        <v>0</v>
      </c>
      <c r="H100" s="37">
        <v>5</v>
      </c>
      <c r="I100" s="37">
        <v>2.9</v>
      </c>
      <c r="J100" s="37">
        <v>3.33</v>
      </c>
      <c r="K100" s="37">
        <v>2.23</v>
      </c>
      <c r="L100" s="37">
        <v>0.67</v>
      </c>
      <c r="M100" s="37">
        <v>31</v>
      </c>
      <c r="N100" s="37">
        <v>31</v>
      </c>
      <c r="O100" s="37">
        <v>1</v>
      </c>
      <c r="P100" s="37">
        <v>15</v>
      </c>
      <c r="Q100" s="37">
        <v>15</v>
      </c>
      <c r="R100" s="37">
        <v>100</v>
      </c>
      <c r="S100" s="37">
        <v>0</v>
      </c>
      <c r="T100" s="37">
        <v>0</v>
      </c>
      <c r="U100" s="37">
        <v>35.479999999999997</v>
      </c>
      <c r="V100" s="37">
        <v>22.58</v>
      </c>
      <c r="W100" s="37">
        <v>41.94</v>
      </c>
      <c r="X100" s="37">
        <v>32.26</v>
      </c>
      <c r="Y100" s="37">
        <v>29.03</v>
      </c>
      <c r="Z100" s="37">
        <v>38.71</v>
      </c>
      <c r="AA100" s="37">
        <v>26.67</v>
      </c>
      <c r="AB100" s="37">
        <v>33.33</v>
      </c>
      <c r="AC100" s="24">
        <f>(+R100*$R$8)+(S100*$S$8)-(T100*$T$8)+(U100*$U$8)+(V100*$V$8)-(W100*$W$8)-(X100*$X$8)-(Y100*$Y$8)+(Z100*$Z$8)</f>
        <v>29.353000000000012</v>
      </c>
      <c r="AD100" s="25">
        <f>(-R100*$R$8)+(S100*$S$8)+(T100*$T$8)-(U100*$U$8)-(V100*$V$8)+(W100*$W$8)+(X100*$X$8)+(Y100*$Y$8)-(Z100*$Z$8)</f>
        <v>-29.353000000000012</v>
      </c>
      <c r="AE100" s="39" t="str">
        <f>IF(G100&gt;H100,"Win","Loss")</f>
        <v>Loss</v>
      </c>
      <c r="AF100" s="39" t="str">
        <f>IF(G100=H100,"Win","Loss")</f>
        <v>Loss</v>
      </c>
      <c r="AG100" s="39" t="str">
        <f>IF(G100&lt;H100,"Win","Loss")</f>
        <v>Win</v>
      </c>
      <c r="AH100" s="39">
        <f>IF(AE100="Win",(I100*$B$2)-$B$2,-$B$2)</f>
        <v>-50</v>
      </c>
      <c r="AI100" s="39">
        <f>IF(AF100="Win",(J100*$B$2)-$B$2,-$B$2)</f>
        <v>-50</v>
      </c>
      <c r="AJ100" s="39">
        <f>IF(AG100="Win",(K100*$B$2)-$B$2,-$B$2)</f>
        <v>61.5</v>
      </c>
    </row>
    <row r="101" spans="1:36" hidden="1" x14ac:dyDescent="0.2">
      <c r="A101" s="36">
        <v>43591</v>
      </c>
      <c r="B101" s="37" t="s">
        <v>323</v>
      </c>
      <c r="C101" s="37" t="s">
        <v>387</v>
      </c>
      <c r="D101" s="37" t="s">
        <v>388</v>
      </c>
      <c r="E101" s="37" t="s">
        <v>389</v>
      </c>
      <c r="F101" s="37" t="s">
        <v>390</v>
      </c>
      <c r="G101" s="37">
        <v>3</v>
      </c>
      <c r="H101" s="37">
        <v>2</v>
      </c>
      <c r="I101" s="37">
        <v>1.4</v>
      </c>
      <c r="J101" s="37">
        <v>4.5999999999999996</v>
      </c>
      <c r="K101" s="37">
        <v>6</v>
      </c>
      <c r="L101" s="37">
        <v>-4.5999999999999996</v>
      </c>
      <c r="M101" s="37">
        <v>48</v>
      </c>
      <c r="N101" s="37">
        <v>28</v>
      </c>
      <c r="O101" s="37">
        <v>0</v>
      </c>
      <c r="P101" s="37">
        <v>24</v>
      </c>
      <c r="Q101" s="37">
        <v>14</v>
      </c>
      <c r="R101" s="37">
        <v>0</v>
      </c>
      <c r="S101" s="37">
        <v>0</v>
      </c>
      <c r="T101" s="37">
        <v>0</v>
      </c>
      <c r="U101" s="37">
        <v>37.5</v>
      </c>
      <c r="V101" s="37">
        <v>18.75</v>
      </c>
      <c r="W101" s="37">
        <v>43.75</v>
      </c>
      <c r="X101" s="37">
        <v>64.290000000000006</v>
      </c>
      <c r="Y101" s="37">
        <v>21.43</v>
      </c>
      <c r="Z101" s="37">
        <v>14.29</v>
      </c>
      <c r="AA101" s="37">
        <v>50</v>
      </c>
      <c r="AB101" s="37">
        <v>71.430000000000007</v>
      </c>
      <c r="AC101" s="24">
        <f>(+R101*$R$8)+(S101*$S$8)-(T101*$T$8)+(U101*$U$8)+(V101*$V$8)-(W101*$W$8)-(X101*$X$8)-(Y101*$Y$8)+(Z101*$Z$8)</f>
        <v>-11.518000000000002</v>
      </c>
      <c r="AD101" s="25">
        <f>(-R101*$R$8)+(S101*$S$8)+(T101*$T$8)-(U101*$U$8)-(V101*$V$8)+(W101*$W$8)+(X101*$X$8)+(Y101*$Y$8)-(Z101*$Z$8)</f>
        <v>11.518000000000002</v>
      </c>
      <c r="AE101" s="39" t="str">
        <f>IF(G101&gt;H101,"Win","Loss")</f>
        <v>Win</v>
      </c>
      <c r="AF101" s="39" t="str">
        <f>IF(G101=H101,"Win","Loss")</f>
        <v>Loss</v>
      </c>
      <c r="AG101" s="39" t="str">
        <f>IF(G101&lt;H101,"Win","Loss")</f>
        <v>Loss</v>
      </c>
      <c r="AH101" s="39">
        <f>IF(AE101="Win",(I101*$B$2)-$B$2,-$B$2)</f>
        <v>20</v>
      </c>
      <c r="AI101" s="39">
        <f>IF(AF101="Win",(J101*$B$2)-$B$2,-$B$2)</f>
        <v>-50</v>
      </c>
      <c r="AJ101" s="39">
        <f>IF(AG101="Win",(K101*$B$2)-$B$2,-$B$2)</f>
        <v>-50</v>
      </c>
    </row>
    <row r="102" spans="1:36" hidden="1" x14ac:dyDescent="0.2">
      <c r="A102" s="36">
        <v>43591</v>
      </c>
      <c r="B102" s="37" t="s">
        <v>323</v>
      </c>
      <c r="C102" s="37" t="s">
        <v>391</v>
      </c>
      <c r="D102" s="37" t="s">
        <v>392</v>
      </c>
      <c r="E102" s="37" t="s">
        <v>393</v>
      </c>
      <c r="F102" s="37" t="s">
        <v>394</v>
      </c>
      <c r="G102" s="37">
        <v>2</v>
      </c>
      <c r="H102" s="37">
        <v>1</v>
      </c>
      <c r="I102" s="37">
        <v>3.65</v>
      </c>
      <c r="J102" s="37">
        <v>3.9</v>
      </c>
      <c r="K102" s="37">
        <v>1.72</v>
      </c>
      <c r="L102" s="37">
        <v>1.93</v>
      </c>
      <c r="M102" s="37">
        <v>29</v>
      </c>
      <c r="N102" s="37">
        <v>1</v>
      </c>
      <c r="O102" s="37">
        <v>0</v>
      </c>
      <c r="P102" s="37">
        <v>15</v>
      </c>
      <c r="Q102" s="37">
        <v>1</v>
      </c>
      <c r="R102" s="37">
        <v>0</v>
      </c>
      <c r="S102" s="37">
        <v>0</v>
      </c>
      <c r="T102" s="37">
        <v>0</v>
      </c>
      <c r="U102" s="37">
        <v>41.38</v>
      </c>
      <c r="V102" s="37">
        <v>17.239999999999998</v>
      </c>
      <c r="W102" s="37">
        <v>41.38</v>
      </c>
      <c r="X102" s="37">
        <v>0</v>
      </c>
      <c r="Y102" s="37">
        <v>100</v>
      </c>
      <c r="Z102" s="37">
        <v>0</v>
      </c>
      <c r="AA102" s="37">
        <v>46.67</v>
      </c>
      <c r="AB102" s="37">
        <v>0</v>
      </c>
      <c r="AC102" s="24">
        <f>(+R102*$R$8)+(S102*$S$8)-(T102*$T$8)+(U102*$U$8)+(V102*$V$8)-(W102*$W$8)-(X102*$X$8)-(Y102*$Y$8)+(Z102*$Z$8)</f>
        <v>-8.2759999999999998</v>
      </c>
      <c r="AD102" s="25">
        <f>(-R102*$R$8)+(S102*$S$8)+(T102*$T$8)-(U102*$U$8)-(V102*$V$8)+(W102*$W$8)+(X102*$X$8)+(Y102*$Y$8)-(Z102*$Z$8)</f>
        <v>8.2759999999999998</v>
      </c>
      <c r="AE102" s="39" t="str">
        <f>IF(G102&gt;H102,"Win","Loss")</f>
        <v>Win</v>
      </c>
      <c r="AF102" s="39" t="str">
        <f>IF(G102=H102,"Win","Loss")</f>
        <v>Loss</v>
      </c>
      <c r="AG102" s="39" t="str">
        <f>IF(G102&lt;H102,"Win","Loss")</f>
        <v>Loss</v>
      </c>
      <c r="AH102" s="39">
        <f>IF(AE102="Win",(I102*$B$2)-$B$2,-$B$2)</f>
        <v>132.5</v>
      </c>
      <c r="AI102" s="39">
        <f>IF(AF102="Win",(J102*$B$2)-$B$2,-$B$2)</f>
        <v>-50</v>
      </c>
      <c r="AJ102" s="39">
        <f>IF(AG102="Win",(K102*$B$2)-$B$2,-$B$2)</f>
        <v>-50</v>
      </c>
    </row>
    <row r="103" spans="1:36" hidden="1" x14ac:dyDescent="0.2">
      <c r="A103" s="36">
        <v>43591</v>
      </c>
      <c r="B103" s="37" t="s">
        <v>323</v>
      </c>
      <c r="C103" s="37" t="s">
        <v>395</v>
      </c>
      <c r="D103" s="37" t="s">
        <v>396</v>
      </c>
      <c r="E103" s="37" t="s">
        <v>397</v>
      </c>
      <c r="F103" s="37" t="s">
        <v>398</v>
      </c>
      <c r="G103" s="37">
        <v>1</v>
      </c>
      <c r="H103" s="37">
        <v>4</v>
      </c>
      <c r="I103" s="37">
        <v>3.06</v>
      </c>
      <c r="J103" s="37">
        <v>3.82</v>
      </c>
      <c r="K103" s="37">
        <v>1.93</v>
      </c>
      <c r="L103" s="37">
        <v>1.1299999999999999</v>
      </c>
      <c r="M103" s="37">
        <v>25</v>
      </c>
      <c r="N103" s="37">
        <v>25</v>
      </c>
      <c r="O103" s="37">
        <v>1</v>
      </c>
      <c r="P103" s="37">
        <v>12</v>
      </c>
      <c r="Q103" s="37">
        <v>12</v>
      </c>
      <c r="R103" s="37">
        <v>0</v>
      </c>
      <c r="S103" s="37">
        <v>0</v>
      </c>
      <c r="T103" s="37">
        <v>100</v>
      </c>
      <c r="U103" s="37">
        <v>44</v>
      </c>
      <c r="V103" s="37">
        <v>16</v>
      </c>
      <c r="W103" s="37">
        <v>40</v>
      </c>
      <c r="X103" s="37">
        <v>64</v>
      </c>
      <c r="Y103" s="37">
        <v>24</v>
      </c>
      <c r="Z103" s="37">
        <v>12</v>
      </c>
      <c r="AA103" s="37">
        <v>41.67</v>
      </c>
      <c r="AB103" s="37">
        <v>50</v>
      </c>
      <c r="AC103" s="24">
        <f>(+R103*$R$8)+(S103*$S$8)-(T103*$T$8)+(U103*$U$8)+(V103*$V$8)-(W103*$W$8)-(X103*$X$8)-(Y103*$Y$8)+(Z103*$Z$8)</f>
        <v>-40.4</v>
      </c>
      <c r="AD103" s="25">
        <f>(-R103*$R$8)+(S103*$S$8)+(T103*$T$8)-(U103*$U$8)-(V103*$V$8)+(W103*$W$8)+(X103*$X$8)+(Y103*$Y$8)-(Z103*$Z$8)</f>
        <v>40.4</v>
      </c>
      <c r="AE103" s="39" t="str">
        <f>IF(G103&gt;H103,"Win","Loss")</f>
        <v>Loss</v>
      </c>
      <c r="AF103" s="39" t="str">
        <f>IF(G103=H103,"Win","Loss")</f>
        <v>Loss</v>
      </c>
      <c r="AG103" s="39" t="str">
        <f>IF(G103&lt;H103,"Win","Loss")</f>
        <v>Win</v>
      </c>
      <c r="AH103" s="39">
        <f>IF(AE103="Win",(I103*$B$2)-$B$2,-$B$2)</f>
        <v>-50</v>
      </c>
      <c r="AI103" s="39">
        <f>IF(AF103="Win",(J103*$B$2)-$B$2,-$B$2)</f>
        <v>-50</v>
      </c>
      <c r="AJ103" s="39">
        <f>IF(AG103="Win",(K103*$B$2)-$B$2,-$B$2)</f>
        <v>46.5</v>
      </c>
    </row>
    <row r="104" spans="1:36" hidden="1" x14ac:dyDescent="0.2">
      <c r="A104" s="36">
        <v>43591</v>
      </c>
      <c r="B104" s="37" t="s">
        <v>323</v>
      </c>
      <c r="C104" s="37" t="s">
        <v>399</v>
      </c>
      <c r="D104" s="37" t="s">
        <v>400</v>
      </c>
      <c r="E104" s="37" t="s">
        <v>401</v>
      </c>
      <c r="F104" s="37" t="s">
        <v>402</v>
      </c>
      <c r="G104" s="37">
        <v>1</v>
      </c>
      <c r="H104" s="37">
        <v>1</v>
      </c>
      <c r="I104" s="37">
        <v>2.76</v>
      </c>
      <c r="J104" s="37">
        <v>3.45</v>
      </c>
      <c r="K104" s="37">
        <v>2.44</v>
      </c>
      <c r="L104" s="37">
        <v>0.32</v>
      </c>
      <c r="M104" s="37">
        <v>8</v>
      </c>
      <c r="N104" s="37">
        <v>12</v>
      </c>
      <c r="O104" s="37">
        <v>0</v>
      </c>
      <c r="P104" s="37">
        <v>2</v>
      </c>
      <c r="Q104" s="37">
        <v>9</v>
      </c>
      <c r="R104" s="37">
        <v>0</v>
      </c>
      <c r="S104" s="37">
        <v>0</v>
      </c>
      <c r="T104" s="37">
        <v>0</v>
      </c>
      <c r="U104" s="37">
        <v>62.5</v>
      </c>
      <c r="V104" s="37">
        <v>0</v>
      </c>
      <c r="W104" s="37">
        <v>37.5</v>
      </c>
      <c r="X104" s="37">
        <v>66.67</v>
      </c>
      <c r="Y104" s="37">
        <v>8.33</v>
      </c>
      <c r="Z104" s="37">
        <v>25</v>
      </c>
      <c r="AA104" s="37">
        <v>100</v>
      </c>
      <c r="AB104" s="37">
        <v>55.56</v>
      </c>
      <c r="AC104" s="24">
        <f>(+R104*$R$8)+(S104*$S$8)-(T104*$T$8)+(U104*$U$8)+(V104*$V$8)-(W104*$W$8)-(X104*$X$8)-(Y104*$Y$8)+(Z104*$Z$8)</f>
        <v>-4.1670000000000016</v>
      </c>
      <c r="AD104" s="25">
        <f>(-R104*$R$8)+(S104*$S$8)+(T104*$T$8)-(U104*$U$8)-(V104*$V$8)+(W104*$W$8)+(X104*$X$8)+(Y104*$Y$8)-(Z104*$Z$8)</f>
        <v>4.1670000000000016</v>
      </c>
      <c r="AE104" s="39" t="str">
        <f>IF(G104&gt;H104,"Win","Loss")</f>
        <v>Loss</v>
      </c>
      <c r="AF104" s="39" t="str">
        <f>IF(G104=H104,"Win","Loss")</f>
        <v>Win</v>
      </c>
      <c r="AG104" s="39" t="str">
        <f>IF(G104&lt;H104,"Win","Loss")</f>
        <v>Loss</v>
      </c>
      <c r="AH104" s="39">
        <f>IF(AE104="Win",(I104*$B$2)-$B$2,-$B$2)</f>
        <v>-50</v>
      </c>
      <c r="AI104" s="39">
        <f>IF(AF104="Win",(J104*$B$2)-$B$2,-$B$2)</f>
        <v>122.5</v>
      </c>
      <c r="AJ104" s="39">
        <f>IF(AG104="Win",(K104*$B$2)-$B$2,-$B$2)</f>
        <v>-50</v>
      </c>
    </row>
    <row r="105" spans="1:36" hidden="1" x14ac:dyDescent="0.2">
      <c r="A105" s="36">
        <v>43591</v>
      </c>
      <c r="B105" s="37" t="s">
        <v>403</v>
      </c>
      <c r="C105" s="37" t="s">
        <v>404</v>
      </c>
      <c r="D105" s="37" t="s">
        <v>405</v>
      </c>
      <c r="E105" s="37" t="s">
        <v>406</v>
      </c>
      <c r="F105" s="37" t="s">
        <v>407</v>
      </c>
      <c r="G105" s="37">
        <v>1</v>
      </c>
      <c r="H105" s="37">
        <v>1</v>
      </c>
      <c r="I105" s="37">
        <v>3.48</v>
      </c>
      <c r="J105" s="37">
        <v>3.34</v>
      </c>
      <c r="K105" s="37">
        <v>2.11</v>
      </c>
      <c r="L105" s="37">
        <v>1.37</v>
      </c>
      <c r="M105" s="37">
        <v>7</v>
      </c>
      <c r="N105" s="37">
        <v>12</v>
      </c>
      <c r="O105" s="37">
        <v>0</v>
      </c>
      <c r="P105" s="37">
        <v>3</v>
      </c>
      <c r="Q105" s="37">
        <v>5</v>
      </c>
      <c r="R105" s="37">
        <v>0</v>
      </c>
      <c r="S105" s="37">
        <v>0</v>
      </c>
      <c r="T105" s="37">
        <v>0</v>
      </c>
      <c r="U105" s="37">
        <v>28.57</v>
      </c>
      <c r="V105" s="37">
        <v>14.29</v>
      </c>
      <c r="W105" s="37">
        <v>57.14</v>
      </c>
      <c r="X105" s="37">
        <v>66.67</v>
      </c>
      <c r="Y105" s="37">
        <v>16.670000000000002</v>
      </c>
      <c r="Z105" s="37">
        <v>16.670000000000002</v>
      </c>
      <c r="AA105" s="37">
        <v>66.67</v>
      </c>
      <c r="AB105" s="37">
        <v>80</v>
      </c>
      <c r="AC105" s="24">
        <f>(+R105*$R$8)+(S105*$S$8)-(T105*$T$8)+(U105*$U$8)+(V105*$V$8)-(W105*$W$8)-(X105*$X$8)-(Y105*$Y$8)+(Z105*$Z$8)</f>
        <v>-15.952000000000002</v>
      </c>
      <c r="AD105" s="25">
        <f>(-R105*$R$8)+(S105*$S$8)+(T105*$T$8)-(U105*$U$8)-(V105*$V$8)+(W105*$W$8)+(X105*$X$8)+(Y105*$Y$8)-(Z105*$Z$8)</f>
        <v>15.952000000000002</v>
      </c>
      <c r="AE105" s="39" t="str">
        <f>IF(G105&gt;H105,"Win","Loss")</f>
        <v>Loss</v>
      </c>
      <c r="AF105" s="39" t="str">
        <f>IF(G105=H105,"Win","Loss")</f>
        <v>Win</v>
      </c>
      <c r="AG105" s="39" t="str">
        <f>IF(G105&lt;H105,"Win","Loss")</f>
        <v>Loss</v>
      </c>
      <c r="AH105" s="39">
        <f>IF(AE105="Win",(I105*$B$2)-$B$2,-$B$2)</f>
        <v>-50</v>
      </c>
      <c r="AI105" s="39">
        <f>IF(AF105="Win",(J105*$B$2)-$B$2,-$B$2)</f>
        <v>117</v>
      </c>
      <c r="AJ105" s="39">
        <f>IF(AG105="Win",(K105*$B$2)-$B$2,-$B$2)</f>
        <v>-50</v>
      </c>
    </row>
    <row r="106" spans="1:36" hidden="1" x14ac:dyDescent="0.2">
      <c r="A106" s="36">
        <v>43591</v>
      </c>
      <c r="B106" s="37" t="s">
        <v>403</v>
      </c>
      <c r="C106" s="37" t="s">
        <v>404</v>
      </c>
      <c r="D106" s="37" t="s">
        <v>408</v>
      </c>
      <c r="E106" s="37" t="s">
        <v>409</v>
      </c>
      <c r="F106" s="37" t="s">
        <v>410</v>
      </c>
      <c r="G106" s="37">
        <v>0</v>
      </c>
      <c r="H106" s="37">
        <v>0</v>
      </c>
      <c r="I106" s="37">
        <v>2.5299999999999998</v>
      </c>
      <c r="J106" s="37">
        <v>3.31</v>
      </c>
      <c r="K106" s="37">
        <v>2.74</v>
      </c>
      <c r="L106" s="37">
        <v>-0.21</v>
      </c>
      <c r="M106" s="37">
        <v>10</v>
      </c>
      <c r="N106" s="37">
        <v>11</v>
      </c>
      <c r="O106" s="37">
        <v>0</v>
      </c>
      <c r="P106" s="37">
        <v>4</v>
      </c>
      <c r="Q106" s="37">
        <v>5</v>
      </c>
      <c r="R106" s="37">
        <v>0</v>
      </c>
      <c r="S106" s="37">
        <v>0</v>
      </c>
      <c r="T106" s="37">
        <v>0</v>
      </c>
      <c r="U106" s="37">
        <v>50</v>
      </c>
      <c r="V106" s="37">
        <v>30</v>
      </c>
      <c r="W106" s="37">
        <v>20</v>
      </c>
      <c r="X106" s="37">
        <v>45.45</v>
      </c>
      <c r="Y106" s="37">
        <v>45.45</v>
      </c>
      <c r="Z106" s="37">
        <v>9.09</v>
      </c>
      <c r="AA106" s="37">
        <v>50</v>
      </c>
      <c r="AB106" s="37">
        <v>40</v>
      </c>
      <c r="AC106" s="24">
        <f>(+R106*$R$8)+(S106*$S$8)-(T106*$T$8)+(U106*$U$8)+(V106*$V$8)-(W106*$W$8)-(X106*$X$8)-(Y106*$Y$8)+(Z106*$Z$8)</f>
        <v>-2.8170000000000024</v>
      </c>
      <c r="AD106" s="25">
        <f>(-R106*$R$8)+(S106*$S$8)+(T106*$T$8)-(U106*$U$8)-(V106*$V$8)+(W106*$W$8)+(X106*$X$8)+(Y106*$Y$8)-(Z106*$Z$8)</f>
        <v>2.8170000000000024</v>
      </c>
      <c r="AE106" s="39" t="str">
        <f>IF(G106&gt;H106,"Win","Loss")</f>
        <v>Loss</v>
      </c>
      <c r="AF106" s="39" t="str">
        <f>IF(G106=H106,"Win","Loss")</f>
        <v>Win</v>
      </c>
      <c r="AG106" s="39" t="str">
        <f>IF(G106&lt;H106,"Win","Loss")</f>
        <v>Loss</v>
      </c>
      <c r="AH106" s="39">
        <f>IF(AE106="Win",(I106*$B$2)-$B$2,-$B$2)</f>
        <v>-50</v>
      </c>
      <c r="AI106" s="39">
        <f>IF(AF106="Win",(J106*$B$2)-$B$2,-$B$2)</f>
        <v>115.5</v>
      </c>
      <c r="AJ106" s="39">
        <f>IF(AG106="Win",(K106*$B$2)-$B$2,-$B$2)</f>
        <v>-50</v>
      </c>
    </row>
    <row r="107" spans="1:36" hidden="1" x14ac:dyDescent="0.2">
      <c r="A107" s="36">
        <v>43591</v>
      </c>
      <c r="B107" s="37" t="s">
        <v>403</v>
      </c>
      <c r="C107" s="37" t="s">
        <v>411</v>
      </c>
      <c r="D107" s="37" t="s">
        <v>412</v>
      </c>
      <c r="E107" s="37" t="s">
        <v>413</v>
      </c>
      <c r="F107" s="37" t="s">
        <v>414</v>
      </c>
      <c r="G107" s="37">
        <v>4</v>
      </c>
      <c r="H107" s="37">
        <v>1</v>
      </c>
      <c r="I107" s="37">
        <v>1.23</v>
      </c>
      <c r="J107" s="37">
        <v>5.91</v>
      </c>
      <c r="K107" s="37">
        <v>8.19</v>
      </c>
      <c r="L107" s="37">
        <v>-6.96</v>
      </c>
      <c r="M107" s="37">
        <v>7</v>
      </c>
      <c r="N107" s="37">
        <v>33</v>
      </c>
      <c r="O107" s="37">
        <v>0</v>
      </c>
      <c r="P107" s="37">
        <v>2</v>
      </c>
      <c r="Q107" s="37">
        <v>16</v>
      </c>
      <c r="R107" s="37">
        <v>0</v>
      </c>
      <c r="S107" s="37">
        <v>0</v>
      </c>
      <c r="T107" s="37">
        <v>0</v>
      </c>
      <c r="U107" s="37">
        <v>42.86</v>
      </c>
      <c r="V107" s="37">
        <v>14.29</v>
      </c>
      <c r="W107" s="37">
        <v>42.86</v>
      </c>
      <c r="X107" s="37">
        <v>60.61</v>
      </c>
      <c r="Y107" s="37">
        <v>21.21</v>
      </c>
      <c r="Z107" s="37">
        <v>18.18</v>
      </c>
      <c r="AA107" s="37">
        <v>50</v>
      </c>
      <c r="AB107" s="37">
        <v>56.25</v>
      </c>
      <c r="AC107" s="24">
        <f>(+R107*$R$8)+(S107*$S$8)-(T107*$T$8)+(U107*$U$8)+(V107*$V$8)-(W107*$W$8)-(X107*$X$8)-(Y107*$Y$8)+(Z107*$Z$8)</f>
        <v>-9.1780000000000008</v>
      </c>
      <c r="AD107" s="25">
        <f>(-R107*$R$8)+(S107*$S$8)+(T107*$T$8)-(U107*$U$8)-(V107*$V$8)+(W107*$W$8)+(X107*$X$8)+(Y107*$Y$8)-(Z107*$Z$8)</f>
        <v>9.1780000000000008</v>
      </c>
      <c r="AE107" s="39" t="str">
        <f>IF(G107&gt;H107,"Win","Loss")</f>
        <v>Win</v>
      </c>
      <c r="AF107" s="39" t="str">
        <f>IF(G107=H107,"Win","Loss")</f>
        <v>Loss</v>
      </c>
      <c r="AG107" s="39" t="str">
        <f>IF(G107&lt;H107,"Win","Loss")</f>
        <v>Loss</v>
      </c>
      <c r="AH107" s="39">
        <f>IF(AE107="Win",(I107*$B$2)-$B$2,-$B$2)</f>
        <v>11.5</v>
      </c>
      <c r="AI107" s="39">
        <f>IF(AF107="Win",(J107*$B$2)-$B$2,-$B$2)</f>
        <v>-50</v>
      </c>
      <c r="AJ107" s="39">
        <f>IF(AG107="Win",(K107*$B$2)-$B$2,-$B$2)</f>
        <v>-50</v>
      </c>
    </row>
    <row r="108" spans="1:36" hidden="1" x14ac:dyDescent="0.2">
      <c r="A108" s="36">
        <v>43591</v>
      </c>
      <c r="B108" s="37" t="s">
        <v>403</v>
      </c>
      <c r="C108" s="37" t="s">
        <v>415</v>
      </c>
      <c r="D108" s="37" t="s">
        <v>416</v>
      </c>
      <c r="E108" s="37" t="s">
        <v>417</v>
      </c>
      <c r="F108" s="37" t="s">
        <v>418</v>
      </c>
      <c r="G108" s="37">
        <v>1</v>
      </c>
      <c r="H108" s="37">
        <v>0</v>
      </c>
      <c r="I108" s="37">
        <v>2.12</v>
      </c>
      <c r="J108" s="37">
        <v>3.79</v>
      </c>
      <c r="K108" s="37">
        <v>2.69</v>
      </c>
      <c r="L108" s="37">
        <v>-0.56999999999999995</v>
      </c>
      <c r="M108" s="37">
        <v>45</v>
      </c>
      <c r="N108" s="37">
        <v>34</v>
      </c>
      <c r="O108" s="37">
        <v>0</v>
      </c>
      <c r="P108" s="37">
        <v>22</v>
      </c>
      <c r="Q108" s="37">
        <v>17</v>
      </c>
      <c r="R108" s="37">
        <v>0</v>
      </c>
      <c r="S108" s="37">
        <v>0</v>
      </c>
      <c r="T108" s="37">
        <v>0</v>
      </c>
      <c r="U108" s="37">
        <v>42.22</v>
      </c>
      <c r="V108" s="37">
        <v>15.56</v>
      </c>
      <c r="W108" s="37">
        <v>42.22</v>
      </c>
      <c r="X108" s="37">
        <v>29.41</v>
      </c>
      <c r="Y108" s="37">
        <v>14.71</v>
      </c>
      <c r="Z108" s="37">
        <v>55.88</v>
      </c>
      <c r="AA108" s="37">
        <v>54.55</v>
      </c>
      <c r="AB108" s="37">
        <v>11.76</v>
      </c>
      <c r="AC108" s="24">
        <f>(+R108*$R$8)+(S108*$S$8)-(T108*$T$8)+(U108*$U$8)+(V108*$V$8)-(W108*$W$8)-(X108*$X$8)-(Y108*$Y$8)+(Z108*$Z$8)</f>
        <v>5.3790000000000004</v>
      </c>
      <c r="AD108" s="25">
        <f>(-R108*$R$8)+(S108*$S$8)+(T108*$T$8)-(U108*$U$8)-(V108*$V$8)+(W108*$W$8)+(X108*$X$8)+(Y108*$Y$8)-(Z108*$Z$8)</f>
        <v>-5.3790000000000004</v>
      </c>
      <c r="AE108" s="39" t="str">
        <f>IF(G108&gt;H108,"Win","Loss")</f>
        <v>Win</v>
      </c>
      <c r="AF108" s="39" t="str">
        <f>IF(G108=H108,"Win","Loss")</f>
        <v>Loss</v>
      </c>
      <c r="AG108" s="39" t="str">
        <f>IF(G108&lt;H108,"Win","Loss")</f>
        <v>Loss</v>
      </c>
      <c r="AH108" s="39">
        <f>IF(AE108="Win",(I108*$B$2)-$B$2,-$B$2)</f>
        <v>56</v>
      </c>
      <c r="AI108" s="39">
        <f>IF(AF108="Win",(J108*$B$2)-$B$2,-$B$2)</f>
        <v>-50</v>
      </c>
      <c r="AJ108" s="39">
        <f>IF(AG108="Win",(K108*$B$2)-$B$2,-$B$2)</f>
        <v>-50</v>
      </c>
    </row>
    <row r="109" spans="1:36" hidden="1" x14ac:dyDescent="0.2">
      <c r="A109" s="36">
        <v>43591</v>
      </c>
      <c r="B109" s="37" t="s">
        <v>403</v>
      </c>
      <c r="C109" s="37" t="s">
        <v>419</v>
      </c>
      <c r="D109" s="37" t="s">
        <v>420</v>
      </c>
      <c r="E109" s="37" t="s">
        <v>421</v>
      </c>
      <c r="F109" s="37" t="s">
        <v>422</v>
      </c>
      <c r="G109" s="37">
        <v>4</v>
      </c>
      <c r="H109" s="37">
        <v>1</v>
      </c>
      <c r="I109" s="37">
        <v>1.96</v>
      </c>
      <c r="J109" s="37">
        <v>3.54</v>
      </c>
      <c r="K109" s="37">
        <v>3.58</v>
      </c>
      <c r="L109" s="37">
        <v>-1.62</v>
      </c>
      <c r="M109" s="37">
        <v>9</v>
      </c>
      <c r="N109" s="37">
        <v>37</v>
      </c>
      <c r="O109" s="37">
        <v>0</v>
      </c>
      <c r="P109" s="37">
        <v>3</v>
      </c>
      <c r="Q109" s="37">
        <v>17</v>
      </c>
      <c r="R109" s="37">
        <v>0</v>
      </c>
      <c r="S109" s="37">
        <v>0</v>
      </c>
      <c r="T109" s="37">
        <v>0</v>
      </c>
      <c r="U109" s="37">
        <v>44.44</v>
      </c>
      <c r="V109" s="37">
        <v>11.11</v>
      </c>
      <c r="W109" s="37">
        <v>44.44</v>
      </c>
      <c r="X109" s="37">
        <v>51.35</v>
      </c>
      <c r="Y109" s="37">
        <v>21.62</v>
      </c>
      <c r="Z109" s="37">
        <v>27.03</v>
      </c>
      <c r="AA109" s="37">
        <v>66.67</v>
      </c>
      <c r="AB109" s="37">
        <v>58.82</v>
      </c>
      <c r="AC109" s="24">
        <f>(+R109*$R$8)+(S109*$S$8)-(T109*$T$8)+(U109*$U$8)+(V109*$V$8)-(W109*$W$8)-(X109*$X$8)-(Y109*$Y$8)+(Z109*$Z$8)</f>
        <v>-5.9150000000000009</v>
      </c>
      <c r="AD109" s="25">
        <f>(-R109*$R$8)+(S109*$S$8)+(T109*$T$8)-(U109*$U$8)-(V109*$V$8)+(W109*$W$8)+(X109*$X$8)+(Y109*$Y$8)-(Z109*$Z$8)</f>
        <v>5.9150000000000009</v>
      </c>
      <c r="AE109" s="39" t="str">
        <f>IF(G109&gt;H109,"Win","Loss")</f>
        <v>Win</v>
      </c>
      <c r="AF109" s="39" t="str">
        <f>IF(G109=H109,"Win","Loss")</f>
        <v>Loss</v>
      </c>
      <c r="AG109" s="39" t="str">
        <f>IF(G109&lt;H109,"Win","Loss")</f>
        <v>Loss</v>
      </c>
      <c r="AH109" s="39">
        <f>IF(AE109="Win",(I109*$B$2)-$B$2,-$B$2)</f>
        <v>48</v>
      </c>
      <c r="AI109" s="39">
        <f>IF(AF109="Win",(J109*$B$2)-$B$2,-$B$2)</f>
        <v>-50</v>
      </c>
      <c r="AJ109" s="39">
        <f>IF(AG109="Win",(K109*$B$2)-$B$2,-$B$2)</f>
        <v>-50</v>
      </c>
    </row>
    <row r="110" spans="1:36" hidden="1" x14ac:dyDescent="0.2">
      <c r="A110" s="36">
        <v>43591</v>
      </c>
      <c r="B110" s="37" t="s">
        <v>403</v>
      </c>
      <c r="C110" s="37" t="s">
        <v>419</v>
      </c>
      <c r="D110" s="37" t="s">
        <v>423</v>
      </c>
      <c r="E110" s="37" t="s">
        <v>424</v>
      </c>
      <c r="F110" s="37" t="s">
        <v>425</v>
      </c>
      <c r="G110" s="37">
        <v>3</v>
      </c>
      <c r="H110" s="37">
        <v>3</v>
      </c>
      <c r="I110" s="37">
        <v>2.39</v>
      </c>
      <c r="J110" s="37">
        <v>3.43</v>
      </c>
      <c r="K110" s="37">
        <v>2.74</v>
      </c>
      <c r="L110" s="37">
        <v>-0.35</v>
      </c>
      <c r="M110" s="37">
        <v>9</v>
      </c>
      <c r="N110" s="37">
        <v>6</v>
      </c>
      <c r="O110" s="37">
        <v>0</v>
      </c>
      <c r="P110" s="37">
        <v>3</v>
      </c>
      <c r="Q110" s="37">
        <v>3</v>
      </c>
      <c r="R110" s="37">
        <v>0</v>
      </c>
      <c r="S110" s="37">
        <v>0</v>
      </c>
      <c r="T110" s="37">
        <v>0</v>
      </c>
      <c r="U110" s="37">
        <v>33.33</v>
      </c>
      <c r="V110" s="37">
        <v>22.22</v>
      </c>
      <c r="W110" s="37">
        <v>44.44</v>
      </c>
      <c r="X110" s="37">
        <v>16.670000000000002</v>
      </c>
      <c r="Y110" s="37">
        <v>50</v>
      </c>
      <c r="Z110" s="37">
        <v>33.33</v>
      </c>
      <c r="AA110" s="37">
        <v>66.67</v>
      </c>
      <c r="AB110" s="37">
        <v>0</v>
      </c>
      <c r="AC110" s="24">
        <f>(+R110*$R$8)+(S110*$S$8)-(T110*$T$8)+(U110*$U$8)+(V110*$V$8)-(W110*$W$8)-(X110*$X$8)-(Y110*$Y$8)+(Z110*$Z$8)</f>
        <v>-1.6679999999999993</v>
      </c>
      <c r="AD110" s="25">
        <f>(-R110*$R$8)+(S110*$S$8)+(T110*$T$8)-(U110*$U$8)-(V110*$V$8)+(W110*$W$8)+(X110*$X$8)+(Y110*$Y$8)-(Z110*$Z$8)</f>
        <v>1.6679999999999993</v>
      </c>
      <c r="AE110" s="39" t="str">
        <f>IF(G110&gt;H110,"Win","Loss")</f>
        <v>Loss</v>
      </c>
      <c r="AF110" s="39" t="str">
        <f>IF(G110=H110,"Win","Loss")</f>
        <v>Win</v>
      </c>
      <c r="AG110" s="39" t="str">
        <f>IF(G110&lt;H110,"Win","Loss")</f>
        <v>Loss</v>
      </c>
      <c r="AH110" s="39">
        <f>IF(AE110="Win",(I110*$B$2)-$B$2,-$B$2)</f>
        <v>-50</v>
      </c>
      <c r="AI110" s="39">
        <f>IF(AF110="Win",(J110*$B$2)-$B$2,-$B$2)</f>
        <v>121.5</v>
      </c>
      <c r="AJ110" s="39">
        <f>IF(AG110="Win",(K110*$B$2)-$B$2,-$B$2)</f>
        <v>-50</v>
      </c>
    </row>
    <row r="111" spans="1:36" hidden="1" x14ac:dyDescent="0.2">
      <c r="A111" s="36">
        <v>43591</v>
      </c>
      <c r="B111" s="37" t="s">
        <v>323</v>
      </c>
      <c r="C111" s="37" t="s">
        <v>395</v>
      </c>
      <c r="D111" s="37" t="s">
        <v>426</v>
      </c>
      <c r="E111" s="37" t="s">
        <v>427</v>
      </c>
      <c r="F111" s="37" t="s">
        <v>428</v>
      </c>
      <c r="G111" s="37">
        <v>10</v>
      </c>
      <c r="H111" s="37">
        <v>0</v>
      </c>
      <c r="I111" s="37">
        <v>1.05</v>
      </c>
      <c r="J111" s="37">
        <v>9.6199999999999992</v>
      </c>
      <c r="K111" s="37">
        <v>19.309999999999999</v>
      </c>
      <c r="L111" s="37">
        <v>-18.260000000000002</v>
      </c>
      <c r="M111" s="37">
        <v>3</v>
      </c>
      <c r="N111" s="37">
        <v>28</v>
      </c>
      <c r="O111" s="37">
        <v>0</v>
      </c>
      <c r="P111" s="37">
        <v>1</v>
      </c>
      <c r="Q111" s="37">
        <v>14</v>
      </c>
      <c r="R111" s="37">
        <v>0</v>
      </c>
      <c r="S111" s="37">
        <v>0</v>
      </c>
      <c r="T111" s="37">
        <v>0</v>
      </c>
      <c r="U111" s="37">
        <v>100</v>
      </c>
      <c r="V111" s="37">
        <v>0</v>
      </c>
      <c r="W111" s="37">
        <v>0</v>
      </c>
      <c r="X111" s="37">
        <v>32.14</v>
      </c>
      <c r="Y111" s="37">
        <v>25</v>
      </c>
      <c r="Z111" s="37">
        <v>42.86</v>
      </c>
      <c r="AA111" s="37">
        <v>100</v>
      </c>
      <c r="AB111" s="37">
        <v>35.71</v>
      </c>
      <c r="AC111" s="24">
        <f>(+R111*$R$8)+(S111*$S$8)-(T111*$T$8)+(U111*$U$8)+(V111*$V$8)-(W111*$W$8)-(X111*$X$8)-(Y111*$Y$8)+(Z111*$Z$8)</f>
        <v>19.643999999999998</v>
      </c>
      <c r="AD111" s="25">
        <f>(-R111*$R$8)+(S111*$S$8)+(T111*$T$8)-(U111*$U$8)-(V111*$V$8)+(W111*$W$8)+(X111*$X$8)+(Y111*$Y$8)-(Z111*$Z$8)</f>
        <v>-19.643999999999998</v>
      </c>
      <c r="AE111" s="39" t="str">
        <f>IF(G111&gt;H111,"Win","Loss")</f>
        <v>Win</v>
      </c>
      <c r="AF111" s="39" t="str">
        <f>IF(G111=H111,"Win","Loss")</f>
        <v>Loss</v>
      </c>
      <c r="AG111" s="39" t="str">
        <f>IF(G111&lt;H111,"Win","Loss")</f>
        <v>Loss</v>
      </c>
      <c r="AH111" s="39">
        <f>IF(AE111="Win",(I111*$B$2)-$B$2,-$B$2)</f>
        <v>2.5</v>
      </c>
      <c r="AI111" s="39">
        <f>IF(AF111="Win",(J111*$B$2)-$B$2,-$B$2)</f>
        <v>-50</v>
      </c>
      <c r="AJ111" s="39">
        <f>IF(AG111="Win",(K111*$B$2)-$B$2,-$B$2)</f>
        <v>-50</v>
      </c>
    </row>
    <row r="112" spans="1:36" hidden="1" x14ac:dyDescent="0.2">
      <c r="A112" s="36">
        <v>43591</v>
      </c>
      <c r="B112" s="37" t="s">
        <v>429</v>
      </c>
      <c r="C112" s="37" t="s">
        <v>430</v>
      </c>
      <c r="D112" s="37" t="s">
        <v>431</v>
      </c>
      <c r="E112" s="37" t="s">
        <v>432</v>
      </c>
      <c r="F112" s="37" t="s">
        <v>433</v>
      </c>
      <c r="G112" s="37">
        <v>2</v>
      </c>
      <c r="H112" s="37">
        <v>4</v>
      </c>
      <c r="I112" s="37">
        <v>1.92</v>
      </c>
      <c r="J112" s="37">
        <v>3.39</v>
      </c>
      <c r="K112" s="37">
        <v>3.98</v>
      </c>
      <c r="L112" s="37">
        <v>-2.06</v>
      </c>
      <c r="M112" s="37">
        <v>54</v>
      </c>
      <c r="N112" s="37">
        <v>32</v>
      </c>
      <c r="O112" s="37">
        <v>1</v>
      </c>
      <c r="P112" s="37">
        <v>28</v>
      </c>
      <c r="Q112" s="37">
        <v>17</v>
      </c>
      <c r="R112" s="37">
        <v>0</v>
      </c>
      <c r="S112" s="37">
        <v>0</v>
      </c>
      <c r="T112" s="37">
        <v>100</v>
      </c>
      <c r="U112" s="37">
        <v>42.59</v>
      </c>
      <c r="V112" s="37">
        <v>24.07</v>
      </c>
      <c r="W112" s="37">
        <v>33.33</v>
      </c>
      <c r="X112" s="37">
        <v>28.13</v>
      </c>
      <c r="Y112" s="37">
        <v>43.75</v>
      </c>
      <c r="Z112" s="37">
        <v>28.13</v>
      </c>
      <c r="AA112" s="37">
        <v>57.14</v>
      </c>
      <c r="AB112" s="37">
        <v>23.53</v>
      </c>
      <c r="AC112" s="24">
        <f>(+R112*$R$8)+(S112*$S$8)-(T112*$T$8)+(U112*$U$8)+(V112*$V$8)-(W112*$W$8)-(X112*$X$8)-(Y112*$Y$8)+(Z112*$Z$8)</f>
        <v>-30.116000000000003</v>
      </c>
      <c r="AD112" s="25">
        <f>(-R112*$R$8)+(S112*$S$8)+(T112*$T$8)-(U112*$U$8)-(V112*$V$8)+(W112*$W$8)+(X112*$X$8)+(Y112*$Y$8)-(Z112*$Z$8)</f>
        <v>30.116000000000003</v>
      </c>
      <c r="AE112" s="39" t="str">
        <f>IF(G112&gt;H112,"Win","Loss")</f>
        <v>Loss</v>
      </c>
      <c r="AF112" s="39" t="str">
        <f>IF(G112=H112,"Win","Loss")</f>
        <v>Loss</v>
      </c>
      <c r="AG112" s="39" t="str">
        <f>IF(G112&lt;H112,"Win","Loss")</f>
        <v>Win</v>
      </c>
      <c r="AH112" s="39">
        <f>IF(AE112="Win",(I112*$B$2)-$B$2,-$B$2)</f>
        <v>-50</v>
      </c>
      <c r="AI112" s="39">
        <f>IF(AF112="Win",(J112*$B$2)-$B$2,-$B$2)</f>
        <v>-50</v>
      </c>
      <c r="AJ112" s="39">
        <f>IF(AG112="Win",(K112*$B$2)-$B$2,-$B$2)</f>
        <v>149</v>
      </c>
    </row>
    <row r="113" spans="1:36" hidden="1" x14ac:dyDescent="0.2">
      <c r="A113" s="36">
        <v>43591</v>
      </c>
      <c r="B113" s="37" t="s">
        <v>429</v>
      </c>
      <c r="C113" s="37" t="s">
        <v>430</v>
      </c>
      <c r="D113" s="37" t="s">
        <v>434</v>
      </c>
      <c r="E113" s="37" t="s">
        <v>435</v>
      </c>
      <c r="F113" s="37" t="s">
        <v>436</v>
      </c>
      <c r="G113" s="37">
        <v>4</v>
      </c>
      <c r="H113" s="37">
        <v>2</v>
      </c>
      <c r="I113" s="37">
        <v>1.54</v>
      </c>
      <c r="J113" s="37">
        <v>4.16</v>
      </c>
      <c r="K113" s="37">
        <v>5.58</v>
      </c>
      <c r="L113" s="37">
        <v>-4.04</v>
      </c>
      <c r="M113" s="37">
        <v>37</v>
      </c>
      <c r="N113" s="37">
        <v>41</v>
      </c>
      <c r="O113" s="37">
        <v>1</v>
      </c>
      <c r="P113" s="37">
        <v>18</v>
      </c>
      <c r="Q113" s="37">
        <v>20</v>
      </c>
      <c r="R113" s="37">
        <v>100</v>
      </c>
      <c r="S113" s="37">
        <v>0</v>
      </c>
      <c r="T113" s="37">
        <v>0</v>
      </c>
      <c r="U113" s="37">
        <v>51.35</v>
      </c>
      <c r="V113" s="37">
        <v>27.03</v>
      </c>
      <c r="W113" s="37">
        <v>21.62</v>
      </c>
      <c r="X113" s="37">
        <v>34.15</v>
      </c>
      <c r="Y113" s="37">
        <v>26.83</v>
      </c>
      <c r="Z113" s="37">
        <v>39.020000000000003</v>
      </c>
      <c r="AA113" s="37">
        <v>66.67</v>
      </c>
      <c r="AB113" s="37">
        <v>30</v>
      </c>
      <c r="AC113" s="24">
        <f>(+R113*$R$8)+(S113*$S$8)-(T113*$T$8)+(U113*$U$8)+(V113*$V$8)-(W113*$W$8)-(X113*$X$8)-(Y113*$Y$8)+(Z113*$Z$8)</f>
        <v>36.940000000000012</v>
      </c>
      <c r="AD113" s="25">
        <f>(-R113*$R$8)+(S113*$S$8)+(T113*$T$8)-(U113*$U$8)-(V113*$V$8)+(W113*$W$8)+(X113*$X$8)+(Y113*$Y$8)-(Z113*$Z$8)</f>
        <v>-36.940000000000012</v>
      </c>
      <c r="AE113" s="39" t="str">
        <f>IF(G113&gt;H113,"Win","Loss")</f>
        <v>Win</v>
      </c>
      <c r="AF113" s="39" t="str">
        <f>IF(G113=H113,"Win","Loss")</f>
        <v>Loss</v>
      </c>
      <c r="AG113" s="39" t="str">
        <f>IF(G113&lt;H113,"Win","Loss")</f>
        <v>Loss</v>
      </c>
      <c r="AH113" s="39">
        <f>IF(AE113="Win",(I113*$B$2)-$B$2,-$B$2)</f>
        <v>27</v>
      </c>
      <c r="AI113" s="39">
        <f>IF(AF113="Win",(J113*$B$2)-$B$2,-$B$2)</f>
        <v>-50</v>
      </c>
      <c r="AJ113" s="39">
        <f>IF(AG113="Win",(K113*$B$2)-$B$2,-$B$2)</f>
        <v>-50</v>
      </c>
    </row>
    <row r="114" spans="1:36" hidden="1" x14ac:dyDescent="0.2">
      <c r="A114" s="36">
        <v>43591</v>
      </c>
      <c r="B114" s="37" t="s">
        <v>292</v>
      </c>
      <c r="C114" s="37" t="s">
        <v>293</v>
      </c>
      <c r="D114" s="37" t="s">
        <v>441</v>
      </c>
      <c r="E114" s="37" t="s">
        <v>442</v>
      </c>
      <c r="F114" s="37" t="s">
        <v>443</v>
      </c>
      <c r="G114" s="37">
        <v>1</v>
      </c>
      <c r="H114" s="37">
        <v>1</v>
      </c>
      <c r="I114" s="37">
        <v>3.02</v>
      </c>
      <c r="J114" s="37">
        <v>3.19</v>
      </c>
      <c r="K114" s="37">
        <v>2.2000000000000002</v>
      </c>
      <c r="L114" s="37">
        <v>0.82</v>
      </c>
      <c r="M114" s="37">
        <v>1</v>
      </c>
      <c r="N114" s="37">
        <v>7</v>
      </c>
      <c r="O114" s="37">
        <v>0</v>
      </c>
      <c r="P114" s="37">
        <v>1</v>
      </c>
      <c r="Q114" s="37">
        <v>2</v>
      </c>
      <c r="R114" s="37">
        <v>0</v>
      </c>
      <c r="S114" s="37">
        <v>0</v>
      </c>
      <c r="T114" s="37">
        <v>0</v>
      </c>
      <c r="U114" s="37">
        <v>0</v>
      </c>
      <c r="V114" s="37">
        <v>100</v>
      </c>
      <c r="W114" s="37">
        <v>0</v>
      </c>
      <c r="X114" s="37">
        <v>71.430000000000007</v>
      </c>
      <c r="Y114" s="37">
        <v>14.29</v>
      </c>
      <c r="Z114" s="37">
        <v>14.29</v>
      </c>
      <c r="AA114" s="37">
        <v>0</v>
      </c>
      <c r="AB114" s="37">
        <v>100</v>
      </c>
      <c r="AC114" s="24">
        <f>(+R114*$R$8)+(S114*$S$8)-(T114*$T$8)+(U114*$U$8)+(V114*$V$8)-(W114*$W$8)-(X114*$X$8)-(Y114*$Y$8)+(Z114*$Z$8)</f>
        <v>-2.8570000000000015</v>
      </c>
      <c r="AD114" s="25">
        <f>(-R114*$R$8)+(S114*$S$8)+(T114*$T$8)-(U114*$U$8)-(V114*$V$8)+(W114*$W$8)+(X114*$X$8)+(Y114*$Y$8)-(Z114*$Z$8)</f>
        <v>2.8570000000000015</v>
      </c>
      <c r="AE114" s="39" t="str">
        <f>IF(G114&gt;H114,"Win","Loss")</f>
        <v>Loss</v>
      </c>
      <c r="AF114" s="39" t="str">
        <f>IF(G114=H114,"Win","Loss")</f>
        <v>Win</v>
      </c>
      <c r="AG114" s="39" t="str">
        <f>IF(G114&lt;H114,"Win","Loss")</f>
        <v>Loss</v>
      </c>
      <c r="AH114" s="39">
        <f>IF(AE114="Win",(I114*$B$2)-$B$2,-$B$2)</f>
        <v>-50</v>
      </c>
      <c r="AI114" s="39">
        <f>IF(AF114="Win",(J114*$B$2)-$B$2,-$B$2)</f>
        <v>109.5</v>
      </c>
      <c r="AJ114" s="39">
        <f>IF(AG114="Win",(K114*$B$2)-$B$2,-$B$2)</f>
        <v>-50</v>
      </c>
    </row>
    <row r="115" spans="1:36" hidden="1" x14ac:dyDescent="0.2">
      <c r="A115" s="36">
        <v>43591</v>
      </c>
      <c r="B115" s="37" t="s">
        <v>343</v>
      </c>
      <c r="C115" s="37" t="s">
        <v>444</v>
      </c>
      <c r="D115" s="37" t="s">
        <v>445</v>
      </c>
      <c r="E115" s="37" t="s">
        <v>446</v>
      </c>
      <c r="F115" s="37" t="s">
        <v>447</v>
      </c>
      <c r="G115" s="37">
        <v>3</v>
      </c>
      <c r="H115" s="37">
        <v>1</v>
      </c>
      <c r="I115" s="37">
        <v>2.3199999999999998</v>
      </c>
      <c r="J115" s="37">
        <v>3.15</v>
      </c>
      <c r="K115" s="37">
        <v>2.93</v>
      </c>
      <c r="L115" s="37">
        <v>-0.61</v>
      </c>
      <c r="M115" s="37">
        <v>40</v>
      </c>
      <c r="N115" s="37">
        <v>36</v>
      </c>
      <c r="O115" s="37">
        <v>3</v>
      </c>
      <c r="P115" s="37">
        <v>20</v>
      </c>
      <c r="Q115" s="37">
        <v>18</v>
      </c>
      <c r="R115" s="37">
        <v>66.67</v>
      </c>
      <c r="S115" s="37">
        <v>33.33</v>
      </c>
      <c r="T115" s="37">
        <v>0</v>
      </c>
      <c r="U115" s="37">
        <v>45</v>
      </c>
      <c r="V115" s="37">
        <v>27.5</v>
      </c>
      <c r="W115" s="37">
        <v>27.5</v>
      </c>
      <c r="X115" s="37">
        <v>41.67</v>
      </c>
      <c r="Y115" s="37">
        <v>27.78</v>
      </c>
      <c r="Z115" s="37">
        <v>30.56</v>
      </c>
      <c r="AA115" s="37">
        <v>40</v>
      </c>
      <c r="AB115" s="37">
        <v>27.78</v>
      </c>
      <c r="AC115" s="24">
        <f>(+R115*$R$8)+(S115*$S$8)-(T115*$T$8)+(U115*$U$8)+(V115*$V$8)-(W115*$W$8)-(X115*$X$8)-(Y115*$Y$8)+(Z115*$Z$8)</f>
        <v>24.584000000000003</v>
      </c>
      <c r="AD115" s="25">
        <f>(-R115*$R$8)+(S115*$S$8)+(T115*$T$8)-(U115*$U$8)-(V115*$V$8)+(W115*$W$8)+(X115*$X$8)+(Y115*$Y$8)-(Z115*$Z$8)</f>
        <v>-17.917999999999999</v>
      </c>
      <c r="AE115" s="39" t="str">
        <f>IF(G115&gt;H115,"Win","Loss")</f>
        <v>Win</v>
      </c>
      <c r="AF115" s="39" t="str">
        <f>IF(G115=H115,"Win","Loss")</f>
        <v>Loss</v>
      </c>
      <c r="AG115" s="39" t="str">
        <f>IF(G115&lt;H115,"Win","Loss")</f>
        <v>Loss</v>
      </c>
      <c r="AH115" s="39">
        <f>IF(AE115="Win",(I115*$B$2)-$B$2,-$B$2)</f>
        <v>65.999999999999986</v>
      </c>
      <c r="AI115" s="39">
        <f>IF(AF115="Win",(J115*$B$2)-$B$2,-$B$2)</f>
        <v>-50</v>
      </c>
      <c r="AJ115" s="39">
        <f>IF(AG115="Win",(K115*$B$2)-$B$2,-$B$2)</f>
        <v>-50</v>
      </c>
    </row>
    <row r="116" spans="1:36" hidden="1" x14ac:dyDescent="0.2">
      <c r="A116" s="36">
        <v>43591</v>
      </c>
      <c r="B116" s="37" t="s">
        <v>310</v>
      </c>
      <c r="C116" s="37" t="s">
        <v>79</v>
      </c>
      <c r="D116" s="37" t="s">
        <v>448</v>
      </c>
      <c r="E116" s="37" t="s">
        <v>449</v>
      </c>
      <c r="F116" s="37" t="s">
        <v>450</v>
      </c>
      <c r="G116" s="37">
        <v>1</v>
      </c>
      <c r="H116" s="37">
        <v>5</v>
      </c>
      <c r="I116" s="37">
        <v>6.26</v>
      </c>
      <c r="J116" s="37">
        <v>3.63</v>
      </c>
      <c r="K116" s="37">
        <v>1.54</v>
      </c>
      <c r="L116" s="37">
        <v>4.72</v>
      </c>
      <c r="M116" s="37">
        <v>39</v>
      </c>
      <c r="N116" s="37">
        <v>41</v>
      </c>
      <c r="O116" s="37">
        <v>5</v>
      </c>
      <c r="P116" s="37">
        <v>18</v>
      </c>
      <c r="Q116" s="37">
        <v>20</v>
      </c>
      <c r="R116" s="37">
        <v>20</v>
      </c>
      <c r="S116" s="37">
        <v>40</v>
      </c>
      <c r="T116" s="37">
        <v>40</v>
      </c>
      <c r="U116" s="37">
        <v>41.03</v>
      </c>
      <c r="V116" s="37">
        <v>25.64</v>
      </c>
      <c r="W116" s="37">
        <v>33.33</v>
      </c>
      <c r="X116" s="37">
        <v>60.98</v>
      </c>
      <c r="Y116" s="37">
        <v>29.27</v>
      </c>
      <c r="Z116" s="37">
        <v>9.76</v>
      </c>
      <c r="AA116" s="37">
        <v>33.33</v>
      </c>
      <c r="AB116" s="37">
        <v>75</v>
      </c>
      <c r="AC116" s="24">
        <f>(+R116*$R$8)+(S116*$S$8)-(T116*$T$8)+(U116*$U$8)+(V116*$V$8)-(W116*$W$8)-(X116*$X$8)-(Y116*$Y$8)+(Z116*$Z$8)</f>
        <v>-11.066999999999998</v>
      </c>
      <c r="AD116" s="25">
        <f>(-R116*$R$8)+(S116*$S$8)+(T116*$T$8)-(U116*$U$8)-(V116*$V$8)+(W116*$W$8)+(X116*$X$8)+(Y116*$Y$8)-(Z116*$Z$8)</f>
        <v>19.067</v>
      </c>
      <c r="AE116" s="39" t="str">
        <f>IF(G116&gt;H116,"Win","Loss")</f>
        <v>Loss</v>
      </c>
      <c r="AF116" s="39" t="str">
        <f>IF(G116=H116,"Win","Loss")</f>
        <v>Loss</v>
      </c>
      <c r="AG116" s="39" t="str">
        <f>IF(G116&lt;H116,"Win","Loss")</f>
        <v>Win</v>
      </c>
      <c r="AH116" s="39">
        <f>IF(AE116="Win",(I116*$B$2)-$B$2,-$B$2)</f>
        <v>-50</v>
      </c>
      <c r="AI116" s="39">
        <f>IF(AF116="Win",(J116*$B$2)-$B$2,-$B$2)</f>
        <v>-50</v>
      </c>
      <c r="AJ116" s="39">
        <f>IF(AG116="Win",(K116*$B$2)-$B$2,-$B$2)</f>
        <v>27</v>
      </c>
    </row>
    <row r="117" spans="1:36" hidden="1" x14ac:dyDescent="0.2">
      <c r="A117" s="36">
        <v>43591</v>
      </c>
      <c r="B117" s="37" t="s">
        <v>378</v>
      </c>
      <c r="C117" s="37" t="s">
        <v>451</v>
      </c>
      <c r="D117" s="37" t="s">
        <v>452</v>
      </c>
      <c r="E117" s="37" t="s">
        <v>453</v>
      </c>
      <c r="F117" s="37" t="s">
        <v>454</v>
      </c>
      <c r="G117" s="37">
        <v>1</v>
      </c>
      <c r="H117" s="37">
        <v>1</v>
      </c>
      <c r="I117" s="37">
        <v>2.86</v>
      </c>
      <c r="J117" s="37">
        <v>3.6</v>
      </c>
      <c r="K117" s="37">
        <v>2.14</v>
      </c>
      <c r="L117" s="37">
        <v>0.72</v>
      </c>
      <c r="M117" s="37">
        <v>66</v>
      </c>
      <c r="N117" s="37">
        <v>65</v>
      </c>
      <c r="O117" s="37">
        <v>1</v>
      </c>
      <c r="P117" s="37">
        <v>33</v>
      </c>
      <c r="Q117" s="37">
        <v>32</v>
      </c>
      <c r="R117" s="37">
        <v>0</v>
      </c>
      <c r="S117" s="37">
        <v>0</v>
      </c>
      <c r="T117" s="37">
        <v>100</v>
      </c>
      <c r="U117" s="37">
        <v>34.85</v>
      </c>
      <c r="V117" s="37">
        <v>34.85</v>
      </c>
      <c r="W117" s="37">
        <v>30.3</v>
      </c>
      <c r="X117" s="37">
        <v>44.62</v>
      </c>
      <c r="Y117" s="37">
        <v>24.62</v>
      </c>
      <c r="Z117" s="37">
        <v>30.77</v>
      </c>
      <c r="AA117" s="37">
        <v>42.42</v>
      </c>
      <c r="AB117" s="37">
        <v>50</v>
      </c>
      <c r="AC117" s="24">
        <f>(+R117*$R$8)+(S117*$S$8)-(T117*$T$8)+(U117*$U$8)+(V117*$V$8)-(W117*$W$8)-(X117*$X$8)-(Y117*$Y$8)+(Z117*$Z$8)</f>
        <v>-30.837000000000007</v>
      </c>
      <c r="AD117" s="25">
        <f>(-R117*$R$8)+(S117*$S$8)+(T117*$T$8)-(U117*$U$8)-(V117*$V$8)+(W117*$W$8)+(X117*$X$8)+(Y117*$Y$8)-(Z117*$Z$8)</f>
        <v>30.837000000000007</v>
      </c>
      <c r="AE117" s="39" t="str">
        <f>IF(G117&gt;H117,"Win","Loss")</f>
        <v>Loss</v>
      </c>
      <c r="AF117" s="39" t="str">
        <f>IF(G117=H117,"Win","Loss")</f>
        <v>Win</v>
      </c>
      <c r="AG117" s="39" t="str">
        <f>IF(G117&lt;H117,"Win","Loss")</f>
        <v>Loss</v>
      </c>
      <c r="AH117" s="39">
        <f>IF(AE117="Win",(I117*$B$2)-$B$2,-$B$2)</f>
        <v>-50</v>
      </c>
      <c r="AI117" s="39">
        <f>IF(AF117="Win",(J117*$B$2)-$B$2,-$B$2)</f>
        <v>130</v>
      </c>
      <c r="AJ117" s="39">
        <f>IF(AG117="Win",(K117*$B$2)-$B$2,-$B$2)</f>
        <v>-50</v>
      </c>
    </row>
    <row r="118" spans="1:36" hidden="1" x14ac:dyDescent="0.2">
      <c r="A118" s="36">
        <v>43591</v>
      </c>
      <c r="B118" s="37" t="s">
        <v>138</v>
      </c>
      <c r="C118" s="37" t="s">
        <v>455</v>
      </c>
      <c r="D118" s="37" t="s">
        <v>456</v>
      </c>
      <c r="E118" s="37" t="s">
        <v>457</v>
      </c>
      <c r="F118" s="37" t="s">
        <v>107</v>
      </c>
      <c r="G118" s="37">
        <v>1</v>
      </c>
      <c r="H118" s="37">
        <v>0</v>
      </c>
      <c r="I118" s="37">
        <v>2.44</v>
      </c>
      <c r="J118" s="37">
        <v>2.69</v>
      </c>
      <c r="K118" s="37">
        <v>3.17</v>
      </c>
      <c r="L118" s="37">
        <v>-0.73</v>
      </c>
      <c r="M118" s="37">
        <v>35</v>
      </c>
      <c r="N118" s="37">
        <v>35</v>
      </c>
      <c r="O118" s="37">
        <v>1</v>
      </c>
      <c r="P118" s="37">
        <v>17</v>
      </c>
      <c r="Q118" s="37">
        <v>17</v>
      </c>
      <c r="R118" s="37">
        <v>0</v>
      </c>
      <c r="S118" s="37">
        <v>100</v>
      </c>
      <c r="T118" s="37">
        <v>0</v>
      </c>
      <c r="U118" s="37">
        <v>34.29</v>
      </c>
      <c r="V118" s="37">
        <v>31.43</v>
      </c>
      <c r="W118" s="37">
        <v>34.29</v>
      </c>
      <c r="X118" s="37">
        <v>25.71</v>
      </c>
      <c r="Y118" s="37">
        <v>42.86</v>
      </c>
      <c r="Z118" s="37">
        <v>31.43</v>
      </c>
      <c r="AA118" s="37">
        <v>47.06</v>
      </c>
      <c r="AB118" s="37">
        <v>35.29</v>
      </c>
      <c r="AC118" s="24">
        <f>(+R118*$R$8)+(S118*$S$8)-(T118*$T$8)+(U118*$U$8)+(V118*$V$8)-(W118*$W$8)-(X118*$X$8)-(Y118*$Y$8)+(Z118*$Z$8)</f>
        <v>10.001000000000001</v>
      </c>
      <c r="AD118" s="25">
        <f>(-R118*$R$8)+(S118*$S$8)+(T118*$T$8)-(U118*$U$8)-(V118*$V$8)+(W118*$W$8)+(X118*$X$8)+(Y118*$Y$8)-(Z118*$Z$8)</f>
        <v>9.9989999999999988</v>
      </c>
      <c r="AE118" s="39" t="str">
        <f>IF(G118&gt;H118,"Win","Loss")</f>
        <v>Win</v>
      </c>
      <c r="AF118" s="39" t="str">
        <f>IF(G118=H118,"Win","Loss")</f>
        <v>Loss</v>
      </c>
      <c r="AG118" s="39" t="str">
        <f>IF(G118&lt;H118,"Win","Loss")</f>
        <v>Loss</v>
      </c>
      <c r="AH118" s="39">
        <f>IF(AE118="Win",(I118*$B$2)-$B$2,-$B$2)</f>
        <v>72</v>
      </c>
      <c r="AI118" s="39">
        <f>IF(AF118="Win",(J118*$B$2)-$B$2,-$B$2)</f>
        <v>-50</v>
      </c>
      <c r="AJ118" s="39">
        <f>IF(AG118="Win",(K118*$B$2)-$B$2,-$B$2)</f>
        <v>-50</v>
      </c>
    </row>
    <row r="119" spans="1:36" hidden="1" x14ac:dyDescent="0.2">
      <c r="A119" s="36">
        <v>43591</v>
      </c>
      <c r="B119" s="37" t="s">
        <v>138</v>
      </c>
      <c r="C119" s="37" t="s">
        <v>458</v>
      </c>
      <c r="D119" s="37" t="s">
        <v>459</v>
      </c>
      <c r="E119" s="37" t="s">
        <v>460</v>
      </c>
      <c r="F119" s="37" t="s">
        <v>461</v>
      </c>
      <c r="G119" s="37">
        <v>1</v>
      </c>
      <c r="H119" s="37">
        <v>0</v>
      </c>
      <c r="I119" s="37">
        <v>2.04</v>
      </c>
      <c r="J119" s="37">
        <v>2.95</v>
      </c>
      <c r="K119" s="37">
        <v>3.58</v>
      </c>
      <c r="L119" s="37">
        <v>-1.54</v>
      </c>
      <c r="M119" s="37">
        <v>25</v>
      </c>
      <c r="N119" s="37">
        <v>25</v>
      </c>
      <c r="O119" s="37">
        <v>1</v>
      </c>
      <c r="P119" s="37">
        <v>12</v>
      </c>
      <c r="Q119" s="37">
        <v>12</v>
      </c>
      <c r="R119" s="37">
        <v>0</v>
      </c>
      <c r="S119" s="37">
        <v>0</v>
      </c>
      <c r="T119" s="37">
        <v>100</v>
      </c>
      <c r="U119" s="37">
        <v>20</v>
      </c>
      <c r="V119" s="37">
        <v>44</v>
      </c>
      <c r="W119" s="37">
        <v>36</v>
      </c>
      <c r="X119" s="37">
        <v>28</v>
      </c>
      <c r="Y119" s="37">
        <v>20</v>
      </c>
      <c r="Z119" s="37">
        <v>52</v>
      </c>
      <c r="AA119" s="37">
        <v>8.33</v>
      </c>
      <c r="AB119" s="37">
        <v>16.670000000000002</v>
      </c>
      <c r="AC119" s="24">
        <f>(+R119*$R$8)+(S119*$S$8)-(T119*$T$8)+(U119*$U$8)+(V119*$V$8)-(W119*$W$8)-(X119*$X$8)-(Y119*$Y$8)+(Z119*$Z$8)</f>
        <v>-26</v>
      </c>
      <c r="AD119" s="25">
        <f>(-R119*$R$8)+(S119*$S$8)+(T119*$T$8)-(U119*$U$8)-(V119*$V$8)+(W119*$W$8)+(X119*$X$8)+(Y119*$Y$8)-(Z119*$Z$8)</f>
        <v>26</v>
      </c>
      <c r="AE119" s="39" t="str">
        <f>IF(G119&gt;H119,"Win","Loss")</f>
        <v>Win</v>
      </c>
      <c r="AF119" s="39" t="str">
        <f>IF(G119=H119,"Win","Loss")</f>
        <v>Loss</v>
      </c>
      <c r="AG119" s="39" t="str">
        <f>IF(G119&lt;H119,"Win","Loss")</f>
        <v>Loss</v>
      </c>
      <c r="AH119" s="39">
        <f>IF(AE119="Win",(I119*$B$2)-$B$2,-$B$2)</f>
        <v>52</v>
      </c>
      <c r="AI119" s="39">
        <f>IF(AF119="Win",(J119*$B$2)-$B$2,-$B$2)</f>
        <v>-50</v>
      </c>
      <c r="AJ119" s="39">
        <f>IF(AG119="Win",(K119*$B$2)-$B$2,-$B$2)</f>
        <v>-50</v>
      </c>
    </row>
    <row r="120" spans="1:36" hidden="1" x14ac:dyDescent="0.2">
      <c r="A120" s="36">
        <v>43591</v>
      </c>
      <c r="B120" s="37" t="s">
        <v>138</v>
      </c>
      <c r="C120" s="37" t="s">
        <v>458</v>
      </c>
      <c r="D120" s="37" t="s">
        <v>462</v>
      </c>
      <c r="E120" s="37" t="s">
        <v>463</v>
      </c>
      <c r="F120" s="37" t="s">
        <v>464</v>
      </c>
      <c r="G120" s="37">
        <v>1</v>
      </c>
      <c r="H120" s="37">
        <v>3</v>
      </c>
      <c r="I120" s="37">
        <v>2.61</v>
      </c>
      <c r="J120" s="37">
        <v>2.77</v>
      </c>
      <c r="K120" s="37">
        <v>2.78</v>
      </c>
      <c r="L120" s="37">
        <v>-0.17</v>
      </c>
      <c r="M120" s="37">
        <v>23</v>
      </c>
      <c r="N120" s="37">
        <v>26</v>
      </c>
      <c r="O120" s="37">
        <v>1</v>
      </c>
      <c r="P120" s="37">
        <v>11</v>
      </c>
      <c r="Q120" s="37">
        <v>12</v>
      </c>
      <c r="R120" s="37">
        <v>100</v>
      </c>
      <c r="S120" s="37">
        <v>0</v>
      </c>
      <c r="T120" s="37">
        <v>0</v>
      </c>
      <c r="U120" s="37">
        <v>26.09</v>
      </c>
      <c r="V120" s="37">
        <v>21.74</v>
      </c>
      <c r="W120" s="37">
        <v>52.17</v>
      </c>
      <c r="X120" s="37">
        <v>34.619999999999997</v>
      </c>
      <c r="Y120" s="37">
        <v>26.92</v>
      </c>
      <c r="Z120" s="37">
        <v>38.46</v>
      </c>
      <c r="AA120" s="37">
        <v>36.36</v>
      </c>
      <c r="AB120" s="37">
        <v>33.33</v>
      </c>
      <c r="AC120" s="24">
        <f>(+R120*$R$8)+(S120*$S$8)-(T120*$T$8)+(U120*$U$8)+(V120*$V$8)-(W120*$W$8)-(X120*$X$8)-(Y120*$Y$8)+(Z120*$Z$8)</f>
        <v>25.034000000000002</v>
      </c>
      <c r="AD120" s="25">
        <f>(-R120*$R$8)+(S120*$S$8)+(T120*$T$8)-(U120*$U$8)-(V120*$V$8)+(W120*$W$8)+(X120*$X$8)+(Y120*$Y$8)-(Z120*$Z$8)</f>
        <v>-25.034000000000002</v>
      </c>
      <c r="AE120" s="39" t="str">
        <f>IF(G120&gt;H120,"Win","Loss")</f>
        <v>Loss</v>
      </c>
      <c r="AF120" s="39" t="str">
        <f>IF(G120=H120,"Win","Loss")</f>
        <v>Loss</v>
      </c>
      <c r="AG120" s="39" t="str">
        <f>IF(G120&lt;H120,"Win","Loss")</f>
        <v>Win</v>
      </c>
      <c r="AH120" s="39">
        <f>IF(AE120="Win",(I120*$B$2)-$B$2,-$B$2)</f>
        <v>-50</v>
      </c>
      <c r="AI120" s="39">
        <f>IF(AF120="Win",(J120*$B$2)-$B$2,-$B$2)</f>
        <v>-50</v>
      </c>
      <c r="AJ120" s="39">
        <f>IF(AG120="Win",(K120*$B$2)-$B$2,-$B$2)</f>
        <v>89</v>
      </c>
    </row>
    <row r="121" spans="1:36" hidden="1" x14ac:dyDescent="0.2">
      <c r="A121" s="36">
        <v>43591</v>
      </c>
      <c r="B121" s="37" t="s">
        <v>378</v>
      </c>
      <c r="C121" s="37" t="s">
        <v>465</v>
      </c>
      <c r="D121" s="37" t="s">
        <v>466</v>
      </c>
      <c r="E121" s="37" t="s">
        <v>467</v>
      </c>
      <c r="F121" s="37" t="s">
        <v>468</v>
      </c>
      <c r="G121" s="37">
        <v>0</v>
      </c>
      <c r="H121" s="37">
        <v>4</v>
      </c>
      <c r="I121" s="37">
        <v>5.38</v>
      </c>
      <c r="J121" s="37">
        <v>3.69</v>
      </c>
      <c r="K121" s="37">
        <v>1.64</v>
      </c>
      <c r="L121" s="37">
        <v>3.74</v>
      </c>
      <c r="M121" s="37">
        <v>32</v>
      </c>
      <c r="N121" s="37">
        <v>33</v>
      </c>
      <c r="O121" s="37">
        <v>1</v>
      </c>
      <c r="P121" s="37">
        <v>16</v>
      </c>
      <c r="Q121" s="37">
        <v>16</v>
      </c>
      <c r="R121" s="37">
        <v>0</v>
      </c>
      <c r="S121" s="37">
        <v>0</v>
      </c>
      <c r="T121" s="37">
        <v>100</v>
      </c>
      <c r="U121" s="37">
        <v>28.13</v>
      </c>
      <c r="V121" s="37">
        <v>34.380000000000003</v>
      </c>
      <c r="W121" s="37">
        <v>37.5</v>
      </c>
      <c r="X121" s="37">
        <v>57.58</v>
      </c>
      <c r="Y121" s="37">
        <v>15.15</v>
      </c>
      <c r="Z121" s="37">
        <v>27.27</v>
      </c>
      <c r="AA121" s="37">
        <v>31.25</v>
      </c>
      <c r="AB121" s="37">
        <v>62.5</v>
      </c>
      <c r="AC121" s="24">
        <f>(+R121*$R$8)+(S121*$S$8)-(T121*$T$8)+(U121*$U$8)+(V121*$V$8)-(W121*$W$8)-(X121*$X$8)-(Y121*$Y$8)+(Z121*$Z$8)</f>
        <v>-36.012999999999998</v>
      </c>
      <c r="AD121" s="25">
        <f>(-R121*$R$8)+(S121*$S$8)+(T121*$T$8)-(U121*$U$8)-(V121*$V$8)+(W121*$W$8)+(X121*$X$8)+(Y121*$Y$8)-(Z121*$Z$8)</f>
        <v>36.012999999999998</v>
      </c>
      <c r="AE121" s="39" t="str">
        <f>IF(G121&gt;H121,"Win","Loss")</f>
        <v>Loss</v>
      </c>
      <c r="AF121" s="39" t="str">
        <f>IF(G121=H121,"Win","Loss")</f>
        <v>Loss</v>
      </c>
      <c r="AG121" s="39" t="str">
        <f>IF(G121&lt;H121,"Win","Loss")</f>
        <v>Win</v>
      </c>
      <c r="AH121" s="39">
        <f>IF(AE121="Win",(I121*$B$2)-$B$2,-$B$2)</f>
        <v>-50</v>
      </c>
      <c r="AI121" s="39">
        <f>IF(AF121="Win",(J121*$B$2)-$B$2,-$B$2)</f>
        <v>-50</v>
      </c>
      <c r="AJ121" s="39">
        <f>IF(AG121="Win",(K121*$B$2)-$B$2,-$B$2)</f>
        <v>32</v>
      </c>
    </row>
    <row r="122" spans="1:36" hidden="1" x14ac:dyDescent="0.2">
      <c r="A122" s="36">
        <v>43591</v>
      </c>
      <c r="B122" s="37" t="s">
        <v>268</v>
      </c>
      <c r="C122" s="37" t="s">
        <v>112</v>
      </c>
      <c r="D122" s="37" t="s">
        <v>474</v>
      </c>
      <c r="E122" s="37" t="s">
        <v>475</v>
      </c>
      <c r="F122" s="37" t="s">
        <v>476</v>
      </c>
      <c r="G122" s="37">
        <v>2</v>
      </c>
      <c r="H122" s="37">
        <v>1</v>
      </c>
      <c r="I122" s="37">
        <v>1.82</v>
      </c>
      <c r="J122" s="37">
        <v>3.44</v>
      </c>
      <c r="K122" s="37">
        <v>4.8899999999999997</v>
      </c>
      <c r="L122" s="37">
        <v>-3.07</v>
      </c>
      <c r="M122" s="37">
        <v>40</v>
      </c>
      <c r="N122" s="37">
        <v>37</v>
      </c>
      <c r="O122" s="37">
        <v>1</v>
      </c>
      <c r="P122" s="37">
        <v>19</v>
      </c>
      <c r="Q122" s="37">
        <v>17</v>
      </c>
      <c r="R122" s="37">
        <v>0</v>
      </c>
      <c r="S122" s="37">
        <v>100</v>
      </c>
      <c r="T122" s="37">
        <v>0</v>
      </c>
      <c r="U122" s="37">
        <v>45</v>
      </c>
      <c r="V122" s="37">
        <v>30</v>
      </c>
      <c r="W122" s="37">
        <v>25</v>
      </c>
      <c r="X122" s="37">
        <v>29.73</v>
      </c>
      <c r="Y122" s="37">
        <v>27.03</v>
      </c>
      <c r="Z122" s="37">
        <v>43.24</v>
      </c>
      <c r="AA122" s="37">
        <v>57.89</v>
      </c>
      <c r="AB122" s="37">
        <v>11.76</v>
      </c>
      <c r="AC122" s="24">
        <f>(+R122*$R$8)+(S122*$S$8)-(T122*$T$8)+(U122*$U$8)+(V122*$V$8)-(W122*$W$8)-(X122*$X$8)-(Y122*$Y$8)+(Z122*$Z$8)</f>
        <v>16.999000000000002</v>
      </c>
      <c r="AD122" s="25">
        <f>(-R122*$R$8)+(S122*$S$8)+(T122*$T$8)-(U122*$U$8)-(V122*$V$8)+(W122*$W$8)+(X122*$X$8)+(Y122*$Y$8)-(Z122*$Z$8)</f>
        <v>3.0009999999999994</v>
      </c>
      <c r="AE122" s="39" t="str">
        <f>IF(G122&gt;H122,"Win","Loss")</f>
        <v>Win</v>
      </c>
      <c r="AF122" s="39" t="str">
        <f>IF(G122=H122,"Win","Loss")</f>
        <v>Loss</v>
      </c>
      <c r="AG122" s="39" t="str">
        <f>IF(G122&lt;H122,"Win","Loss")</f>
        <v>Loss</v>
      </c>
      <c r="AH122" s="39">
        <f>IF(AE122="Win",(I122*$B$2)-$B$2,-$B$2)</f>
        <v>41</v>
      </c>
      <c r="AI122" s="39">
        <f>IF(AF122="Win",(J122*$B$2)-$B$2,-$B$2)</f>
        <v>-50</v>
      </c>
      <c r="AJ122" s="39">
        <f>IF(AG122="Win",(K122*$B$2)-$B$2,-$B$2)</f>
        <v>-50</v>
      </c>
    </row>
    <row r="123" spans="1:36" hidden="1" x14ac:dyDescent="0.2">
      <c r="A123" s="36">
        <v>43591</v>
      </c>
      <c r="B123" s="37" t="s">
        <v>138</v>
      </c>
      <c r="C123" s="37" t="s">
        <v>455</v>
      </c>
      <c r="D123" s="37" t="s">
        <v>477</v>
      </c>
      <c r="E123" s="37" t="s">
        <v>478</v>
      </c>
      <c r="F123" s="37" t="s">
        <v>479</v>
      </c>
      <c r="G123" s="37">
        <v>0</v>
      </c>
      <c r="H123" s="37">
        <v>0</v>
      </c>
      <c r="I123" s="37">
        <v>1.84</v>
      </c>
      <c r="J123" s="37">
        <v>2.89</v>
      </c>
      <c r="K123" s="37">
        <v>4.75</v>
      </c>
      <c r="L123" s="37">
        <v>-2.91</v>
      </c>
      <c r="M123" s="37">
        <v>36</v>
      </c>
      <c r="N123" s="37">
        <v>35</v>
      </c>
      <c r="O123" s="37">
        <v>1</v>
      </c>
      <c r="P123" s="37">
        <v>17</v>
      </c>
      <c r="Q123" s="37">
        <v>17</v>
      </c>
      <c r="R123" s="37">
        <v>100</v>
      </c>
      <c r="S123" s="37">
        <v>0</v>
      </c>
      <c r="T123" s="37">
        <v>0</v>
      </c>
      <c r="U123" s="37">
        <v>63.89</v>
      </c>
      <c r="V123" s="37">
        <v>30.56</v>
      </c>
      <c r="W123" s="37">
        <v>5.56</v>
      </c>
      <c r="X123" s="37">
        <v>37.14</v>
      </c>
      <c r="Y123" s="37">
        <v>37.14</v>
      </c>
      <c r="Z123" s="37">
        <v>25.71</v>
      </c>
      <c r="AA123" s="37">
        <v>82.35</v>
      </c>
      <c r="AB123" s="37">
        <v>35.29</v>
      </c>
      <c r="AC123" s="24">
        <f>(+R123*$R$8)+(S123*$S$8)-(T123*$T$8)+(U123*$U$8)+(V123*$V$8)-(W123*$W$8)-(X123*$X$8)-(Y123*$Y$8)+(Z123*$Z$8)</f>
        <v>38.722000000000001</v>
      </c>
      <c r="AD123" s="25">
        <f>(-R123*$R$8)+(S123*$S$8)+(T123*$T$8)-(U123*$U$8)-(V123*$V$8)+(W123*$W$8)+(X123*$X$8)+(Y123*$Y$8)-(Z123*$Z$8)</f>
        <v>-38.722000000000001</v>
      </c>
      <c r="AE123" s="39" t="str">
        <f>IF(G123&gt;H123,"Win","Loss")</f>
        <v>Loss</v>
      </c>
      <c r="AF123" s="39" t="str">
        <f>IF(G123=H123,"Win","Loss")</f>
        <v>Win</v>
      </c>
      <c r="AG123" s="39" t="str">
        <f>IF(G123&lt;H123,"Win","Loss")</f>
        <v>Loss</v>
      </c>
      <c r="AH123" s="39">
        <f>IF(AE123="Win",(I123*$B$2)-$B$2,-$B$2)</f>
        <v>-50</v>
      </c>
      <c r="AI123" s="39">
        <f>IF(AF123="Win",(J123*$B$2)-$B$2,-$B$2)</f>
        <v>94.5</v>
      </c>
      <c r="AJ123" s="39">
        <f>IF(AG123="Win",(K123*$B$2)-$B$2,-$B$2)</f>
        <v>-50</v>
      </c>
    </row>
    <row r="124" spans="1:36" hidden="1" x14ac:dyDescent="0.2">
      <c r="A124" s="36">
        <v>43591</v>
      </c>
      <c r="B124" s="37" t="s">
        <v>260</v>
      </c>
      <c r="C124" s="37" t="s">
        <v>261</v>
      </c>
      <c r="D124" s="37" t="s">
        <v>480</v>
      </c>
      <c r="E124" s="37" t="s">
        <v>481</v>
      </c>
      <c r="F124" s="37" t="s">
        <v>482</v>
      </c>
      <c r="G124" s="37">
        <v>2</v>
      </c>
      <c r="H124" s="37">
        <v>1</v>
      </c>
      <c r="I124" s="37">
        <v>1.5</v>
      </c>
      <c r="J124" s="37">
        <v>4.2699999999999996</v>
      </c>
      <c r="K124" s="37">
        <v>5.64</v>
      </c>
      <c r="L124" s="37">
        <v>-4.1399999999999997</v>
      </c>
      <c r="M124" s="37">
        <v>4</v>
      </c>
      <c r="N124" s="37">
        <v>4</v>
      </c>
      <c r="O124" s="37">
        <v>1</v>
      </c>
      <c r="P124" s="37">
        <v>2</v>
      </c>
      <c r="Q124" s="37">
        <v>2</v>
      </c>
      <c r="R124" s="37">
        <v>0</v>
      </c>
      <c r="S124" s="37">
        <v>0</v>
      </c>
      <c r="T124" s="37">
        <v>100</v>
      </c>
      <c r="U124" s="37">
        <v>50</v>
      </c>
      <c r="V124" s="37">
        <v>25</v>
      </c>
      <c r="W124" s="37">
        <v>25</v>
      </c>
      <c r="X124" s="37">
        <v>50</v>
      </c>
      <c r="Y124" s="37">
        <v>0</v>
      </c>
      <c r="Z124" s="37">
        <v>50</v>
      </c>
      <c r="AA124" s="37">
        <v>100</v>
      </c>
      <c r="AB124" s="37">
        <v>0</v>
      </c>
      <c r="AC124" s="24">
        <f>(+R124*$R$8)+(S124*$S$8)-(T124*$T$8)+(U124*$U$8)+(V124*$V$8)-(W124*$W$8)-(X124*$X$8)-(Y124*$Y$8)+(Z124*$Z$8)</f>
        <v>-22.5</v>
      </c>
      <c r="AD124" s="25">
        <f>(-R124*$R$8)+(S124*$S$8)+(T124*$T$8)-(U124*$U$8)-(V124*$V$8)+(W124*$W$8)+(X124*$X$8)+(Y124*$Y$8)-(Z124*$Z$8)</f>
        <v>22.5</v>
      </c>
      <c r="AE124" s="39" t="str">
        <f>IF(G124&gt;H124,"Win","Loss")</f>
        <v>Win</v>
      </c>
      <c r="AF124" s="39" t="str">
        <f>IF(G124=H124,"Win","Loss")</f>
        <v>Loss</v>
      </c>
      <c r="AG124" s="39" t="str">
        <f>IF(G124&lt;H124,"Win","Loss")</f>
        <v>Loss</v>
      </c>
      <c r="AH124" s="39">
        <f>IF(AE124="Win",(I124*$B$2)-$B$2,-$B$2)</f>
        <v>25</v>
      </c>
      <c r="AI124" s="39">
        <f>IF(AF124="Win",(J124*$B$2)-$B$2,-$B$2)</f>
        <v>-50</v>
      </c>
      <c r="AJ124" s="39">
        <f>IF(AG124="Win",(K124*$B$2)-$B$2,-$B$2)</f>
        <v>-50</v>
      </c>
    </row>
    <row r="125" spans="1:36" hidden="1" x14ac:dyDescent="0.2">
      <c r="A125" s="36">
        <v>43591</v>
      </c>
      <c r="B125" s="37" t="s">
        <v>483</v>
      </c>
      <c r="C125" s="37" t="s">
        <v>484</v>
      </c>
      <c r="D125" s="37" t="s">
        <v>485</v>
      </c>
      <c r="E125" s="37" t="s">
        <v>486</v>
      </c>
      <c r="F125" s="37" t="s">
        <v>487</v>
      </c>
      <c r="G125" s="37">
        <v>2</v>
      </c>
      <c r="H125" s="37">
        <v>2</v>
      </c>
      <c r="I125" s="37">
        <v>4.3499999999999996</v>
      </c>
      <c r="J125" s="37">
        <v>3.36</v>
      </c>
      <c r="K125" s="37">
        <v>1.83</v>
      </c>
      <c r="L125" s="37">
        <v>2.52</v>
      </c>
      <c r="M125" s="37">
        <v>39</v>
      </c>
      <c r="N125" s="37">
        <v>40</v>
      </c>
      <c r="O125" s="37">
        <v>1</v>
      </c>
      <c r="P125" s="37">
        <v>17</v>
      </c>
      <c r="Q125" s="37">
        <v>22</v>
      </c>
      <c r="R125" s="37">
        <v>0</v>
      </c>
      <c r="S125" s="37">
        <v>100</v>
      </c>
      <c r="T125" s="37">
        <v>0</v>
      </c>
      <c r="U125" s="37">
        <v>30.77</v>
      </c>
      <c r="V125" s="37">
        <v>33.33</v>
      </c>
      <c r="W125" s="37">
        <v>35.9</v>
      </c>
      <c r="X125" s="37">
        <v>47.5</v>
      </c>
      <c r="Y125" s="37">
        <v>25</v>
      </c>
      <c r="Z125" s="37">
        <v>27.5</v>
      </c>
      <c r="AA125" s="37">
        <v>29.41</v>
      </c>
      <c r="AB125" s="37">
        <v>50</v>
      </c>
      <c r="AC125" s="24">
        <f>(+R125*$R$8)+(S125*$S$8)-(T125*$T$8)+(U125*$U$8)+(V125*$V$8)-(W125*$W$8)-(X125*$X$8)-(Y125*$Y$8)+(Z125*$Z$8)</f>
        <v>5.8070000000000022</v>
      </c>
      <c r="AD125" s="25">
        <f>(-R125*$R$8)+(S125*$S$8)+(T125*$T$8)-(U125*$U$8)-(V125*$V$8)+(W125*$W$8)+(X125*$X$8)+(Y125*$Y$8)-(Z125*$Z$8)</f>
        <v>14.192999999999998</v>
      </c>
      <c r="AE125" s="39" t="str">
        <f>IF(G125&gt;H125,"Win","Loss")</f>
        <v>Loss</v>
      </c>
      <c r="AF125" s="39" t="str">
        <f>IF(G125=H125,"Win","Loss")</f>
        <v>Win</v>
      </c>
      <c r="AG125" s="39" t="str">
        <f>IF(G125&lt;H125,"Win","Loss")</f>
        <v>Loss</v>
      </c>
      <c r="AH125" s="39">
        <f>IF(AE125="Win",(I125*$B$2)-$B$2,-$B$2)</f>
        <v>-50</v>
      </c>
      <c r="AI125" s="39">
        <f>IF(AF125="Win",(J125*$B$2)-$B$2,-$B$2)</f>
        <v>118</v>
      </c>
      <c r="AJ125" s="39">
        <f>IF(AG125="Win",(K125*$B$2)-$B$2,-$B$2)</f>
        <v>-50</v>
      </c>
    </row>
    <row r="126" spans="1:36" hidden="1" x14ac:dyDescent="0.2">
      <c r="A126" s="36">
        <v>43591</v>
      </c>
      <c r="B126" s="37" t="s">
        <v>223</v>
      </c>
      <c r="C126" s="37" t="s">
        <v>229</v>
      </c>
      <c r="D126" s="37" t="s">
        <v>496</v>
      </c>
      <c r="E126" s="37" t="s">
        <v>497</v>
      </c>
      <c r="F126" s="37" t="s">
        <v>498</v>
      </c>
      <c r="G126" s="37">
        <v>1</v>
      </c>
      <c r="H126" s="37">
        <v>0</v>
      </c>
      <c r="I126" s="37">
        <v>1.17</v>
      </c>
      <c r="J126" s="37">
        <v>8.6199999999999992</v>
      </c>
      <c r="K126" s="37">
        <v>15.16</v>
      </c>
      <c r="L126" s="37">
        <v>-13.99</v>
      </c>
      <c r="M126" s="37">
        <v>48</v>
      </c>
      <c r="N126" s="37">
        <v>41</v>
      </c>
      <c r="O126" s="37">
        <v>2</v>
      </c>
      <c r="P126" s="37">
        <v>23</v>
      </c>
      <c r="Q126" s="37">
        <v>20</v>
      </c>
      <c r="R126" s="37">
        <v>50</v>
      </c>
      <c r="S126" s="37">
        <v>0</v>
      </c>
      <c r="T126" s="37">
        <v>50</v>
      </c>
      <c r="U126" s="37">
        <v>87.5</v>
      </c>
      <c r="V126" s="37">
        <v>4.17</v>
      </c>
      <c r="W126" s="37">
        <v>8.33</v>
      </c>
      <c r="X126" s="37">
        <v>43.9</v>
      </c>
      <c r="Y126" s="37">
        <v>14.63</v>
      </c>
      <c r="Z126" s="37">
        <v>41.46</v>
      </c>
      <c r="AA126" s="37">
        <v>95.65</v>
      </c>
      <c r="AB126" s="37">
        <v>40</v>
      </c>
      <c r="AC126" s="24">
        <f>(+R126*$R$8)+(S126*$S$8)-(T126*$T$8)+(U126*$U$8)+(V126*$V$8)-(W126*$W$8)-(X126*$X$8)-(Y126*$Y$8)+(Z126*$Z$8)</f>
        <v>14.3</v>
      </c>
      <c r="AD126" s="25">
        <f>(-R126*$R$8)+(S126*$S$8)+(T126*$T$8)-(U126*$U$8)-(V126*$V$8)+(W126*$W$8)+(X126*$X$8)+(Y126*$Y$8)-(Z126*$Z$8)</f>
        <v>-14.3</v>
      </c>
      <c r="AE126" s="39" t="str">
        <f>IF(G126&gt;H126,"Win","Loss")</f>
        <v>Win</v>
      </c>
      <c r="AF126" s="39" t="str">
        <f>IF(G126=H126,"Win","Loss")</f>
        <v>Loss</v>
      </c>
      <c r="AG126" s="39" t="str">
        <f>IF(G126&lt;H126,"Win","Loss")</f>
        <v>Loss</v>
      </c>
      <c r="AH126" s="39">
        <f>IF(AE126="Win",(I126*$B$2)-$B$2,-$B$2)</f>
        <v>8.5</v>
      </c>
      <c r="AI126" s="39">
        <f>IF(AF126="Win",(J126*$B$2)-$B$2,-$B$2)</f>
        <v>-50</v>
      </c>
      <c r="AJ126" s="39">
        <f>IF(AG126="Win",(K126*$B$2)-$B$2,-$B$2)</f>
        <v>-50</v>
      </c>
    </row>
    <row r="127" spans="1:36" hidden="1" x14ac:dyDescent="0.2">
      <c r="A127" s="36">
        <v>43591</v>
      </c>
      <c r="B127" s="37" t="s">
        <v>268</v>
      </c>
      <c r="C127" s="37" t="s">
        <v>499</v>
      </c>
      <c r="D127" s="37" t="s">
        <v>500</v>
      </c>
      <c r="E127" s="37" t="s">
        <v>501</v>
      </c>
      <c r="F127" s="37" t="s">
        <v>502</v>
      </c>
      <c r="G127" s="37">
        <v>1</v>
      </c>
      <c r="H127" s="37">
        <v>0</v>
      </c>
      <c r="I127" s="37">
        <v>2.37</v>
      </c>
      <c r="J127" s="37">
        <v>3.19</v>
      </c>
      <c r="K127" s="37">
        <v>2.96</v>
      </c>
      <c r="L127" s="37">
        <v>-0.59</v>
      </c>
      <c r="M127" s="37">
        <v>66</v>
      </c>
      <c r="N127" s="37">
        <v>67</v>
      </c>
      <c r="O127" s="37">
        <v>1</v>
      </c>
      <c r="P127" s="37">
        <v>34</v>
      </c>
      <c r="Q127" s="37">
        <v>33</v>
      </c>
      <c r="R127" s="37">
        <v>0</v>
      </c>
      <c r="S127" s="37">
        <v>0</v>
      </c>
      <c r="T127" s="37">
        <v>100</v>
      </c>
      <c r="U127" s="37">
        <v>33.33</v>
      </c>
      <c r="V127" s="37">
        <v>34.85</v>
      </c>
      <c r="W127" s="37">
        <v>31.82</v>
      </c>
      <c r="X127" s="37">
        <v>47.76</v>
      </c>
      <c r="Y127" s="37">
        <v>25.37</v>
      </c>
      <c r="Z127" s="37">
        <v>26.87</v>
      </c>
      <c r="AA127" s="37">
        <v>47.06</v>
      </c>
      <c r="AB127" s="37">
        <v>33.33</v>
      </c>
      <c r="AC127" s="24">
        <f>(+R127*$R$8)+(S127*$S$8)-(T127*$T$8)+(U127*$U$8)+(V127*$V$8)-(W127*$W$8)-(X127*$X$8)-(Y127*$Y$8)+(Z127*$Z$8)</f>
        <v>-32.927999999999997</v>
      </c>
      <c r="AD127" s="25">
        <f>(-R127*$R$8)+(S127*$S$8)+(T127*$T$8)-(U127*$U$8)-(V127*$V$8)+(W127*$W$8)+(X127*$X$8)+(Y127*$Y$8)-(Z127*$Z$8)</f>
        <v>32.927999999999997</v>
      </c>
      <c r="AE127" s="39" t="str">
        <f>IF(G127&gt;H127,"Win","Loss")</f>
        <v>Win</v>
      </c>
      <c r="AF127" s="39" t="str">
        <f>IF(G127=H127,"Win","Loss")</f>
        <v>Loss</v>
      </c>
      <c r="AG127" s="39" t="str">
        <f>IF(G127&lt;H127,"Win","Loss")</f>
        <v>Loss</v>
      </c>
      <c r="AH127" s="39">
        <f>IF(AE127="Win",(I127*$B$2)-$B$2,-$B$2)</f>
        <v>68.5</v>
      </c>
      <c r="AI127" s="39">
        <f>IF(AF127="Win",(J127*$B$2)-$B$2,-$B$2)</f>
        <v>-50</v>
      </c>
      <c r="AJ127" s="39">
        <f>IF(AG127="Win",(K127*$B$2)-$B$2,-$B$2)</f>
        <v>-50</v>
      </c>
    </row>
    <row r="128" spans="1:36" hidden="1" x14ac:dyDescent="0.2">
      <c r="A128" s="36">
        <v>43591</v>
      </c>
      <c r="B128" s="37" t="s">
        <v>503</v>
      </c>
      <c r="C128" s="37" t="s">
        <v>504</v>
      </c>
      <c r="D128" s="37" t="s">
        <v>505</v>
      </c>
      <c r="E128" s="37" t="s">
        <v>506</v>
      </c>
      <c r="F128" s="37" t="s">
        <v>507</v>
      </c>
      <c r="G128" s="37">
        <v>0</v>
      </c>
      <c r="H128" s="37">
        <v>1</v>
      </c>
      <c r="I128" s="37">
        <v>2.25</v>
      </c>
      <c r="J128" s="37">
        <v>3</v>
      </c>
      <c r="K128" s="37">
        <v>3.1</v>
      </c>
      <c r="L128" s="37">
        <v>-0.85</v>
      </c>
      <c r="M128" s="37">
        <v>31</v>
      </c>
      <c r="N128" s="37">
        <v>29</v>
      </c>
      <c r="O128" s="37">
        <v>1</v>
      </c>
      <c r="P128" s="37">
        <v>16</v>
      </c>
      <c r="Q128" s="37">
        <v>14</v>
      </c>
      <c r="R128" s="37">
        <v>100</v>
      </c>
      <c r="S128" s="37">
        <v>0</v>
      </c>
      <c r="T128" s="37">
        <v>0</v>
      </c>
      <c r="U128" s="37">
        <v>35.479999999999997</v>
      </c>
      <c r="V128" s="37">
        <v>29.03</v>
      </c>
      <c r="W128" s="37">
        <v>35.479999999999997</v>
      </c>
      <c r="X128" s="37">
        <v>27.59</v>
      </c>
      <c r="Y128" s="37">
        <v>27.59</v>
      </c>
      <c r="Z128" s="37">
        <v>44.83</v>
      </c>
      <c r="AA128" s="37">
        <v>37.5</v>
      </c>
      <c r="AB128" s="37">
        <v>14.29</v>
      </c>
      <c r="AC128" s="24">
        <f>(+R128*$R$8)+(S128*$S$8)-(T128*$T$8)+(U128*$U$8)+(V128*$V$8)-(W128*$W$8)-(X128*$X$8)-(Y128*$Y$8)+(Z128*$Z$8)</f>
        <v>33.592000000000006</v>
      </c>
      <c r="AD128" s="25">
        <f>(-R128*$R$8)+(S128*$S$8)+(T128*$T$8)-(U128*$U$8)-(V128*$V$8)+(W128*$W$8)+(X128*$X$8)+(Y128*$Y$8)-(Z128*$Z$8)</f>
        <v>-33.592000000000006</v>
      </c>
      <c r="AE128" s="39" t="str">
        <f>IF(G128&gt;H128,"Win","Loss")</f>
        <v>Loss</v>
      </c>
      <c r="AF128" s="39" t="str">
        <f>IF(G128=H128,"Win","Loss")</f>
        <v>Loss</v>
      </c>
      <c r="AG128" s="39" t="str">
        <f>IF(G128&lt;H128,"Win","Loss")</f>
        <v>Win</v>
      </c>
      <c r="AH128" s="39">
        <f>IF(AE128="Win",(I128*$B$2)-$B$2,-$B$2)</f>
        <v>-50</v>
      </c>
      <c r="AI128" s="39">
        <f>IF(AF128="Win",(J128*$B$2)-$B$2,-$B$2)</f>
        <v>-50</v>
      </c>
      <c r="AJ128" s="39">
        <f>IF(AG128="Win",(K128*$B$2)-$B$2,-$B$2)</f>
        <v>105</v>
      </c>
    </row>
    <row r="129" spans="1:36" hidden="1" x14ac:dyDescent="0.2">
      <c r="A129" s="36">
        <v>43591</v>
      </c>
      <c r="B129" s="37" t="s">
        <v>503</v>
      </c>
      <c r="C129" s="37" t="s">
        <v>504</v>
      </c>
      <c r="D129" s="37" t="s">
        <v>508</v>
      </c>
      <c r="E129" s="37" t="s">
        <v>509</v>
      </c>
      <c r="F129" s="37" t="s">
        <v>510</v>
      </c>
      <c r="G129" s="37">
        <v>3</v>
      </c>
      <c r="H129" s="37">
        <v>0</v>
      </c>
      <c r="I129" s="37">
        <v>1.65</v>
      </c>
      <c r="J129" s="37">
        <v>3.38</v>
      </c>
      <c r="K129" s="37">
        <v>4.9400000000000004</v>
      </c>
      <c r="L129" s="37">
        <v>-3.29</v>
      </c>
      <c r="M129" s="37">
        <v>35</v>
      </c>
      <c r="N129" s="37">
        <v>34</v>
      </c>
      <c r="O129" s="37">
        <v>1</v>
      </c>
      <c r="P129" s="37">
        <v>18</v>
      </c>
      <c r="Q129" s="37">
        <v>15</v>
      </c>
      <c r="R129" s="37">
        <v>0</v>
      </c>
      <c r="S129" s="37">
        <v>0</v>
      </c>
      <c r="T129" s="37">
        <v>100</v>
      </c>
      <c r="U129" s="37">
        <v>42.86</v>
      </c>
      <c r="V129" s="37">
        <v>22.86</v>
      </c>
      <c r="W129" s="37">
        <v>34.29</v>
      </c>
      <c r="X129" s="37">
        <v>29.41</v>
      </c>
      <c r="Y129" s="37">
        <v>44.12</v>
      </c>
      <c r="Z129" s="37">
        <v>26.47</v>
      </c>
      <c r="AA129" s="37">
        <v>44.44</v>
      </c>
      <c r="AB129" s="37">
        <v>33.33</v>
      </c>
      <c r="AC129" s="24">
        <f>(+R129*$R$8)+(S129*$S$8)-(T129*$T$8)+(U129*$U$8)+(V129*$V$8)-(W129*$W$8)-(X129*$X$8)-(Y129*$Y$8)+(Z129*$Z$8)</f>
        <v>-30.999999999999996</v>
      </c>
      <c r="AD129" s="25">
        <f>(-R129*$R$8)+(S129*$S$8)+(T129*$T$8)-(U129*$U$8)-(V129*$V$8)+(W129*$W$8)+(X129*$X$8)+(Y129*$Y$8)-(Z129*$Z$8)</f>
        <v>30.999999999999996</v>
      </c>
      <c r="AE129" s="39" t="str">
        <f>IF(G129&gt;H129,"Win","Loss")</f>
        <v>Win</v>
      </c>
      <c r="AF129" s="39" t="str">
        <f>IF(G129=H129,"Win","Loss")</f>
        <v>Loss</v>
      </c>
      <c r="AG129" s="39" t="str">
        <f>IF(G129&lt;H129,"Win","Loss")</f>
        <v>Loss</v>
      </c>
      <c r="AH129" s="39">
        <f>IF(AE129="Win",(I129*$B$2)-$B$2,-$B$2)</f>
        <v>32.5</v>
      </c>
      <c r="AI129" s="39">
        <f>IF(AF129="Win",(J129*$B$2)-$B$2,-$B$2)</f>
        <v>-50</v>
      </c>
      <c r="AJ129" s="39">
        <f>IF(AG129="Win",(K129*$B$2)-$B$2,-$B$2)</f>
        <v>-50</v>
      </c>
    </row>
    <row r="130" spans="1:36" hidden="1" x14ac:dyDescent="0.2">
      <c r="A130" s="36">
        <v>43591</v>
      </c>
      <c r="B130" s="37" t="s">
        <v>503</v>
      </c>
      <c r="C130" s="37" t="s">
        <v>504</v>
      </c>
      <c r="D130" s="37" t="s">
        <v>511</v>
      </c>
      <c r="E130" s="37" t="s">
        <v>512</v>
      </c>
      <c r="F130" s="37" t="s">
        <v>513</v>
      </c>
      <c r="G130" s="37">
        <v>4</v>
      </c>
      <c r="H130" s="37">
        <v>1</v>
      </c>
      <c r="I130" s="37">
        <v>2.06</v>
      </c>
      <c r="J130" s="37">
        <v>2.94</v>
      </c>
      <c r="K130" s="37">
        <v>3.59</v>
      </c>
      <c r="L130" s="37">
        <v>-1.53</v>
      </c>
      <c r="M130" s="37">
        <v>29</v>
      </c>
      <c r="N130" s="37">
        <v>35</v>
      </c>
      <c r="O130" s="37">
        <v>1</v>
      </c>
      <c r="P130" s="37">
        <v>15</v>
      </c>
      <c r="Q130" s="37">
        <v>16</v>
      </c>
      <c r="R130" s="37">
        <v>0</v>
      </c>
      <c r="S130" s="37">
        <v>100</v>
      </c>
      <c r="T130" s="37">
        <v>0</v>
      </c>
      <c r="U130" s="37">
        <v>31.03</v>
      </c>
      <c r="V130" s="37">
        <v>17.239999999999998</v>
      </c>
      <c r="W130" s="37">
        <v>51.72</v>
      </c>
      <c r="X130" s="37">
        <v>31.43</v>
      </c>
      <c r="Y130" s="37">
        <v>42.86</v>
      </c>
      <c r="Z130" s="37">
        <v>25.71</v>
      </c>
      <c r="AA130" s="37">
        <v>33.33</v>
      </c>
      <c r="AB130" s="37">
        <v>25</v>
      </c>
      <c r="AC130" s="24">
        <f>(+R130*$R$8)+(S130*$S$8)-(T130*$T$8)+(U130*$U$8)+(V130*$V$8)-(W130*$W$8)-(X130*$X$8)-(Y130*$Y$8)+(Z130*$Z$8)</f>
        <v>2.1559999999999979</v>
      </c>
      <c r="AD130" s="25">
        <f>(-R130*$R$8)+(S130*$S$8)+(T130*$T$8)-(U130*$U$8)-(V130*$V$8)+(W130*$W$8)+(X130*$X$8)+(Y130*$Y$8)-(Z130*$Z$8)</f>
        <v>17.844000000000005</v>
      </c>
      <c r="AE130" s="39" t="str">
        <f>IF(G130&gt;H130,"Win","Loss")</f>
        <v>Win</v>
      </c>
      <c r="AF130" s="39" t="str">
        <f>IF(G130=H130,"Win","Loss")</f>
        <v>Loss</v>
      </c>
      <c r="AG130" s="39" t="str">
        <f>IF(G130&lt;H130,"Win","Loss")</f>
        <v>Loss</v>
      </c>
      <c r="AH130" s="39">
        <f>IF(AE130="Win",(I130*$B$2)-$B$2,-$B$2)</f>
        <v>53</v>
      </c>
      <c r="AI130" s="39">
        <f>IF(AF130="Win",(J130*$B$2)-$B$2,-$B$2)</f>
        <v>-50</v>
      </c>
      <c r="AJ130" s="39">
        <f>IF(AG130="Win",(K130*$B$2)-$B$2,-$B$2)</f>
        <v>-50</v>
      </c>
    </row>
    <row r="131" spans="1:36" hidden="1" x14ac:dyDescent="0.2">
      <c r="A131" s="36">
        <v>43591</v>
      </c>
      <c r="B131" s="37" t="s">
        <v>514</v>
      </c>
      <c r="C131" s="37" t="s">
        <v>515</v>
      </c>
      <c r="D131" s="37" t="s">
        <v>516</v>
      </c>
      <c r="E131" s="37" t="s">
        <v>517</v>
      </c>
      <c r="F131" s="37" t="s">
        <v>518</v>
      </c>
      <c r="G131" s="37">
        <v>1</v>
      </c>
      <c r="H131" s="37">
        <v>1</v>
      </c>
      <c r="I131" s="37">
        <v>2.2799999999999998</v>
      </c>
      <c r="J131" s="37">
        <v>2.84</v>
      </c>
      <c r="K131" s="37">
        <v>3.59</v>
      </c>
      <c r="L131" s="37">
        <v>-1.31</v>
      </c>
      <c r="M131" s="37">
        <v>39</v>
      </c>
      <c r="N131" s="37">
        <v>37</v>
      </c>
      <c r="O131" s="37">
        <v>1</v>
      </c>
      <c r="P131" s="37">
        <v>19</v>
      </c>
      <c r="Q131" s="37">
        <v>18</v>
      </c>
      <c r="R131" s="37">
        <v>0</v>
      </c>
      <c r="S131" s="37">
        <v>0</v>
      </c>
      <c r="T131" s="37">
        <v>100</v>
      </c>
      <c r="U131" s="37">
        <v>46.15</v>
      </c>
      <c r="V131" s="37">
        <v>30.77</v>
      </c>
      <c r="W131" s="37">
        <v>23.08</v>
      </c>
      <c r="X131" s="37">
        <v>43.24</v>
      </c>
      <c r="Y131" s="37">
        <v>27.03</v>
      </c>
      <c r="Z131" s="37">
        <v>29.73</v>
      </c>
      <c r="AA131" s="37">
        <v>52.63</v>
      </c>
      <c r="AB131" s="37">
        <v>38.89</v>
      </c>
      <c r="AC131" s="24">
        <f>(+R131*$R$8)+(S131*$S$8)-(T131*$T$8)+(U131*$U$8)+(V131*$V$8)-(W131*$W$8)-(X131*$X$8)-(Y131*$Y$8)+(Z131*$Z$8)</f>
        <v>-27.714000000000002</v>
      </c>
      <c r="AD131" s="25">
        <f>(-R131*$R$8)+(S131*$S$8)+(T131*$T$8)-(U131*$U$8)-(V131*$V$8)+(W131*$W$8)+(X131*$X$8)+(Y131*$Y$8)-(Z131*$Z$8)</f>
        <v>27.714000000000002</v>
      </c>
      <c r="AE131" s="39" t="str">
        <f>IF(G131&gt;H131,"Win","Loss")</f>
        <v>Loss</v>
      </c>
      <c r="AF131" s="39" t="str">
        <f>IF(G131=H131,"Win","Loss")</f>
        <v>Win</v>
      </c>
      <c r="AG131" s="39" t="str">
        <f>IF(G131&lt;H131,"Win","Loss")</f>
        <v>Loss</v>
      </c>
      <c r="AH131" s="39">
        <f>IF(AE131="Win",(I131*$B$2)-$B$2,-$B$2)</f>
        <v>-50</v>
      </c>
      <c r="AI131" s="39">
        <f>IF(AF131="Win",(J131*$B$2)-$B$2,-$B$2)</f>
        <v>92</v>
      </c>
      <c r="AJ131" s="39">
        <f>IF(AG131="Win",(K131*$B$2)-$B$2,-$B$2)</f>
        <v>-50</v>
      </c>
    </row>
    <row r="132" spans="1:36" hidden="1" x14ac:dyDescent="0.2">
      <c r="A132" s="36">
        <v>43591</v>
      </c>
      <c r="B132" s="37" t="s">
        <v>519</v>
      </c>
      <c r="C132" s="37" t="s">
        <v>520</v>
      </c>
      <c r="D132" s="37" t="s">
        <v>521</v>
      </c>
      <c r="E132" s="37" t="s">
        <v>522</v>
      </c>
      <c r="F132" s="37" t="s">
        <v>523</v>
      </c>
      <c r="G132" s="37">
        <v>1</v>
      </c>
      <c r="H132" s="37">
        <v>1</v>
      </c>
      <c r="I132" s="37">
        <v>4.05</v>
      </c>
      <c r="J132" s="37">
        <v>3.66</v>
      </c>
      <c r="K132" s="37">
        <v>1.78</v>
      </c>
      <c r="L132" s="37">
        <v>2.27</v>
      </c>
      <c r="M132" s="37">
        <v>35</v>
      </c>
      <c r="N132" s="37">
        <v>38</v>
      </c>
      <c r="O132" s="37">
        <v>3</v>
      </c>
      <c r="P132" s="37">
        <v>17</v>
      </c>
      <c r="Q132" s="37">
        <v>24</v>
      </c>
      <c r="R132" s="37">
        <v>0</v>
      </c>
      <c r="S132" s="37">
        <v>33.33</v>
      </c>
      <c r="T132" s="37">
        <v>66.67</v>
      </c>
      <c r="U132" s="37">
        <v>34.29</v>
      </c>
      <c r="V132" s="37">
        <v>22.86</v>
      </c>
      <c r="W132" s="37">
        <v>42.86</v>
      </c>
      <c r="X132" s="37">
        <v>55.26</v>
      </c>
      <c r="Y132" s="37">
        <v>23.68</v>
      </c>
      <c r="Z132" s="37">
        <v>21.05</v>
      </c>
      <c r="AA132" s="37">
        <v>29.41</v>
      </c>
      <c r="AB132" s="37">
        <v>50</v>
      </c>
      <c r="AC132" s="24">
        <f>(+R132*$R$8)+(S132*$S$8)-(T132*$T$8)+(U132*$U$8)+(V132*$V$8)-(W132*$W$8)-(X132*$X$8)-(Y132*$Y$8)+(Z132*$Z$8)</f>
        <v>-25.305999999999997</v>
      </c>
      <c r="AD132" s="25">
        <f>(-R132*$R$8)+(S132*$S$8)+(T132*$T$8)-(U132*$U$8)-(V132*$V$8)+(W132*$W$8)+(X132*$X$8)+(Y132*$Y$8)-(Z132*$Z$8)</f>
        <v>31.972000000000008</v>
      </c>
      <c r="AE132" s="39" t="str">
        <f>IF(G132&gt;H132,"Win","Loss")</f>
        <v>Loss</v>
      </c>
      <c r="AF132" s="39" t="str">
        <f>IF(G132=H132,"Win","Loss")</f>
        <v>Win</v>
      </c>
      <c r="AG132" s="39" t="str">
        <f>IF(G132&lt;H132,"Win","Loss")</f>
        <v>Loss</v>
      </c>
      <c r="AH132" s="39">
        <f>IF(AE132="Win",(I132*$B$2)-$B$2,-$B$2)</f>
        <v>-50</v>
      </c>
      <c r="AI132" s="39">
        <f>IF(AF132="Win",(J132*$B$2)-$B$2,-$B$2)</f>
        <v>133</v>
      </c>
      <c r="AJ132" s="39">
        <f>IF(AG132="Win",(K132*$B$2)-$B$2,-$B$2)</f>
        <v>-50</v>
      </c>
    </row>
    <row r="133" spans="1:36" hidden="1" x14ac:dyDescent="0.2">
      <c r="A133" s="36">
        <v>43591</v>
      </c>
      <c r="B133" s="37" t="s">
        <v>305</v>
      </c>
      <c r="C133" s="37" t="s">
        <v>524</v>
      </c>
      <c r="D133" s="37" t="s">
        <v>525</v>
      </c>
      <c r="E133" s="37" t="s">
        <v>526</v>
      </c>
      <c r="F133" s="37" t="s">
        <v>527</v>
      </c>
      <c r="G133" s="37">
        <v>0</v>
      </c>
      <c r="H133" s="37">
        <v>3</v>
      </c>
      <c r="I133" s="37">
        <v>2.2999999999999998</v>
      </c>
      <c r="J133" s="37">
        <v>2.64</v>
      </c>
      <c r="K133" s="37">
        <v>3.99</v>
      </c>
      <c r="L133" s="37">
        <v>-1.69</v>
      </c>
      <c r="M133" s="37">
        <v>37</v>
      </c>
      <c r="N133" s="37">
        <v>35</v>
      </c>
      <c r="O133" s="37">
        <v>1</v>
      </c>
      <c r="P133" s="37">
        <v>18</v>
      </c>
      <c r="Q133" s="37">
        <v>18</v>
      </c>
      <c r="R133" s="37">
        <v>0</v>
      </c>
      <c r="S133" s="37">
        <v>0</v>
      </c>
      <c r="T133" s="37">
        <v>100</v>
      </c>
      <c r="U133" s="37">
        <v>24.32</v>
      </c>
      <c r="V133" s="37">
        <v>35.14</v>
      </c>
      <c r="W133" s="37">
        <v>40.54</v>
      </c>
      <c r="X133" s="37">
        <v>34.29</v>
      </c>
      <c r="Y133" s="37">
        <v>14.29</v>
      </c>
      <c r="Z133" s="37">
        <v>51.43</v>
      </c>
      <c r="AA133" s="37">
        <v>22.22</v>
      </c>
      <c r="AB133" s="37">
        <v>16.670000000000002</v>
      </c>
      <c r="AC133" s="24">
        <f>(+R133*$R$8)+(S133*$S$8)-(T133*$T$8)+(U133*$U$8)+(V133*$V$8)-(W133*$W$8)-(X133*$X$8)-(Y133*$Y$8)+(Z133*$Z$8)</f>
        <v>-27.731000000000002</v>
      </c>
      <c r="AD133" s="25">
        <f>(-R133*$R$8)+(S133*$S$8)+(T133*$T$8)-(U133*$U$8)-(V133*$V$8)+(W133*$W$8)+(X133*$X$8)+(Y133*$Y$8)-(Z133*$Z$8)</f>
        <v>27.731000000000002</v>
      </c>
      <c r="AE133" s="39" t="str">
        <f>IF(G133&gt;H133,"Win","Loss")</f>
        <v>Loss</v>
      </c>
      <c r="AF133" s="39" t="str">
        <f>IF(G133=H133,"Win","Loss")</f>
        <v>Loss</v>
      </c>
      <c r="AG133" s="39" t="str">
        <f>IF(G133&lt;H133,"Win","Loss")</f>
        <v>Win</v>
      </c>
      <c r="AH133" s="39">
        <f>IF(AE133="Win",(I133*$B$2)-$B$2,-$B$2)</f>
        <v>-50</v>
      </c>
      <c r="AI133" s="39">
        <f>IF(AF133="Win",(J133*$B$2)-$B$2,-$B$2)</f>
        <v>-50</v>
      </c>
      <c r="AJ133" s="39">
        <f>IF(AG133="Win",(K133*$B$2)-$B$2,-$B$2)</f>
        <v>149.5</v>
      </c>
    </row>
    <row r="134" spans="1:36" hidden="1" x14ac:dyDescent="0.2">
      <c r="A134" s="36">
        <v>43591</v>
      </c>
      <c r="B134" s="37" t="s">
        <v>78</v>
      </c>
      <c r="C134" s="37" t="s">
        <v>79</v>
      </c>
      <c r="D134" s="37" t="s">
        <v>533</v>
      </c>
      <c r="E134" s="37" t="s">
        <v>534</v>
      </c>
      <c r="F134" s="37" t="s">
        <v>535</v>
      </c>
      <c r="G134" s="37">
        <v>2</v>
      </c>
      <c r="H134" s="37">
        <v>2</v>
      </c>
      <c r="I134" s="37">
        <v>1.37</v>
      </c>
      <c r="J134" s="37">
        <v>4.2300000000000004</v>
      </c>
      <c r="K134" s="37">
        <v>8.14</v>
      </c>
      <c r="L134" s="37">
        <v>-6.77</v>
      </c>
      <c r="M134" s="37">
        <v>19</v>
      </c>
      <c r="N134" s="37">
        <v>11</v>
      </c>
      <c r="O134" s="37">
        <v>0</v>
      </c>
      <c r="P134" s="37">
        <v>9</v>
      </c>
      <c r="Q134" s="37">
        <v>5</v>
      </c>
      <c r="R134" s="37">
        <v>0</v>
      </c>
      <c r="S134" s="37">
        <v>0</v>
      </c>
      <c r="T134" s="37">
        <v>0</v>
      </c>
      <c r="U134" s="37">
        <v>57.89</v>
      </c>
      <c r="V134" s="37">
        <v>10.53</v>
      </c>
      <c r="W134" s="37">
        <v>31.58</v>
      </c>
      <c r="X134" s="37">
        <v>18.18</v>
      </c>
      <c r="Y134" s="37">
        <v>54.55</v>
      </c>
      <c r="Z134" s="37">
        <v>27.27</v>
      </c>
      <c r="AA134" s="37">
        <v>77.78</v>
      </c>
      <c r="AB134" s="37">
        <v>20</v>
      </c>
      <c r="AC134" s="24">
        <f>(+R134*$R$8)+(S134*$S$8)-(T134*$T$8)+(U134*$U$8)+(V134*$V$8)-(W134*$W$8)-(X134*$X$8)-(Y134*$Y$8)+(Z134*$Z$8)</f>
        <v>2.6780000000000008</v>
      </c>
      <c r="AD134" s="25">
        <f>(-R134*$R$8)+(S134*$S$8)+(T134*$T$8)-(U134*$U$8)-(V134*$V$8)+(W134*$W$8)+(X134*$X$8)+(Y134*$Y$8)-(Z134*$Z$8)</f>
        <v>-2.6780000000000008</v>
      </c>
      <c r="AE134" s="39" t="str">
        <f>IF(G134&gt;H134,"Win","Loss")</f>
        <v>Loss</v>
      </c>
      <c r="AF134" s="39" t="str">
        <f>IF(G134=H134,"Win","Loss")</f>
        <v>Win</v>
      </c>
      <c r="AG134" s="39" t="str">
        <f>IF(G134&lt;H134,"Win","Loss")</f>
        <v>Loss</v>
      </c>
      <c r="AH134" s="39">
        <f>IF(AE134="Win",(I134*$B$2)-$B$2,-$B$2)</f>
        <v>-50</v>
      </c>
      <c r="AI134" s="39">
        <f>IF(AF134="Win",(J134*$B$2)-$B$2,-$B$2)</f>
        <v>161.50000000000003</v>
      </c>
      <c r="AJ134" s="39">
        <f>IF(AG134="Win",(K134*$B$2)-$B$2,-$B$2)</f>
        <v>-50</v>
      </c>
    </row>
    <row r="135" spans="1:36" hidden="1" x14ac:dyDescent="0.2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24"/>
      <c r="AD135" s="25"/>
      <c r="AE135" s="39"/>
      <c r="AF135" s="39"/>
      <c r="AG135" s="39"/>
      <c r="AH135" s="39"/>
      <c r="AI135" s="39"/>
      <c r="AJ135" s="39"/>
    </row>
    <row r="136" spans="1:36" hidden="1" x14ac:dyDescent="0.2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24"/>
      <c r="AD136" s="25"/>
      <c r="AE136" s="39"/>
      <c r="AF136" s="39"/>
      <c r="AG136" s="39"/>
      <c r="AH136" s="39"/>
      <c r="AI136" s="39"/>
      <c r="AJ136" s="39"/>
    </row>
    <row r="137" spans="1:36" hidden="1" x14ac:dyDescent="0.2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24"/>
      <c r="AD137" s="25"/>
      <c r="AE137" s="39"/>
      <c r="AF137" s="39"/>
      <c r="AG137" s="39"/>
      <c r="AH137" s="39"/>
      <c r="AI137" s="39"/>
      <c r="AJ137" s="39"/>
    </row>
    <row r="138" spans="1:36" hidden="1" x14ac:dyDescent="0.2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24"/>
      <c r="AD138" s="25"/>
      <c r="AE138" s="39"/>
      <c r="AF138" s="39"/>
      <c r="AG138" s="39"/>
      <c r="AH138" s="39"/>
      <c r="AI138" s="39"/>
      <c r="AJ138" s="39"/>
    </row>
    <row r="139" spans="1:36" hidden="1" x14ac:dyDescent="0.2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24"/>
      <c r="AD139" s="25"/>
      <c r="AE139" s="39"/>
      <c r="AF139" s="39"/>
      <c r="AG139" s="39"/>
      <c r="AH139" s="39"/>
      <c r="AI139" s="39"/>
      <c r="AJ139" s="39"/>
    </row>
    <row r="140" spans="1:36" hidden="1" x14ac:dyDescent="0.2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24"/>
      <c r="AD140" s="25"/>
      <c r="AE140" s="39"/>
      <c r="AF140" s="39"/>
      <c r="AG140" s="39"/>
      <c r="AH140" s="39"/>
      <c r="AI140" s="39"/>
      <c r="AJ140" s="39"/>
    </row>
    <row r="141" spans="1:36" hidden="1" x14ac:dyDescent="0.2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24"/>
      <c r="AD141" s="25"/>
      <c r="AE141" s="39"/>
      <c r="AF141" s="39"/>
      <c r="AG141" s="39"/>
      <c r="AH141" s="39"/>
      <c r="AI141" s="39"/>
      <c r="AJ141" s="39"/>
    </row>
    <row r="142" spans="1:36" hidden="1" x14ac:dyDescent="0.2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24"/>
      <c r="AD142" s="25"/>
      <c r="AE142" s="39"/>
      <c r="AF142" s="39"/>
      <c r="AG142" s="39"/>
      <c r="AH142" s="39"/>
      <c r="AI142" s="39"/>
      <c r="AJ142" s="39"/>
    </row>
    <row r="143" spans="1:36" hidden="1" x14ac:dyDescent="0.2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24"/>
      <c r="AD143" s="25"/>
      <c r="AE143" s="39"/>
      <c r="AF143" s="39"/>
      <c r="AG143" s="39"/>
      <c r="AH143" s="39"/>
      <c r="AI143" s="39"/>
      <c r="AJ143" s="39"/>
    </row>
    <row r="144" spans="1:36" hidden="1" x14ac:dyDescent="0.2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24"/>
      <c r="AD144" s="25"/>
      <c r="AE144" s="39"/>
      <c r="AF144" s="39"/>
      <c r="AG144" s="39"/>
      <c r="AH144" s="39"/>
      <c r="AI144" s="39"/>
      <c r="AJ144" s="39"/>
    </row>
    <row r="145" spans="1:36" hidden="1" x14ac:dyDescent="0.2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24"/>
      <c r="AD145" s="25"/>
      <c r="AE145" s="39"/>
      <c r="AF145" s="39"/>
      <c r="AG145" s="39"/>
      <c r="AH145" s="39"/>
      <c r="AI145" s="39"/>
      <c r="AJ145" s="39"/>
    </row>
    <row r="146" spans="1:36" hidden="1" x14ac:dyDescent="0.2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24"/>
      <c r="AD146" s="25"/>
      <c r="AE146" s="39"/>
      <c r="AF146" s="39"/>
      <c r="AG146" s="39"/>
      <c r="AH146" s="39"/>
      <c r="AI146" s="39"/>
      <c r="AJ146" s="39"/>
    </row>
    <row r="147" spans="1:36" hidden="1" x14ac:dyDescent="0.2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24"/>
      <c r="AD147" s="25"/>
      <c r="AE147" s="39"/>
      <c r="AF147" s="39"/>
      <c r="AG147" s="39"/>
      <c r="AH147" s="39"/>
      <c r="AI147" s="39"/>
      <c r="AJ147" s="39"/>
    </row>
    <row r="148" spans="1:36" hidden="1" x14ac:dyDescent="0.2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24"/>
      <c r="AD148" s="25"/>
      <c r="AE148" s="39"/>
      <c r="AF148" s="39"/>
      <c r="AG148" s="39"/>
      <c r="AH148" s="39"/>
      <c r="AI148" s="39"/>
      <c r="AJ148" s="39"/>
    </row>
    <row r="149" spans="1:36" hidden="1" x14ac:dyDescent="0.2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24"/>
      <c r="AD149" s="25"/>
      <c r="AE149" s="39"/>
      <c r="AF149" s="39"/>
      <c r="AG149" s="39"/>
      <c r="AH149" s="39"/>
      <c r="AI149" s="39"/>
      <c r="AJ149" s="39"/>
    </row>
    <row r="150" spans="1:36" hidden="1" x14ac:dyDescent="0.2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24"/>
      <c r="AD150" s="25"/>
      <c r="AE150" s="39"/>
      <c r="AF150" s="39"/>
      <c r="AG150" s="39"/>
      <c r="AH150" s="39"/>
      <c r="AI150" s="39"/>
      <c r="AJ150" s="39"/>
    </row>
    <row r="151" spans="1:36" hidden="1" x14ac:dyDescent="0.2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24"/>
      <c r="AD151" s="25"/>
      <c r="AE151" s="39"/>
      <c r="AF151" s="39"/>
      <c r="AG151" s="39"/>
      <c r="AH151" s="39"/>
      <c r="AI151" s="39"/>
      <c r="AJ151" s="39"/>
    </row>
    <row r="152" spans="1:36" hidden="1" x14ac:dyDescent="0.2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24"/>
      <c r="AD152" s="25"/>
      <c r="AE152" s="39"/>
      <c r="AF152" s="39"/>
      <c r="AG152" s="39"/>
      <c r="AH152" s="39"/>
      <c r="AI152" s="39"/>
      <c r="AJ152" s="39"/>
    </row>
    <row r="153" spans="1:36" hidden="1" x14ac:dyDescent="0.2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24"/>
      <c r="AD153" s="25"/>
      <c r="AE153" s="39"/>
      <c r="AF153" s="39"/>
      <c r="AG153" s="39"/>
      <c r="AH153" s="39"/>
      <c r="AI153" s="39"/>
      <c r="AJ153" s="39"/>
    </row>
    <row r="154" spans="1:36" hidden="1" x14ac:dyDescent="0.2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24"/>
      <c r="AD154" s="25"/>
      <c r="AE154" s="39"/>
      <c r="AF154" s="39"/>
      <c r="AG154" s="39"/>
      <c r="AH154" s="39"/>
      <c r="AI154" s="39"/>
      <c r="AJ154" s="39"/>
    </row>
    <row r="155" spans="1:36" hidden="1" x14ac:dyDescent="0.2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24"/>
      <c r="AD155" s="25"/>
      <c r="AE155" s="39"/>
      <c r="AF155" s="39"/>
      <c r="AG155" s="39"/>
      <c r="AH155" s="39"/>
      <c r="AI155" s="39"/>
      <c r="AJ155" s="39"/>
    </row>
    <row r="156" spans="1:36" hidden="1" x14ac:dyDescent="0.2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24"/>
      <c r="AD156" s="25"/>
      <c r="AE156" s="39"/>
      <c r="AF156" s="39"/>
      <c r="AG156" s="39"/>
      <c r="AH156" s="39"/>
      <c r="AI156" s="39"/>
      <c r="AJ156" s="39"/>
    </row>
    <row r="157" spans="1:36" hidden="1" x14ac:dyDescent="0.2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24"/>
      <c r="AD157" s="25"/>
      <c r="AE157" s="39"/>
      <c r="AF157" s="39"/>
      <c r="AG157" s="39"/>
      <c r="AH157" s="39"/>
      <c r="AI157" s="39"/>
      <c r="AJ157" s="39"/>
    </row>
    <row r="158" spans="1:36" hidden="1" x14ac:dyDescent="0.2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24"/>
      <c r="AD158" s="25"/>
      <c r="AE158" s="39"/>
      <c r="AF158" s="39"/>
      <c r="AG158" s="39"/>
      <c r="AH158" s="39"/>
      <c r="AI158" s="39"/>
      <c r="AJ158" s="39"/>
    </row>
    <row r="159" spans="1:36" hidden="1" x14ac:dyDescent="0.2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24"/>
      <c r="AD159" s="25"/>
      <c r="AE159" s="39"/>
      <c r="AF159" s="39"/>
      <c r="AG159" s="39"/>
      <c r="AH159" s="39"/>
      <c r="AI159" s="39"/>
      <c r="AJ159" s="39"/>
    </row>
    <row r="160" spans="1:36" hidden="1" x14ac:dyDescent="0.2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24"/>
      <c r="AD160" s="25"/>
      <c r="AE160" s="39"/>
      <c r="AF160" s="39"/>
      <c r="AG160" s="39"/>
      <c r="AH160" s="39"/>
      <c r="AI160" s="39"/>
      <c r="AJ160" s="39"/>
    </row>
    <row r="161" spans="1:36" hidden="1" x14ac:dyDescent="0.2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24"/>
      <c r="AD161" s="25"/>
      <c r="AE161" s="39"/>
      <c r="AF161" s="39"/>
      <c r="AG161" s="39"/>
      <c r="AH161" s="39"/>
      <c r="AI161" s="39"/>
      <c r="AJ161" s="39"/>
    </row>
    <row r="162" spans="1:36" hidden="1" x14ac:dyDescent="0.2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24"/>
      <c r="AD162" s="25"/>
      <c r="AE162" s="39"/>
      <c r="AF162" s="39"/>
      <c r="AG162" s="39"/>
      <c r="AH162" s="39"/>
      <c r="AI162" s="39"/>
      <c r="AJ162" s="39"/>
    </row>
    <row r="163" spans="1:36" hidden="1" x14ac:dyDescent="0.2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24"/>
      <c r="AD163" s="25"/>
      <c r="AE163" s="39"/>
      <c r="AF163" s="39"/>
      <c r="AG163" s="39"/>
      <c r="AH163" s="39"/>
      <c r="AI163" s="39"/>
      <c r="AJ163" s="39"/>
    </row>
    <row r="164" spans="1:36" hidden="1" x14ac:dyDescent="0.2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24"/>
      <c r="AD164" s="25"/>
      <c r="AE164" s="39"/>
      <c r="AF164" s="39"/>
      <c r="AG164" s="39"/>
      <c r="AH164" s="39"/>
      <c r="AI164" s="39"/>
      <c r="AJ164" s="39"/>
    </row>
    <row r="165" spans="1:36" hidden="1" x14ac:dyDescent="0.2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24"/>
      <c r="AD165" s="25"/>
      <c r="AE165" s="39"/>
      <c r="AF165" s="39"/>
      <c r="AG165" s="39"/>
      <c r="AH165" s="39"/>
      <c r="AI165" s="39"/>
      <c r="AJ165" s="39"/>
    </row>
    <row r="166" spans="1:36" hidden="1" x14ac:dyDescent="0.2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24"/>
      <c r="AD166" s="25"/>
      <c r="AE166" s="39"/>
      <c r="AF166" s="39"/>
      <c r="AG166" s="39"/>
      <c r="AH166" s="39"/>
      <c r="AI166" s="39"/>
      <c r="AJ166" s="39"/>
    </row>
    <row r="167" spans="1:36" hidden="1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24"/>
      <c r="AD167" s="25"/>
      <c r="AE167" s="39"/>
      <c r="AF167" s="39"/>
      <c r="AG167" s="39"/>
      <c r="AH167" s="39"/>
      <c r="AI167" s="39"/>
      <c r="AJ167" s="39"/>
    </row>
    <row r="168" spans="1:36" hidden="1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24"/>
      <c r="AD168" s="25"/>
      <c r="AE168" s="39"/>
      <c r="AF168" s="39"/>
      <c r="AG168" s="39"/>
      <c r="AH168" s="39"/>
      <c r="AI168" s="39"/>
      <c r="AJ168" s="39"/>
    </row>
    <row r="169" spans="1:36" hidden="1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24"/>
      <c r="AD169" s="25"/>
      <c r="AE169" s="39"/>
      <c r="AF169" s="39"/>
      <c r="AG169" s="39"/>
      <c r="AH169" s="39"/>
      <c r="AI169" s="39"/>
      <c r="AJ169" s="39"/>
    </row>
    <row r="170" spans="1:36" hidden="1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24"/>
      <c r="AD170" s="25"/>
      <c r="AE170" s="39"/>
      <c r="AF170" s="39"/>
      <c r="AG170" s="39"/>
      <c r="AH170" s="39"/>
      <c r="AI170" s="39"/>
      <c r="AJ170" s="39"/>
    </row>
    <row r="171" spans="1:36" hidden="1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24"/>
      <c r="AD171" s="25"/>
      <c r="AE171" s="39"/>
      <c r="AF171" s="39"/>
      <c r="AG171" s="39"/>
      <c r="AH171" s="39"/>
      <c r="AI171" s="39"/>
      <c r="AJ171" s="39"/>
    </row>
    <row r="172" spans="1:36" hidden="1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24"/>
      <c r="AD172" s="25"/>
      <c r="AE172" s="39"/>
      <c r="AF172" s="39"/>
      <c r="AG172" s="39"/>
      <c r="AH172" s="39"/>
      <c r="AI172" s="39"/>
      <c r="AJ172" s="39"/>
    </row>
    <row r="173" spans="1:36" hidden="1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24"/>
      <c r="AD173" s="25"/>
      <c r="AE173" s="39"/>
      <c r="AF173" s="39"/>
      <c r="AG173" s="39"/>
      <c r="AH173" s="39"/>
      <c r="AI173" s="39"/>
      <c r="AJ173" s="39"/>
    </row>
    <row r="174" spans="1:36" hidden="1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24"/>
      <c r="AD174" s="25"/>
      <c r="AE174" s="39"/>
      <c r="AF174" s="39"/>
      <c r="AG174" s="39"/>
      <c r="AH174" s="39"/>
      <c r="AI174" s="39"/>
      <c r="AJ174" s="39"/>
    </row>
    <row r="175" spans="1:36" hidden="1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24"/>
      <c r="AD175" s="25"/>
      <c r="AE175" s="39"/>
      <c r="AF175" s="39"/>
      <c r="AG175" s="39"/>
      <c r="AH175" s="39"/>
      <c r="AI175" s="39"/>
      <c r="AJ175" s="39"/>
    </row>
    <row r="176" spans="1:36" hidden="1" x14ac:dyDescent="0.2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24"/>
      <c r="AD176" s="25"/>
      <c r="AE176" s="39"/>
      <c r="AF176" s="39"/>
      <c r="AG176" s="39"/>
      <c r="AH176" s="39"/>
      <c r="AI176" s="39"/>
      <c r="AJ176" s="39"/>
    </row>
    <row r="177" spans="1:36" hidden="1" x14ac:dyDescent="0.2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24"/>
      <c r="AD177" s="25"/>
      <c r="AE177" s="39"/>
      <c r="AF177" s="39"/>
      <c r="AG177" s="39"/>
      <c r="AH177" s="39"/>
      <c r="AI177" s="39"/>
      <c r="AJ177" s="39"/>
    </row>
    <row r="178" spans="1:36" hidden="1" x14ac:dyDescent="0.2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24"/>
      <c r="AD178" s="25"/>
      <c r="AE178" s="39"/>
      <c r="AF178" s="39"/>
      <c r="AG178" s="39"/>
      <c r="AH178" s="39"/>
      <c r="AI178" s="39"/>
      <c r="AJ178" s="39"/>
    </row>
    <row r="179" spans="1:36" hidden="1" x14ac:dyDescent="0.2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24"/>
      <c r="AD179" s="25"/>
      <c r="AE179" s="39"/>
      <c r="AF179" s="39"/>
      <c r="AG179" s="39"/>
      <c r="AH179" s="39"/>
      <c r="AI179" s="39"/>
      <c r="AJ179" s="39"/>
    </row>
    <row r="180" spans="1:36" hidden="1" x14ac:dyDescent="0.2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24"/>
      <c r="AD180" s="25"/>
      <c r="AE180" s="39"/>
      <c r="AF180" s="39"/>
      <c r="AG180" s="39"/>
      <c r="AH180" s="39"/>
      <c r="AI180" s="39"/>
      <c r="AJ180" s="39"/>
    </row>
    <row r="181" spans="1:36" hidden="1" x14ac:dyDescent="0.2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24"/>
      <c r="AD181" s="25"/>
      <c r="AE181" s="39"/>
      <c r="AF181" s="39"/>
      <c r="AG181" s="39"/>
      <c r="AH181" s="39"/>
      <c r="AI181" s="39"/>
      <c r="AJ181" s="39"/>
    </row>
    <row r="182" spans="1:36" hidden="1" x14ac:dyDescent="0.2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24"/>
      <c r="AD182" s="25"/>
      <c r="AE182" s="39"/>
      <c r="AF182" s="39"/>
      <c r="AG182" s="39"/>
      <c r="AH182" s="39"/>
      <c r="AI182" s="39"/>
      <c r="AJ182" s="39"/>
    </row>
    <row r="183" spans="1:36" hidden="1" x14ac:dyDescent="0.2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24"/>
      <c r="AD183" s="25"/>
      <c r="AE183" s="39"/>
      <c r="AF183" s="39"/>
      <c r="AG183" s="39"/>
      <c r="AH183" s="39"/>
      <c r="AI183" s="39"/>
      <c r="AJ183" s="39"/>
    </row>
    <row r="184" spans="1:36" hidden="1" x14ac:dyDescent="0.2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24"/>
      <c r="AD184" s="25"/>
      <c r="AE184" s="39"/>
      <c r="AF184" s="39"/>
      <c r="AG184" s="39"/>
      <c r="AH184" s="39"/>
      <c r="AI184" s="39"/>
      <c r="AJ184" s="39"/>
    </row>
    <row r="185" spans="1:36" hidden="1" x14ac:dyDescent="0.2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24"/>
      <c r="AD185" s="25"/>
      <c r="AE185" s="39"/>
      <c r="AF185" s="39"/>
      <c r="AG185" s="39"/>
      <c r="AH185" s="39"/>
      <c r="AI185" s="39"/>
      <c r="AJ185" s="39"/>
    </row>
    <row r="186" spans="1:36" hidden="1" x14ac:dyDescent="0.2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24"/>
      <c r="AD186" s="25"/>
      <c r="AE186" s="39"/>
      <c r="AF186" s="39"/>
      <c r="AG186" s="39"/>
      <c r="AH186" s="39"/>
      <c r="AI186" s="39"/>
      <c r="AJ186" s="39"/>
    </row>
    <row r="187" spans="1:36" hidden="1" x14ac:dyDescent="0.2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24"/>
      <c r="AD187" s="25"/>
      <c r="AE187" s="39"/>
      <c r="AF187" s="39"/>
      <c r="AG187" s="39"/>
      <c r="AH187" s="39"/>
      <c r="AI187" s="39"/>
      <c r="AJ187" s="39"/>
    </row>
    <row r="188" spans="1:36" hidden="1" x14ac:dyDescent="0.2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24"/>
      <c r="AD188" s="25"/>
      <c r="AE188" s="39"/>
      <c r="AF188" s="39"/>
      <c r="AG188" s="39"/>
      <c r="AH188" s="39"/>
      <c r="AI188" s="39"/>
      <c r="AJ188" s="39"/>
    </row>
    <row r="189" spans="1:36" hidden="1" x14ac:dyDescent="0.2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24"/>
      <c r="AD189" s="25"/>
      <c r="AE189" s="39"/>
      <c r="AF189" s="39"/>
      <c r="AG189" s="39"/>
      <c r="AH189" s="39"/>
      <c r="AI189" s="39"/>
      <c r="AJ189" s="39"/>
    </row>
    <row r="190" spans="1:36" hidden="1" x14ac:dyDescent="0.2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24"/>
      <c r="AD190" s="25"/>
      <c r="AE190" s="39"/>
      <c r="AF190" s="39"/>
      <c r="AG190" s="39"/>
      <c r="AH190" s="39"/>
      <c r="AI190" s="39"/>
      <c r="AJ190" s="39"/>
    </row>
    <row r="191" spans="1:36" hidden="1" x14ac:dyDescent="0.2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24"/>
      <c r="AD191" s="25"/>
      <c r="AE191" s="39"/>
      <c r="AF191" s="39"/>
      <c r="AG191" s="39"/>
      <c r="AH191" s="39"/>
      <c r="AI191" s="39"/>
      <c r="AJ191" s="39"/>
    </row>
    <row r="192" spans="1:36" hidden="1" x14ac:dyDescent="0.2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24"/>
      <c r="AD192" s="25"/>
      <c r="AE192" s="39"/>
      <c r="AF192" s="39"/>
      <c r="AG192" s="39"/>
      <c r="AH192" s="39"/>
      <c r="AI192" s="39"/>
      <c r="AJ192" s="39"/>
    </row>
    <row r="193" spans="1:36" hidden="1" x14ac:dyDescent="0.2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24"/>
      <c r="AD193" s="25"/>
      <c r="AE193" s="39"/>
      <c r="AF193" s="39"/>
      <c r="AG193" s="39"/>
      <c r="AH193" s="39"/>
      <c r="AI193" s="39"/>
      <c r="AJ193" s="39"/>
    </row>
    <row r="194" spans="1:36" hidden="1" x14ac:dyDescent="0.2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24"/>
      <c r="AD194" s="25"/>
      <c r="AE194" s="39"/>
      <c r="AF194" s="39"/>
      <c r="AG194" s="39"/>
      <c r="AH194" s="39"/>
      <c r="AI194" s="39"/>
      <c r="AJ194" s="39"/>
    </row>
    <row r="195" spans="1:36" hidden="1" x14ac:dyDescent="0.2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24"/>
      <c r="AD195" s="25"/>
      <c r="AE195" s="39"/>
      <c r="AF195" s="39"/>
      <c r="AG195" s="39"/>
      <c r="AH195" s="39"/>
      <c r="AI195" s="39"/>
      <c r="AJ195" s="39"/>
    </row>
    <row r="196" spans="1:36" hidden="1" x14ac:dyDescent="0.2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24"/>
      <c r="AD196" s="25"/>
      <c r="AE196" s="39"/>
      <c r="AF196" s="39"/>
      <c r="AG196" s="39"/>
      <c r="AH196" s="39"/>
      <c r="AI196" s="39"/>
      <c r="AJ196" s="39"/>
    </row>
    <row r="197" spans="1:36" hidden="1" x14ac:dyDescent="0.2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24"/>
      <c r="AD197" s="25"/>
      <c r="AE197" s="39"/>
      <c r="AF197" s="39"/>
      <c r="AG197" s="39"/>
      <c r="AH197" s="39"/>
      <c r="AI197" s="39"/>
      <c r="AJ197" s="39"/>
    </row>
    <row r="198" spans="1:36" hidden="1" x14ac:dyDescent="0.2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24"/>
      <c r="AD198" s="25"/>
      <c r="AE198" s="39"/>
      <c r="AF198" s="39"/>
      <c r="AG198" s="39"/>
      <c r="AH198" s="39"/>
      <c r="AI198" s="39"/>
      <c r="AJ198" s="39"/>
    </row>
    <row r="199" spans="1:36" hidden="1" x14ac:dyDescent="0.2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24"/>
      <c r="AD199" s="25"/>
      <c r="AE199" s="39"/>
      <c r="AF199" s="39"/>
      <c r="AG199" s="39"/>
      <c r="AH199" s="39"/>
      <c r="AI199" s="39"/>
      <c r="AJ199" s="39"/>
    </row>
    <row r="200" spans="1:36" hidden="1" x14ac:dyDescent="0.2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24"/>
      <c r="AD200" s="25"/>
      <c r="AE200" s="39"/>
      <c r="AF200" s="39"/>
      <c r="AG200" s="39"/>
      <c r="AH200" s="39"/>
      <c r="AI200" s="39"/>
      <c r="AJ200" s="39"/>
    </row>
    <row r="201" spans="1:36" hidden="1" x14ac:dyDescent="0.2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24"/>
      <c r="AD201" s="25"/>
      <c r="AE201" s="39"/>
      <c r="AF201" s="39"/>
      <c r="AG201" s="39"/>
      <c r="AH201" s="39"/>
      <c r="AI201" s="39"/>
      <c r="AJ201" s="39"/>
    </row>
    <row r="202" spans="1:36" hidden="1" x14ac:dyDescent="0.2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24"/>
      <c r="AD202" s="25"/>
      <c r="AE202" s="39"/>
      <c r="AF202" s="39"/>
      <c r="AG202" s="39"/>
      <c r="AH202" s="39"/>
      <c r="AI202" s="39"/>
      <c r="AJ202" s="39"/>
    </row>
    <row r="203" spans="1:36" hidden="1" x14ac:dyDescent="0.2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24"/>
      <c r="AD203" s="25"/>
      <c r="AE203" s="39"/>
      <c r="AF203" s="39"/>
      <c r="AG203" s="39"/>
      <c r="AH203" s="39"/>
      <c r="AI203" s="39"/>
      <c r="AJ203" s="39"/>
    </row>
    <row r="204" spans="1:36" hidden="1" x14ac:dyDescent="0.2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24"/>
      <c r="AD204" s="25"/>
      <c r="AE204" s="39"/>
      <c r="AF204" s="39"/>
      <c r="AG204" s="39"/>
      <c r="AH204" s="39"/>
      <c r="AI204" s="39"/>
      <c r="AJ204" s="39"/>
    </row>
    <row r="205" spans="1:36" hidden="1" x14ac:dyDescent="0.2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24"/>
      <c r="AD205" s="25"/>
      <c r="AE205" s="39"/>
      <c r="AF205" s="39"/>
      <c r="AG205" s="39"/>
      <c r="AH205" s="39"/>
      <c r="AI205" s="39"/>
      <c r="AJ205" s="39"/>
    </row>
    <row r="206" spans="1:36" hidden="1" x14ac:dyDescent="0.2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24"/>
      <c r="AD206" s="25"/>
      <c r="AE206" s="39"/>
      <c r="AF206" s="39"/>
      <c r="AG206" s="39"/>
      <c r="AH206" s="39"/>
      <c r="AI206" s="39"/>
      <c r="AJ206" s="39"/>
    </row>
    <row r="207" spans="1:36" hidden="1" x14ac:dyDescent="0.2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24"/>
      <c r="AD207" s="25"/>
      <c r="AE207" s="39"/>
      <c r="AF207" s="39"/>
      <c r="AG207" s="39"/>
      <c r="AH207" s="39"/>
      <c r="AI207" s="39"/>
      <c r="AJ207" s="39"/>
    </row>
    <row r="208" spans="1:36" hidden="1" x14ac:dyDescent="0.2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24"/>
      <c r="AD208" s="25"/>
      <c r="AE208" s="39"/>
      <c r="AF208" s="39"/>
      <c r="AG208" s="39"/>
      <c r="AH208" s="39"/>
      <c r="AI208" s="39"/>
      <c r="AJ208" s="39"/>
    </row>
    <row r="209" spans="1:36" hidden="1" x14ac:dyDescent="0.2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24"/>
      <c r="AD209" s="25"/>
      <c r="AE209" s="39"/>
      <c r="AF209" s="39"/>
      <c r="AG209" s="39"/>
      <c r="AH209" s="39"/>
      <c r="AI209" s="39"/>
      <c r="AJ209" s="39"/>
    </row>
    <row r="210" spans="1:36" hidden="1" x14ac:dyDescent="0.2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24"/>
      <c r="AD210" s="25"/>
      <c r="AE210" s="39"/>
      <c r="AF210" s="39"/>
      <c r="AG210" s="39"/>
      <c r="AH210" s="39"/>
      <c r="AI210" s="39"/>
      <c r="AJ210" s="39"/>
    </row>
    <row r="211" spans="1:36" hidden="1" x14ac:dyDescent="0.2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24"/>
      <c r="AD211" s="25"/>
      <c r="AE211" s="39"/>
      <c r="AF211" s="39"/>
      <c r="AG211" s="39"/>
      <c r="AH211" s="39"/>
      <c r="AI211" s="39"/>
      <c r="AJ211" s="39"/>
    </row>
    <row r="212" spans="1:36" hidden="1" x14ac:dyDescent="0.2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24"/>
      <c r="AD212" s="25"/>
      <c r="AE212" s="39"/>
      <c r="AF212" s="39"/>
      <c r="AG212" s="39"/>
      <c r="AH212" s="39"/>
      <c r="AI212" s="39"/>
      <c r="AJ212" s="39"/>
    </row>
    <row r="213" spans="1:36" hidden="1" x14ac:dyDescent="0.2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24"/>
      <c r="AD213" s="25"/>
      <c r="AE213" s="39"/>
      <c r="AF213" s="39"/>
      <c r="AG213" s="39"/>
      <c r="AH213" s="39"/>
      <c r="AI213" s="39"/>
      <c r="AJ213" s="39"/>
    </row>
    <row r="214" spans="1:36" hidden="1" x14ac:dyDescent="0.2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24"/>
      <c r="AD214" s="25"/>
      <c r="AE214" s="39"/>
      <c r="AF214" s="39"/>
      <c r="AG214" s="39"/>
      <c r="AH214" s="39"/>
      <c r="AI214" s="39"/>
      <c r="AJ214" s="39"/>
    </row>
    <row r="215" spans="1:36" hidden="1" x14ac:dyDescent="0.2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24"/>
      <c r="AD215" s="25"/>
      <c r="AE215" s="39"/>
      <c r="AF215" s="39"/>
      <c r="AG215" s="39"/>
      <c r="AH215" s="39"/>
      <c r="AI215" s="39"/>
      <c r="AJ215" s="39"/>
    </row>
    <row r="216" spans="1:36" hidden="1" x14ac:dyDescent="0.2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24"/>
      <c r="AD216" s="25"/>
      <c r="AE216" s="39"/>
      <c r="AF216" s="39"/>
      <c r="AG216" s="39"/>
      <c r="AH216" s="39"/>
      <c r="AI216" s="39"/>
      <c r="AJ216" s="39"/>
    </row>
    <row r="217" spans="1:36" hidden="1" x14ac:dyDescent="0.2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24"/>
      <c r="AD217" s="25"/>
      <c r="AE217" s="39"/>
      <c r="AF217" s="39"/>
      <c r="AG217" s="39"/>
      <c r="AH217" s="39"/>
      <c r="AI217" s="39"/>
      <c r="AJ217" s="39"/>
    </row>
    <row r="218" spans="1:36" hidden="1" x14ac:dyDescent="0.2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24"/>
      <c r="AD218" s="25"/>
      <c r="AE218" s="39"/>
      <c r="AF218" s="39"/>
      <c r="AG218" s="39"/>
      <c r="AH218" s="39"/>
      <c r="AI218" s="39"/>
      <c r="AJ218" s="39"/>
    </row>
    <row r="219" spans="1:36" hidden="1" x14ac:dyDescent="0.2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24"/>
      <c r="AD219" s="25"/>
      <c r="AE219" s="39"/>
      <c r="AF219" s="39"/>
      <c r="AG219" s="39"/>
      <c r="AH219" s="39"/>
      <c r="AI219" s="39"/>
      <c r="AJ219" s="39"/>
    </row>
    <row r="220" spans="1:36" hidden="1" x14ac:dyDescent="0.2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24"/>
      <c r="AD220" s="25"/>
      <c r="AE220" s="39"/>
      <c r="AF220" s="39"/>
      <c r="AG220" s="39"/>
      <c r="AH220" s="39"/>
      <c r="AI220" s="39"/>
      <c r="AJ220" s="39"/>
    </row>
    <row r="221" spans="1:36" hidden="1" x14ac:dyDescent="0.2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24"/>
      <c r="AD221" s="25"/>
      <c r="AE221" s="39"/>
      <c r="AF221" s="39"/>
      <c r="AG221" s="39"/>
      <c r="AH221" s="39"/>
      <c r="AI221" s="39"/>
      <c r="AJ221" s="39"/>
    </row>
    <row r="222" spans="1:36" hidden="1" x14ac:dyDescent="0.2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24"/>
      <c r="AD222" s="25"/>
      <c r="AE222" s="39"/>
      <c r="AF222" s="39"/>
      <c r="AG222" s="39"/>
      <c r="AH222" s="39"/>
      <c r="AI222" s="39"/>
      <c r="AJ222" s="39"/>
    </row>
    <row r="223" spans="1:36" hidden="1" x14ac:dyDescent="0.2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24"/>
      <c r="AD223" s="25"/>
      <c r="AE223" s="39"/>
      <c r="AF223" s="39"/>
      <c r="AG223" s="39"/>
      <c r="AH223" s="39"/>
      <c r="AI223" s="39"/>
      <c r="AJ223" s="39"/>
    </row>
    <row r="224" spans="1:36" hidden="1" x14ac:dyDescent="0.2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24"/>
      <c r="AD224" s="25"/>
      <c r="AE224" s="39"/>
      <c r="AF224" s="39"/>
      <c r="AG224" s="39"/>
      <c r="AH224" s="39"/>
      <c r="AI224" s="39"/>
      <c r="AJ224" s="39"/>
    </row>
    <row r="225" spans="1:36" hidden="1" x14ac:dyDescent="0.2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24"/>
      <c r="AD225" s="25"/>
      <c r="AE225" s="39"/>
      <c r="AF225" s="39"/>
      <c r="AG225" s="39"/>
      <c r="AH225" s="39"/>
      <c r="AI225" s="39"/>
      <c r="AJ225" s="39"/>
    </row>
    <row r="226" spans="1:36" hidden="1" x14ac:dyDescent="0.2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24"/>
      <c r="AD226" s="25"/>
      <c r="AE226" s="39"/>
      <c r="AF226" s="39"/>
      <c r="AG226" s="39"/>
      <c r="AH226" s="39"/>
      <c r="AI226" s="39"/>
      <c r="AJ226" s="39"/>
    </row>
    <row r="227" spans="1:36" hidden="1" x14ac:dyDescent="0.2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24"/>
      <c r="AD227" s="25"/>
      <c r="AE227" s="39"/>
      <c r="AF227" s="39"/>
      <c r="AG227" s="39"/>
      <c r="AH227" s="39"/>
      <c r="AI227" s="39"/>
      <c r="AJ227" s="39"/>
    </row>
    <row r="228" spans="1:36" hidden="1" x14ac:dyDescent="0.2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24"/>
      <c r="AD228" s="25"/>
      <c r="AE228" s="39"/>
      <c r="AF228" s="39"/>
      <c r="AG228" s="39"/>
      <c r="AH228" s="39"/>
      <c r="AI228" s="39"/>
      <c r="AJ228" s="39"/>
    </row>
    <row r="229" spans="1:36" hidden="1" x14ac:dyDescent="0.2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24"/>
      <c r="AD229" s="25"/>
      <c r="AE229" s="39"/>
      <c r="AF229" s="39"/>
      <c r="AG229" s="39"/>
      <c r="AH229" s="39"/>
      <c r="AI229" s="39"/>
      <c r="AJ229" s="39"/>
    </row>
    <row r="230" spans="1:36" hidden="1" x14ac:dyDescent="0.2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24"/>
      <c r="AD230" s="25"/>
      <c r="AE230" s="39"/>
      <c r="AF230" s="39"/>
      <c r="AG230" s="39"/>
      <c r="AH230" s="39"/>
      <c r="AI230" s="39"/>
      <c r="AJ230" s="39"/>
    </row>
    <row r="231" spans="1:36" hidden="1" x14ac:dyDescent="0.2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24"/>
      <c r="AD231" s="25"/>
      <c r="AE231" s="39"/>
      <c r="AF231" s="39"/>
      <c r="AG231" s="39"/>
      <c r="AH231" s="39"/>
      <c r="AI231" s="39"/>
      <c r="AJ231" s="39"/>
    </row>
    <row r="232" spans="1:36" hidden="1" x14ac:dyDescent="0.2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24"/>
      <c r="AD232" s="25"/>
      <c r="AE232" s="39"/>
      <c r="AF232" s="39"/>
      <c r="AG232" s="39"/>
      <c r="AH232" s="39"/>
      <c r="AI232" s="39"/>
      <c r="AJ232" s="39"/>
    </row>
    <row r="233" spans="1:36" hidden="1" x14ac:dyDescent="0.2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24"/>
      <c r="AD233" s="25"/>
      <c r="AE233" s="39"/>
      <c r="AF233" s="39"/>
      <c r="AG233" s="39"/>
      <c r="AH233" s="39"/>
      <c r="AI233" s="39"/>
      <c r="AJ233" s="39"/>
    </row>
    <row r="234" spans="1:36" hidden="1" x14ac:dyDescent="0.2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24"/>
      <c r="AD234" s="25"/>
      <c r="AE234" s="39"/>
      <c r="AF234" s="39"/>
      <c r="AG234" s="39"/>
      <c r="AH234" s="39"/>
      <c r="AI234" s="39"/>
      <c r="AJ234" s="39"/>
    </row>
    <row r="235" spans="1:36" hidden="1" x14ac:dyDescent="0.2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24"/>
      <c r="AD235" s="25"/>
      <c r="AE235" s="39"/>
      <c r="AF235" s="39"/>
      <c r="AG235" s="39"/>
      <c r="AH235" s="39"/>
      <c r="AI235" s="39"/>
      <c r="AJ235" s="39"/>
    </row>
    <row r="236" spans="1:36" hidden="1" x14ac:dyDescent="0.2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24"/>
      <c r="AD236" s="25"/>
      <c r="AE236" s="39"/>
      <c r="AF236" s="39"/>
      <c r="AG236" s="39"/>
      <c r="AH236" s="39"/>
      <c r="AI236" s="39"/>
      <c r="AJ236" s="39"/>
    </row>
    <row r="237" spans="1:36" hidden="1" x14ac:dyDescent="0.2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24"/>
      <c r="AD237" s="25"/>
      <c r="AE237" s="39"/>
      <c r="AF237" s="39"/>
      <c r="AG237" s="39"/>
      <c r="AH237" s="39"/>
      <c r="AI237" s="39"/>
      <c r="AJ237" s="39"/>
    </row>
    <row r="238" spans="1:36" hidden="1" x14ac:dyDescent="0.2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24"/>
      <c r="AD238" s="25"/>
      <c r="AE238" s="39"/>
      <c r="AF238" s="39"/>
      <c r="AG238" s="39"/>
      <c r="AH238" s="39"/>
      <c r="AI238" s="39"/>
      <c r="AJ238" s="39"/>
    </row>
    <row r="239" spans="1:36" hidden="1" x14ac:dyDescent="0.2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24"/>
      <c r="AD239" s="25"/>
      <c r="AE239" s="39"/>
      <c r="AF239" s="39"/>
      <c r="AG239" s="39"/>
      <c r="AH239" s="39"/>
      <c r="AI239" s="39"/>
      <c r="AJ239" s="39"/>
    </row>
    <row r="240" spans="1:36" hidden="1" x14ac:dyDescent="0.2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24"/>
      <c r="AD240" s="25"/>
      <c r="AE240" s="39"/>
      <c r="AF240" s="39"/>
      <c r="AG240" s="39"/>
      <c r="AH240" s="39"/>
      <c r="AI240" s="39"/>
      <c r="AJ240" s="39"/>
    </row>
    <row r="241" spans="1:36" hidden="1" x14ac:dyDescent="0.2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24"/>
      <c r="AD241" s="25"/>
      <c r="AE241" s="39"/>
      <c r="AF241" s="39"/>
      <c r="AG241" s="39"/>
      <c r="AH241" s="39"/>
      <c r="AI241" s="39"/>
      <c r="AJ241" s="39"/>
    </row>
    <row r="242" spans="1:36" hidden="1" x14ac:dyDescent="0.2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24"/>
      <c r="AD242" s="25"/>
      <c r="AE242" s="39"/>
      <c r="AF242" s="39"/>
      <c r="AG242" s="39"/>
      <c r="AH242" s="39"/>
      <c r="AI242" s="39"/>
      <c r="AJ242" s="39"/>
    </row>
    <row r="243" spans="1:36" hidden="1" x14ac:dyDescent="0.2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24"/>
      <c r="AD243" s="25"/>
      <c r="AE243" s="39"/>
      <c r="AF243" s="39"/>
      <c r="AG243" s="39"/>
      <c r="AH243" s="39"/>
      <c r="AI243" s="39"/>
      <c r="AJ243" s="39"/>
    </row>
    <row r="244" spans="1:36" hidden="1" x14ac:dyDescent="0.2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24"/>
      <c r="AD244" s="25"/>
      <c r="AE244" s="39"/>
      <c r="AF244" s="39"/>
      <c r="AG244" s="39"/>
      <c r="AH244" s="39"/>
      <c r="AI244" s="39"/>
      <c r="AJ244" s="39"/>
    </row>
    <row r="245" spans="1:36" hidden="1" x14ac:dyDescent="0.2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24"/>
      <c r="AD245" s="25"/>
      <c r="AE245" s="39"/>
      <c r="AF245" s="39"/>
      <c r="AG245" s="39"/>
      <c r="AH245" s="39"/>
      <c r="AI245" s="39"/>
      <c r="AJ245" s="39"/>
    </row>
    <row r="246" spans="1:36" hidden="1" x14ac:dyDescent="0.2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24"/>
      <c r="AD246" s="25"/>
      <c r="AE246" s="39"/>
      <c r="AF246" s="39"/>
      <c r="AG246" s="39"/>
      <c r="AH246" s="39"/>
      <c r="AI246" s="39"/>
      <c r="AJ246" s="39"/>
    </row>
    <row r="247" spans="1:36" hidden="1" x14ac:dyDescent="0.2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24"/>
      <c r="AD247" s="25"/>
      <c r="AE247" s="39"/>
      <c r="AF247" s="39"/>
      <c r="AG247" s="39"/>
      <c r="AH247" s="39"/>
      <c r="AI247" s="39"/>
      <c r="AJ247" s="39"/>
    </row>
    <row r="248" spans="1:36" hidden="1" x14ac:dyDescent="0.2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24"/>
      <c r="AD248" s="25"/>
      <c r="AE248" s="39"/>
      <c r="AF248" s="39"/>
      <c r="AG248" s="39"/>
      <c r="AH248" s="39"/>
      <c r="AI248" s="39"/>
      <c r="AJ248" s="39"/>
    </row>
    <row r="249" spans="1:36" hidden="1" x14ac:dyDescent="0.2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24"/>
      <c r="AD249" s="25"/>
      <c r="AE249" s="39"/>
      <c r="AF249" s="39"/>
      <c r="AG249" s="39"/>
      <c r="AH249" s="39"/>
      <c r="AI249" s="39"/>
      <c r="AJ249" s="39"/>
    </row>
    <row r="250" spans="1:36" hidden="1" x14ac:dyDescent="0.2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24"/>
      <c r="AD250" s="25"/>
      <c r="AE250" s="39"/>
      <c r="AF250" s="39"/>
      <c r="AG250" s="39"/>
      <c r="AH250" s="39"/>
      <c r="AI250" s="39"/>
      <c r="AJ250" s="39"/>
    </row>
    <row r="251" spans="1:36" hidden="1" x14ac:dyDescent="0.2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24"/>
      <c r="AD251" s="25"/>
      <c r="AE251" s="39"/>
      <c r="AF251" s="39"/>
      <c r="AG251" s="39"/>
      <c r="AH251" s="39"/>
      <c r="AI251" s="39"/>
      <c r="AJ251" s="39"/>
    </row>
    <row r="252" spans="1:36" hidden="1" x14ac:dyDescent="0.2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24"/>
      <c r="AD252" s="25"/>
      <c r="AE252" s="39"/>
      <c r="AF252" s="39"/>
      <c r="AG252" s="39"/>
      <c r="AH252" s="39"/>
      <c r="AI252" s="39"/>
      <c r="AJ252" s="39"/>
    </row>
    <row r="253" spans="1:36" hidden="1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24"/>
      <c r="AD253" s="25"/>
      <c r="AE253" s="39"/>
      <c r="AF253" s="39"/>
      <c r="AG253" s="39"/>
      <c r="AH253" s="39"/>
      <c r="AI253" s="39"/>
      <c r="AJ253" s="39"/>
    </row>
    <row r="254" spans="1:36" hidden="1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24"/>
      <c r="AD254" s="25"/>
      <c r="AE254" s="39"/>
      <c r="AF254" s="39"/>
      <c r="AG254" s="39"/>
      <c r="AH254" s="39"/>
      <c r="AI254" s="39"/>
      <c r="AJ254" s="39"/>
    </row>
    <row r="255" spans="1:36" hidden="1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24"/>
      <c r="AD255" s="25"/>
      <c r="AE255" s="39"/>
      <c r="AF255" s="39"/>
      <c r="AG255" s="39"/>
      <c r="AH255" s="39"/>
      <c r="AI255" s="39"/>
      <c r="AJ255" s="39"/>
    </row>
    <row r="256" spans="1:36" hidden="1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24"/>
      <c r="AD256" s="25"/>
      <c r="AE256" s="39"/>
      <c r="AF256" s="39"/>
      <c r="AG256" s="39"/>
      <c r="AH256" s="39"/>
      <c r="AI256" s="39"/>
      <c r="AJ256" s="39"/>
    </row>
    <row r="257" spans="1:36" hidden="1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24"/>
      <c r="AD257" s="25"/>
      <c r="AE257" s="39"/>
      <c r="AF257" s="39"/>
      <c r="AG257" s="39"/>
      <c r="AH257" s="39"/>
      <c r="AI257" s="39"/>
      <c r="AJ257" s="39"/>
    </row>
    <row r="258" spans="1:36" hidden="1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24"/>
      <c r="AD258" s="25"/>
      <c r="AE258" s="39"/>
      <c r="AF258" s="39"/>
      <c r="AG258" s="39"/>
      <c r="AH258" s="39"/>
      <c r="AI258" s="39"/>
      <c r="AJ258" s="39"/>
    </row>
    <row r="259" spans="1:36" hidden="1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24"/>
      <c r="AD259" s="25"/>
      <c r="AE259" s="39"/>
      <c r="AF259" s="39"/>
      <c r="AG259" s="39"/>
      <c r="AH259" s="39"/>
      <c r="AI259" s="39"/>
      <c r="AJ259" s="39"/>
    </row>
    <row r="260" spans="1:36" hidden="1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24"/>
      <c r="AD260" s="25"/>
      <c r="AE260" s="39"/>
      <c r="AF260" s="39"/>
      <c r="AG260" s="39"/>
      <c r="AH260" s="39"/>
      <c r="AI260" s="39"/>
      <c r="AJ260" s="39"/>
    </row>
    <row r="261" spans="1:36" hidden="1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24"/>
      <c r="AD261" s="25"/>
      <c r="AE261" s="39"/>
      <c r="AF261" s="39"/>
      <c r="AG261" s="39"/>
      <c r="AH261" s="39"/>
      <c r="AI261" s="39"/>
      <c r="AJ261" s="39"/>
    </row>
    <row r="262" spans="1:36" hidden="1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24"/>
      <c r="AD262" s="25"/>
      <c r="AE262" s="39"/>
      <c r="AF262" s="39"/>
      <c r="AG262" s="39"/>
      <c r="AH262" s="39"/>
      <c r="AI262" s="39"/>
      <c r="AJ262" s="39"/>
    </row>
    <row r="263" spans="1:36" hidden="1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24"/>
      <c r="AD263" s="25"/>
      <c r="AE263" s="39"/>
      <c r="AF263" s="39"/>
      <c r="AG263" s="39"/>
      <c r="AH263" s="39"/>
      <c r="AI263" s="39"/>
      <c r="AJ263" s="39"/>
    </row>
    <row r="264" spans="1:36" hidden="1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24"/>
      <c r="AD264" s="25"/>
      <c r="AE264" s="39"/>
      <c r="AF264" s="39"/>
      <c r="AG264" s="39"/>
      <c r="AH264" s="39"/>
      <c r="AI264" s="39"/>
      <c r="AJ264" s="39"/>
    </row>
    <row r="265" spans="1:36" hidden="1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24"/>
      <c r="AD265" s="25"/>
      <c r="AE265" s="39"/>
      <c r="AF265" s="39"/>
      <c r="AG265" s="39"/>
      <c r="AH265" s="39"/>
      <c r="AI265" s="39"/>
      <c r="AJ265" s="39"/>
    </row>
    <row r="266" spans="1:36" hidden="1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24"/>
      <c r="AD266" s="25"/>
      <c r="AE266" s="39"/>
      <c r="AF266" s="39"/>
      <c r="AG266" s="39"/>
      <c r="AH266" s="39"/>
      <c r="AI266" s="39"/>
      <c r="AJ266" s="39"/>
    </row>
    <row r="267" spans="1:36" hidden="1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24"/>
      <c r="AD267" s="25"/>
      <c r="AE267" s="39"/>
      <c r="AF267" s="39"/>
      <c r="AG267" s="39"/>
      <c r="AH267" s="39"/>
      <c r="AI267" s="39"/>
      <c r="AJ267" s="39"/>
    </row>
    <row r="268" spans="1:36" hidden="1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24"/>
      <c r="AD268" s="25"/>
      <c r="AE268" s="39"/>
      <c r="AF268" s="39"/>
      <c r="AG268" s="39"/>
      <c r="AH268" s="39"/>
      <c r="AI268" s="39"/>
      <c r="AJ268" s="39"/>
    </row>
    <row r="269" spans="1:36" hidden="1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24"/>
      <c r="AD269" s="25"/>
      <c r="AE269" s="39"/>
      <c r="AF269" s="39"/>
      <c r="AG269" s="39"/>
      <c r="AH269" s="39"/>
      <c r="AI269" s="39"/>
      <c r="AJ269" s="39"/>
    </row>
    <row r="270" spans="1:36" hidden="1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24"/>
      <c r="AD270" s="25"/>
      <c r="AE270" s="39"/>
      <c r="AF270" s="39"/>
      <c r="AG270" s="39"/>
      <c r="AH270" s="39"/>
      <c r="AI270" s="39"/>
      <c r="AJ270" s="39"/>
    </row>
    <row r="271" spans="1:36" hidden="1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24"/>
      <c r="AD271" s="25"/>
      <c r="AE271" s="39"/>
      <c r="AF271" s="39"/>
      <c r="AG271" s="39"/>
      <c r="AH271" s="39"/>
      <c r="AI271" s="39"/>
      <c r="AJ271" s="39"/>
    </row>
    <row r="272" spans="1:36" hidden="1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24"/>
      <c r="AD272" s="25"/>
      <c r="AE272" s="39"/>
      <c r="AF272" s="39"/>
      <c r="AG272" s="39"/>
      <c r="AH272" s="39"/>
      <c r="AI272" s="39"/>
      <c r="AJ272" s="39"/>
    </row>
    <row r="273" spans="1:36" hidden="1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24"/>
      <c r="AD273" s="25"/>
      <c r="AE273" s="39"/>
      <c r="AF273" s="39"/>
      <c r="AG273" s="39"/>
      <c r="AH273" s="39"/>
      <c r="AI273" s="39"/>
      <c r="AJ273" s="39"/>
    </row>
    <row r="274" spans="1:36" hidden="1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24"/>
      <c r="AD274" s="25"/>
      <c r="AE274" s="39"/>
      <c r="AF274" s="39"/>
      <c r="AG274" s="39"/>
      <c r="AH274" s="39"/>
      <c r="AI274" s="39"/>
      <c r="AJ274" s="39"/>
    </row>
    <row r="275" spans="1:36" hidden="1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24"/>
      <c r="AD275" s="25"/>
      <c r="AE275" s="39"/>
      <c r="AF275" s="39"/>
      <c r="AG275" s="39"/>
      <c r="AH275" s="39"/>
      <c r="AI275" s="39"/>
      <c r="AJ275" s="39"/>
    </row>
    <row r="276" spans="1:36" hidden="1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24"/>
      <c r="AD276" s="25"/>
      <c r="AE276" s="39"/>
      <c r="AF276" s="39"/>
      <c r="AG276" s="39"/>
      <c r="AH276" s="39"/>
      <c r="AI276" s="39"/>
      <c r="AJ276" s="39"/>
    </row>
    <row r="277" spans="1:36" hidden="1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24"/>
      <c r="AD277" s="25"/>
      <c r="AE277" s="39"/>
      <c r="AF277" s="39"/>
      <c r="AG277" s="39"/>
      <c r="AH277" s="39"/>
      <c r="AI277" s="39"/>
      <c r="AJ277" s="39"/>
    </row>
    <row r="278" spans="1:36" hidden="1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24"/>
      <c r="AD278" s="25"/>
      <c r="AE278" s="39"/>
      <c r="AF278" s="39"/>
      <c r="AG278" s="39"/>
      <c r="AH278" s="39"/>
      <c r="AI278" s="39"/>
      <c r="AJ278" s="39"/>
    </row>
    <row r="279" spans="1:36" hidden="1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24"/>
      <c r="AD279" s="25"/>
      <c r="AE279" s="39"/>
      <c r="AF279" s="39"/>
      <c r="AG279" s="39"/>
      <c r="AH279" s="39"/>
      <c r="AI279" s="39"/>
      <c r="AJ279" s="39"/>
    </row>
    <row r="280" spans="1:36" hidden="1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24"/>
      <c r="AD280" s="25"/>
      <c r="AE280" s="39"/>
      <c r="AF280" s="39"/>
      <c r="AG280" s="39"/>
      <c r="AH280" s="39"/>
      <c r="AI280" s="39"/>
      <c r="AJ280" s="39"/>
    </row>
    <row r="281" spans="1:36" hidden="1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24"/>
      <c r="AD281" s="25"/>
      <c r="AE281" s="39"/>
      <c r="AF281" s="39"/>
      <c r="AG281" s="39"/>
      <c r="AH281" s="39"/>
      <c r="AI281" s="39"/>
      <c r="AJ281" s="39"/>
    </row>
    <row r="282" spans="1:36" hidden="1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24"/>
      <c r="AD282" s="25"/>
      <c r="AE282" s="39"/>
      <c r="AF282" s="39"/>
      <c r="AG282" s="39"/>
      <c r="AH282" s="39"/>
      <c r="AI282" s="39"/>
      <c r="AJ282" s="39"/>
    </row>
    <row r="283" spans="1:36" hidden="1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24"/>
      <c r="AD283" s="25"/>
      <c r="AE283" s="39"/>
      <c r="AF283" s="39"/>
      <c r="AG283" s="39"/>
      <c r="AH283" s="39"/>
      <c r="AI283" s="39"/>
      <c r="AJ283" s="39"/>
    </row>
    <row r="284" spans="1:36" hidden="1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24"/>
      <c r="AD284" s="25"/>
      <c r="AE284" s="39"/>
      <c r="AF284" s="39"/>
      <c r="AG284" s="39"/>
      <c r="AH284" s="39"/>
      <c r="AI284" s="39"/>
      <c r="AJ284" s="39"/>
    </row>
    <row r="285" spans="1:36" hidden="1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24"/>
      <c r="AD285" s="25"/>
      <c r="AE285" s="39"/>
      <c r="AF285" s="39"/>
      <c r="AG285" s="39"/>
      <c r="AH285" s="39"/>
      <c r="AI285" s="39"/>
      <c r="AJ285" s="39"/>
    </row>
    <row r="286" spans="1:36" hidden="1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24"/>
      <c r="AD286" s="25"/>
      <c r="AE286" s="39"/>
      <c r="AF286" s="39"/>
      <c r="AG286" s="39"/>
      <c r="AH286" s="39"/>
      <c r="AI286" s="39"/>
      <c r="AJ286" s="39"/>
    </row>
    <row r="287" spans="1:36" hidden="1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24"/>
      <c r="AD287" s="25"/>
      <c r="AE287" s="39"/>
      <c r="AF287" s="39"/>
      <c r="AG287" s="39"/>
      <c r="AH287" s="39"/>
      <c r="AI287" s="39"/>
      <c r="AJ287" s="39"/>
    </row>
    <row r="288" spans="1:36" hidden="1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24"/>
      <c r="AD288" s="25"/>
      <c r="AE288" s="39"/>
      <c r="AF288" s="39"/>
      <c r="AG288" s="39"/>
      <c r="AH288" s="39"/>
      <c r="AI288" s="39"/>
      <c r="AJ288" s="39"/>
    </row>
    <row r="289" spans="1:36" hidden="1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24"/>
      <c r="AD289" s="25"/>
      <c r="AE289" s="39"/>
      <c r="AF289" s="39"/>
      <c r="AG289" s="39"/>
      <c r="AH289" s="39"/>
      <c r="AI289" s="39"/>
      <c r="AJ289" s="39"/>
    </row>
    <row r="290" spans="1:36" hidden="1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24"/>
      <c r="AD290" s="25"/>
      <c r="AE290" s="39"/>
      <c r="AF290" s="39"/>
      <c r="AG290" s="39"/>
      <c r="AH290" s="39"/>
      <c r="AI290" s="39"/>
      <c r="AJ290" s="39"/>
    </row>
    <row r="291" spans="1:36" hidden="1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24"/>
      <c r="AD291" s="25"/>
      <c r="AE291" s="39"/>
      <c r="AF291" s="39"/>
      <c r="AG291" s="39"/>
      <c r="AH291" s="39"/>
      <c r="AI291" s="39"/>
      <c r="AJ291" s="39"/>
    </row>
    <row r="292" spans="1:36" hidden="1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24"/>
      <c r="AD292" s="25"/>
      <c r="AE292" s="39"/>
      <c r="AF292" s="39"/>
      <c r="AG292" s="39"/>
      <c r="AH292" s="39"/>
      <c r="AI292" s="39"/>
      <c r="AJ292" s="39"/>
    </row>
    <row r="293" spans="1:36" hidden="1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24"/>
      <c r="AD293" s="25"/>
      <c r="AE293" s="39"/>
      <c r="AF293" s="39"/>
      <c r="AG293" s="39"/>
      <c r="AH293" s="39"/>
      <c r="AI293" s="39"/>
      <c r="AJ293" s="39"/>
    </row>
    <row r="294" spans="1:36" hidden="1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24"/>
      <c r="AD294" s="25"/>
      <c r="AE294" s="39"/>
      <c r="AF294" s="39"/>
      <c r="AG294" s="39"/>
      <c r="AH294" s="39"/>
      <c r="AI294" s="39"/>
      <c r="AJ294" s="39"/>
    </row>
    <row r="295" spans="1:36" hidden="1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24"/>
      <c r="AD295" s="25"/>
      <c r="AE295" s="39"/>
      <c r="AF295" s="39"/>
      <c r="AG295" s="39"/>
      <c r="AH295" s="39"/>
      <c r="AI295" s="39"/>
      <c r="AJ295" s="39"/>
    </row>
    <row r="296" spans="1:36" hidden="1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24"/>
      <c r="AD296" s="25"/>
      <c r="AE296" s="39"/>
      <c r="AF296" s="39"/>
      <c r="AG296" s="39"/>
      <c r="AH296" s="39"/>
      <c r="AI296" s="39"/>
      <c r="AJ296" s="39"/>
    </row>
    <row r="297" spans="1:36" hidden="1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24"/>
      <c r="AD297" s="25"/>
      <c r="AE297" s="39"/>
      <c r="AF297" s="39"/>
      <c r="AG297" s="39"/>
      <c r="AH297" s="39"/>
      <c r="AI297" s="39"/>
      <c r="AJ297" s="39"/>
    </row>
    <row r="298" spans="1:36" hidden="1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24"/>
      <c r="AD298" s="25"/>
      <c r="AE298" s="39"/>
      <c r="AF298" s="39"/>
      <c r="AG298" s="39"/>
      <c r="AH298" s="39"/>
      <c r="AI298" s="39"/>
      <c r="AJ298" s="39"/>
    </row>
    <row r="299" spans="1:36" hidden="1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24"/>
      <c r="AD299" s="25"/>
      <c r="AE299" s="39"/>
      <c r="AF299" s="39"/>
      <c r="AG299" s="39"/>
      <c r="AH299" s="39"/>
      <c r="AI299" s="39"/>
      <c r="AJ299" s="39"/>
    </row>
    <row r="300" spans="1:36" hidden="1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24"/>
      <c r="AD300" s="25"/>
      <c r="AE300" s="39"/>
      <c r="AF300" s="39"/>
      <c r="AG300" s="39"/>
      <c r="AH300" s="39"/>
      <c r="AI300" s="39"/>
      <c r="AJ300" s="39"/>
    </row>
    <row r="301" spans="1:36" hidden="1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24"/>
      <c r="AD301" s="25"/>
      <c r="AE301" s="39"/>
      <c r="AF301" s="39"/>
      <c r="AG301" s="39"/>
      <c r="AH301" s="39"/>
      <c r="AI301" s="39"/>
      <c r="AJ301" s="39"/>
    </row>
    <row r="302" spans="1:36" hidden="1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24"/>
      <c r="AD302" s="25"/>
      <c r="AE302" s="39"/>
      <c r="AF302" s="39"/>
      <c r="AG302" s="39"/>
      <c r="AH302" s="39"/>
      <c r="AI302" s="39"/>
      <c r="AJ302" s="39"/>
    </row>
    <row r="303" spans="1:36" hidden="1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24"/>
      <c r="AD303" s="25"/>
      <c r="AE303" s="39"/>
      <c r="AF303" s="39"/>
      <c r="AG303" s="39"/>
      <c r="AH303" s="39"/>
      <c r="AI303" s="39"/>
      <c r="AJ303" s="39"/>
    </row>
    <row r="304" spans="1:36" hidden="1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24"/>
      <c r="AD304" s="25"/>
      <c r="AE304" s="39"/>
      <c r="AF304" s="39"/>
      <c r="AG304" s="39"/>
      <c r="AH304" s="39"/>
      <c r="AI304" s="39"/>
      <c r="AJ304" s="39"/>
    </row>
    <row r="305" spans="1:36" hidden="1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24"/>
      <c r="AD305" s="25"/>
      <c r="AE305" s="39"/>
      <c r="AF305" s="39"/>
      <c r="AG305" s="39"/>
      <c r="AH305" s="39"/>
      <c r="AI305" s="39"/>
      <c r="AJ305" s="39"/>
    </row>
    <row r="306" spans="1:36" hidden="1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24"/>
      <c r="AD306" s="25"/>
      <c r="AE306" s="39"/>
      <c r="AF306" s="39"/>
      <c r="AG306" s="39"/>
      <c r="AH306" s="39"/>
      <c r="AI306" s="39"/>
      <c r="AJ306" s="39"/>
    </row>
    <row r="307" spans="1:36" hidden="1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24"/>
      <c r="AD307" s="25"/>
      <c r="AE307" s="39"/>
      <c r="AF307" s="39"/>
      <c r="AG307" s="39"/>
      <c r="AH307" s="39"/>
      <c r="AI307" s="39"/>
      <c r="AJ307" s="39"/>
    </row>
    <row r="308" spans="1:36" hidden="1" x14ac:dyDescent="0.2">
      <c r="A308" s="36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24"/>
      <c r="AD308" s="25"/>
      <c r="AE308" s="39"/>
      <c r="AF308" s="39"/>
      <c r="AG308" s="39"/>
      <c r="AH308" s="39"/>
      <c r="AI308" s="39"/>
      <c r="AJ308" s="39"/>
    </row>
    <row r="309" spans="1:36" hidden="1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24"/>
      <c r="AD309" s="25"/>
      <c r="AE309" s="39"/>
      <c r="AF309" s="39"/>
      <c r="AG309" s="39"/>
      <c r="AH309" s="39"/>
      <c r="AI309" s="39"/>
      <c r="AJ309" s="39"/>
    </row>
    <row r="310" spans="1:36" hidden="1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24"/>
      <c r="AD310" s="25"/>
      <c r="AE310" s="39"/>
      <c r="AF310" s="39"/>
      <c r="AG310" s="39"/>
      <c r="AH310" s="39"/>
      <c r="AI310" s="39"/>
      <c r="AJ310" s="39"/>
    </row>
    <row r="311" spans="1:36" hidden="1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24"/>
      <c r="AD311" s="25"/>
      <c r="AE311" s="39"/>
      <c r="AF311" s="39"/>
      <c r="AG311" s="39"/>
      <c r="AH311" s="39"/>
      <c r="AI311" s="39"/>
      <c r="AJ311" s="39"/>
    </row>
    <row r="312" spans="1:36" hidden="1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24"/>
      <c r="AD312" s="25"/>
      <c r="AE312" s="39"/>
      <c r="AF312" s="39"/>
      <c r="AG312" s="39"/>
      <c r="AH312" s="39"/>
      <c r="AI312" s="39"/>
      <c r="AJ312" s="39"/>
    </row>
    <row r="313" spans="1:36" hidden="1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24"/>
      <c r="AD313" s="25"/>
      <c r="AE313" s="39"/>
      <c r="AF313" s="39"/>
      <c r="AG313" s="39"/>
      <c r="AH313" s="39"/>
      <c r="AI313" s="39"/>
      <c r="AJ313" s="39"/>
    </row>
    <row r="314" spans="1:36" hidden="1" x14ac:dyDescent="0.2">
      <c r="A314" s="36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24"/>
      <c r="AD314" s="25"/>
      <c r="AE314" s="39"/>
      <c r="AF314" s="39"/>
      <c r="AG314" s="39"/>
      <c r="AH314" s="39"/>
      <c r="AI314" s="39"/>
      <c r="AJ314" s="39"/>
    </row>
    <row r="315" spans="1:36" hidden="1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24"/>
      <c r="AD315" s="25"/>
      <c r="AE315" s="39"/>
      <c r="AF315" s="39"/>
      <c r="AG315" s="39"/>
      <c r="AH315" s="39"/>
      <c r="AI315" s="39"/>
      <c r="AJ315" s="39"/>
    </row>
    <row r="316" spans="1:36" hidden="1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24"/>
      <c r="AD316" s="25"/>
      <c r="AE316" s="39"/>
      <c r="AF316" s="39"/>
      <c r="AG316" s="39"/>
      <c r="AH316" s="39"/>
      <c r="AI316" s="39"/>
      <c r="AJ316" s="39"/>
    </row>
    <row r="317" spans="1:36" hidden="1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24"/>
      <c r="AD317" s="25"/>
      <c r="AE317" s="39"/>
      <c r="AF317" s="39"/>
      <c r="AG317" s="39"/>
      <c r="AH317" s="39"/>
      <c r="AI317" s="39"/>
      <c r="AJ317" s="39"/>
    </row>
    <row r="318" spans="1:36" hidden="1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24"/>
      <c r="AD318" s="25"/>
      <c r="AE318" s="39"/>
      <c r="AF318" s="39"/>
      <c r="AG318" s="39"/>
      <c r="AH318" s="39"/>
      <c r="AI318" s="39"/>
      <c r="AJ318" s="39"/>
    </row>
    <row r="319" spans="1:36" hidden="1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24"/>
      <c r="AD319" s="25"/>
      <c r="AE319" s="39"/>
      <c r="AF319" s="39"/>
      <c r="AG319" s="39"/>
      <c r="AH319" s="39"/>
      <c r="AI319" s="39"/>
      <c r="AJ319" s="39"/>
    </row>
    <row r="320" spans="1:36" hidden="1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24"/>
      <c r="AD320" s="25"/>
      <c r="AE320" s="39"/>
      <c r="AF320" s="39"/>
      <c r="AG320" s="39"/>
      <c r="AH320" s="39"/>
      <c r="AI320" s="39"/>
      <c r="AJ320" s="39"/>
    </row>
    <row r="321" spans="1:36" hidden="1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24"/>
      <c r="AD321" s="25"/>
      <c r="AE321" s="39"/>
      <c r="AF321" s="39"/>
      <c r="AG321" s="39"/>
      <c r="AH321" s="39"/>
      <c r="AI321" s="39"/>
      <c r="AJ321" s="39"/>
    </row>
    <row r="322" spans="1:36" hidden="1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24"/>
      <c r="AD322" s="25"/>
      <c r="AE322" s="39"/>
      <c r="AF322" s="39"/>
      <c r="AG322" s="39"/>
      <c r="AH322" s="39"/>
      <c r="AI322" s="39"/>
      <c r="AJ322" s="39"/>
    </row>
    <row r="323" spans="1:36" hidden="1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24"/>
      <c r="AD323" s="25"/>
      <c r="AE323" s="39"/>
      <c r="AF323" s="39"/>
      <c r="AG323" s="39"/>
      <c r="AH323" s="39"/>
      <c r="AI323" s="39"/>
      <c r="AJ323" s="39"/>
    </row>
    <row r="324" spans="1:36" hidden="1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24"/>
      <c r="AD324" s="25"/>
      <c r="AE324" s="39"/>
      <c r="AF324" s="39"/>
      <c r="AG324" s="39"/>
      <c r="AH324" s="39"/>
      <c r="AI324" s="39"/>
      <c r="AJ324" s="39"/>
    </row>
    <row r="325" spans="1:36" hidden="1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24"/>
      <c r="AD325" s="25"/>
      <c r="AE325" s="39"/>
      <c r="AF325" s="39"/>
      <c r="AG325" s="39"/>
      <c r="AH325" s="39"/>
      <c r="AI325" s="39"/>
      <c r="AJ325" s="39"/>
    </row>
    <row r="326" spans="1:36" hidden="1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24"/>
      <c r="AD326" s="25"/>
      <c r="AE326" s="39"/>
      <c r="AF326" s="39"/>
      <c r="AG326" s="39"/>
      <c r="AH326" s="39"/>
      <c r="AI326" s="39"/>
      <c r="AJ326" s="39"/>
    </row>
    <row r="327" spans="1:36" hidden="1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24"/>
      <c r="AD327" s="25"/>
      <c r="AE327" s="39"/>
      <c r="AF327" s="39"/>
      <c r="AG327" s="39"/>
      <c r="AH327" s="39"/>
      <c r="AI327" s="39"/>
      <c r="AJ327" s="39"/>
    </row>
    <row r="328" spans="1:36" hidden="1" x14ac:dyDescent="0.2">
      <c r="A328" s="36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24"/>
      <c r="AD328" s="25"/>
      <c r="AE328" s="39"/>
      <c r="AF328" s="39"/>
      <c r="AG328" s="39"/>
      <c r="AH328" s="39"/>
      <c r="AI328" s="39"/>
      <c r="AJ328" s="39"/>
    </row>
    <row r="329" spans="1:36" hidden="1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24"/>
      <c r="AD329" s="25"/>
      <c r="AE329" s="39"/>
      <c r="AF329" s="39"/>
      <c r="AG329" s="39"/>
      <c r="AH329" s="39"/>
      <c r="AI329" s="39"/>
      <c r="AJ329" s="39"/>
    </row>
    <row r="330" spans="1:36" hidden="1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24"/>
      <c r="AD330" s="25"/>
      <c r="AE330" s="39"/>
      <c r="AF330" s="39"/>
      <c r="AG330" s="39"/>
      <c r="AH330" s="39"/>
      <c r="AI330" s="39"/>
      <c r="AJ330" s="39"/>
    </row>
    <row r="331" spans="1:36" hidden="1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24"/>
      <c r="AD331" s="25"/>
      <c r="AE331" s="39"/>
      <c r="AF331" s="39"/>
      <c r="AG331" s="39"/>
      <c r="AH331" s="39"/>
      <c r="AI331" s="39"/>
      <c r="AJ331" s="39"/>
    </row>
    <row r="332" spans="1:36" hidden="1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24"/>
      <c r="AD332" s="25"/>
      <c r="AE332" s="39"/>
      <c r="AF332" s="39"/>
      <c r="AG332" s="39"/>
      <c r="AH332" s="39"/>
      <c r="AI332" s="39"/>
      <c r="AJ332" s="39"/>
    </row>
    <row r="333" spans="1:36" hidden="1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24"/>
      <c r="AD333" s="25"/>
      <c r="AE333" s="39"/>
      <c r="AF333" s="39"/>
      <c r="AG333" s="39"/>
      <c r="AH333" s="39"/>
      <c r="AI333" s="39"/>
      <c r="AJ333" s="39"/>
    </row>
    <row r="334" spans="1:36" hidden="1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24"/>
      <c r="AD334" s="25"/>
      <c r="AE334" s="39"/>
      <c r="AF334" s="39"/>
      <c r="AG334" s="39"/>
      <c r="AH334" s="39"/>
      <c r="AI334" s="39"/>
      <c r="AJ334" s="39"/>
    </row>
    <row r="335" spans="1:36" hidden="1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24"/>
      <c r="AD335" s="25"/>
      <c r="AE335" s="39"/>
      <c r="AF335" s="39"/>
      <c r="AG335" s="39"/>
      <c r="AH335" s="39"/>
      <c r="AI335" s="39"/>
      <c r="AJ335" s="39"/>
    </row>
    <row r="336" spans="1:36" hidden="1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24"/>
      <c r="AD336" s="25"/>
      <c r="AE336" s="39"/>
      <c r="AF336" s="39"/>
      <c r="AG336" s="39"/>
      <c r="AH336" s="39"/>
      <c r="AI336" s="39"/>
      <c r="AJ336" s="39"/>
    </row>
    <row r="337" spans="1:36" hidden="1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24"/>
      <c r="AD337" s="25"/>
      <c r="AE337" s="39"/>
      <c r="AF337" s="39"/>
      <c r="AG337" s="39"/>
      <c r="AH337" s="39"/>
      <c r="AI337" s="39"/>
      <c r="AJ337" s="39"/>
    </row>
    <row r="338" spans="1:36" hidden="1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24"/>
      <c r="AD338" s="25"/>
      <c r="AE338" s="39"/>
      <c r="AF338" s="39"/>
      <c r="AG338" s="39"/>
      <c r="AH338" s="39"/>
      <c r="AI338" s="39"/>
      <c r="AJ338" s="39"/>
    </row>
    <row r="339" spans="1:36" hidden="1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24"/>
      <c r="AD339" s="25"/>
      <c r="AE339" s="39"/>
      <c r="AF339" s="39"/>
      <c r="AG339" s="39"/>
      <c r="AH339" s="39"/>
      <c r="AI339" s="39"/>
      <c r="AJ339" s="39"/>
    </row>
    <row r="340" spans="1:36" hidden="1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24"/>
      <c r="AD340" s="25"/>
      <c r="AE340" s="39"/>
      <c r="AF340" s="39"/>
      <c r="AG340" s="39"/>
      <c r="AH340" s="39"/>
      <c r="AI340" s="39"/>
      <c r="AJ340" s="39"/>
    </row>
    <row r="341" spans="1:36" hidden="1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24"/>
      <c r="AD341" s="25"/>
      <c r="AE341" s="39"/>
      <c r="AF341" s="39"/>
      <c r="AG341" s="39"/>
      <c r="AH341" s="39"/>
      <c r="AI341" s="39"/>
      <c r="AJ341" s="39"/>
    </row>
    <row r="342" spans="1:36" hidden="1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24"/>
      <c r="AD342" s="25"/>
      <c r="AE342" s="39"/>
      <c r="AF342" s="39"/>
      <c r="AG342" s="39"/>
      <c r="AH342" s="39"/>
      <c r="AI342" s="39"/>
      <c r="AJ342" s="39"/>
    </row>
    <row r="343" spans="1:36" hidden="1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24"/>
      <c r="AD343" s="25"/>
      <c r="AE343" s="39"/>
      <c r="AF343" s="39"/>
      <c r="AG343" s="39"/>
      <c r="AH343" s="39"/>
      <c r="AI343" s="39"/>
      <c r="AJ343" s="39"/>
    </row>
    <row r="344" spans="1:36" hidden="1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24"/>
      <c r="AD344" s="25"/>
      <c r="AE344" s="39"/>
      <c r="AF344" s="39"/>
      <c r="AG344" s="39"/>
      <c r="AH344" s="39"/>
      <c r="AI344" s="39"/>
      <c r="AJ344" s="39"/>
    </row>
    <row r="345" spans="1:36" hidden="1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24"/>
      <c r="AD345" s="25"/>
      <c r="AE345" s="39"/>
      <c r="AF345" s="39"/>
      <c r="AG345" s="39"/>
      <c r="AH345" s="39"/>
      <c r="AI345" s="39"/>
      <c r="AJ345" s="39"/>
    </row>
    <row r="346" spans="1:36" hidden="1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24"/>
      <c r="AD346" s="25"/>
      <c r="AE346" s="39"/>
      <c r="AF346" s="39"/>
      <c r="AG346" s="39"/>
      <c r="AH346" s="39"/>
      <c r="AI346" s="39"/>
      <c r="AJ346" s="39"/>
    </row>
    <row r="347" spans="1:36" hidden="1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24"/>
      <c r="AD347" s="25"/>
      <c r="AE347" s="39"/>
      <c r="AF347" s="39"/>
      <c r="AG347" s="39"/>
      <c r="AH347" s="39"/>
      <c r="AI347" s="39"/>
      <c r="AJ347" s="39"/>
    </row>
    <row r="348" spans="1:36" hidden="1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24"/>
      <c r="AD348" s="25"/>
      <c r="AE348" s="39"/>
      <c r="AF348" s="39"/>
      <c r="AG348" s="39"/>
      <c r="AH348" s="39"/>
      <c r="AI348" s="39"/>
      <c r="AJ348" s="39"/>
    </row>
    <row r="349" spans="1:36" hidden="1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24"/>
      <c r="AD349" s="25"/>
      <c r="AE349" s="39"/>
      <c r="AF349" s="39"/>
      <c r="AG349" s="39"/>
      <c r="AH349" s="39"/>
      <c r="AI349" s="39"/>
      <c r="AJ349" s="39"/>
    </row>
    <row r="350" spans="1:36" hidden="1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24"/>
      <c r="AD350" s="25"/>
      <c r="AE350" s="39"/>
      <c r="AF350" s="39"/>
      <c r="AG350" s="39"/>
      <c r="AH350" s="39"/>
      <c r="AI350" s="39"/>
      <c r="AJ350" s="39"/>
    </row>
    <row r="351" spans="1:36" hidden="1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24"/>
      <c r="AD351" s="25"/>
      <c r="AE351" s="39"/>
      <c r="AF351" s="39"/>
      <c r="AG351" s="39"/>
      <c r="AH351" s="39"/>
      <c r="AI351" s="39"/>
      <c r="AJ351" s="39"/>
    </row>
    <row r="352" spans="1:36" hidden="1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24"/>
      <c r="AD352" s="25"/>
      <c r="AE352" s="39"/>
      <c r="AF352" s="39"/>
      <c r="AG352" s="39"/>
      <c r="AH352" s="39"/>
      <c r="AI352" s="39"/>
      <c r="AJ352" s="39"/>
    </row>
    <row r="353" spans="1:36" hidden="1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24"/>
      <c r="AD353" s="25"/>
      <c r="AE353" s="39"/>
      <c r="AF353" s="39"/>
      <c r="AG353" s="39"/>
      <c r="AH353" s="39"/>
      <c r="AI353" s="39"/>
      <c r="AJ353" s="39"/>
    </row>
    <row r="354" spans="1:36" hidden="1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24"/>
      <c r="AD354" s="25"/>
      <c r="AE354" s="39"/>
      <c r="AF354" s="39"/>
      <c r="AG354" s="39"/>
      <c r="AH354" s="39"/>
      <c r="AI354" s="39"/>
      <c r="AJ354" s="39"/>
    </row>
    <row r="355" spans="1:36" hidden="1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24"/>
      <c r="AD355" s="25"/>
      <c r="AE355" s="39"/>
      <c r="AF355" s="39"/>
      <c r="AG355" s="39"/>
      <c r="AH355" s="39"/>
      <c r="AI355" s="39"/>
      <c r="AJ355" s="39"/>
    </row>
    <row r="356" spans="1:36" hidden="1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24"/>
      <c r="AD356" s="25"/>
      <c r="AE356" s="39"/>
      <c r="AF356" s="39"/>
      <c r="AG356" s="39"/>
      <c r="AH356" s="39"/>
      <c r="AI356" s="39"/>
      <c r="AJ356" s="39"/>
    </row>
    <row r="357" spans="1:36" hidden="1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24"/>
      <c r="AD357" s="25"/>
      <c r="AE357" s="39"/>
      <c r="AF357" s="39"/>
      <c r="AG357" s="39"/>
      <c r="AH357" s="39"/>
      <c r="AI357" s="39"/>
      <c r="AJ357" s="39"/>
    </row>
    <row r="358" spans="1:36" hidden="1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24"/>
      <c r="AD358" s="25"/>
      <c r="AE358" s="39"/>
      <c r="AF358" s="39"/>
      <c r="AG358" s="39"/>
      <c r="AH358" s="39"/>
      <c r="AI358" s="39"/>
      <c r="AJ358" s="39"/>
    </row>
    <row r="359" spans="1:36" hidden="1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24"/>
      <c r="AD359" s="25"/>
      <c r="AE359" s="39"/>
      <c r="AF359" s="39"/>
      <c r="AG359" s="39"/>
      <c r="AH359" s="39"/>
      <c r="AI359" s="39"/>
      <c r="AJ359" s="39"/>
    </row>
    <row r="360" spans="1:36" hidden="1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24"/>
      <c r="AD360" s="25"/>
      <c r="AE360" s="39"/>
      <c r="AF360" s="39"/>
      <c r="AG360" s="39"/>
      <c r="AH360" s="39"/>
      <c r="AI360" s="39"/>
      <c r="AJ360" s="39"/>
    </row>
    <row r="361" spans="1:36" hidden="1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24"/>
      <c r="AD361" s="25"/>
      <c r="AE361" s="39"/>
      <c r="AF361" s="39"/>
      <c r="AG361" s="39"/>
      <c r="AH361" s="39"/>
      <c r="AI361" s="39"/>
      <c r="AJ361" s="39"/>
    </row>
    <row r="362" spans="1:36" hidden="1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24"/>
      <c r="AD362" s="25"/>
      <c r="AE362" s="39"/>
      <c r="AF362" s="39"/>
      <c r="AG362" s="39"/>
      <c r="AH362" s="39"/>
      <c r="AI362" s="39"/>
      <c r="AJ362" s="39"/>
    </row>
    <row r="363" spans="1:36" hidden="1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24"/>
      <c r="AD363" s="25"/>
      <c r="AE363" s="39"/>
      <c r="AF363" s="39"/>
      <c r="AG363" s="39"/>
      <c r="AH363" s="39"/>
      <c r="AI363" s="39"/>
      <c r="AJ363" s="39"/>
    </row>
    <row r="364" spans="1:36" hidden="1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24"/>
      <c r="AD364" s="25"/>
      <c r="AE364" s="39"/>
      <c r="AF364" s="39"/>
      <c r="AG364" s="39"/>
      <c r="AH364" s="39"/>
      <c r="AI364" s="39"/>
      <c r="AJ364" s="39"/>
    </row>
    <row r="365" spans="1:36" hidden="1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24"/>
      <c r="AD365" s="25"/>
      <c r="AE365" s="39"/>
      <c r="AF365" s="39"/>
      <c r="AG365" s="39"/>
      <c r="AH365" s="39"/>
      <c r="AI365" s="39"/>
      <c r="AJ365" s="39"/>
    </row>
    <row r="366" spans="1:36" hidden="1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24"/>
      <c r="AD366" s="25"/>
      <c r="AE366" s="39"/>
      <c r="AF366" s="39"/>
      <c r="AG366" s="39"/>
      <c r="AH366" s="39"/>
      <c r="AI366" s="39"/>
      <c r="AJ366" s="39"/>
    </row>
    <row r="367" spans="1:36" hidden="1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24"/>
      <c r="AD367" s="25"/>
      <c r="AE367" s="39"/>
      <c r="AF367" s="39"/>
      <c r="AG367" s="39"/>
      <c r="AH367" s="39"/>
      <c r="AI367" s="39"/>
      <c r="AJ367" s="39"/>
    </row>
    <row r="368" spans="1:36" hidden="1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24"/>
      <c r="AD368" s="25"/>
      <c r="AE368" s="39"/>
      <c r="AF368" s="39"/>
      <c r="AG368" s="39"/>
      <c r="AH368" s="39"/>
      <c r="AI368" s="39"/>
      <c r="AJ368" s="39"/>
    </row>
    <row r="369" spans="1:36" hidden="1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24"/>
      <c r="AD369" s="25"/>
      <c r="AE369" s="39"/>
      <c r="AF369" s="39"/>
      <c r="AG369" s="39"/>
      <c r="AH369" s="39"/>
      <c r="AI369" s="39"/>
      <c r="AJ369" s="39"/>
    </row>
    <row r="370" spans="1:36" hidden="1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24"/>
      <c r="AD370" s="25"/>
      <c r="AE370" s="39"/>
      <c r="AF370" s="39"/>
      <c r="AG370" s="39"/>
      <c r="AH370" s="39"/>
      <c r="AI370" s="39"/>
      <c r="AJ370" s="39"/>
    </row>
    <row r="371" spans="1:36" hidden="1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24"/>
      <c r="AD371" s="25"/>
      <c r="AE371" s="39"/>
      <c r="AF371" s="39"/>
      <c r="AG371" s="39"/>
      <c r="AH371" s="39"/>
      <c r="AI371" s="39"/>
      <c r="AJ371" s="39"/>
    </row>
    <row r="372" spans="1:36" hidden="1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24"/>
      <c r="AD372" s="25"/>
      <c r="AE372" s="39"/>
      <c r="AF372" s="39"/>
      <c r="AG372" s="39"/>
      <c r="AH372" s="39"/>
      <c r="AI372" s="39"/>
      <c r="AJ372" s="39"/>
    </row>
    <row r="373" spans="1:36" hidden="1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24"/>
      <c r="AD373" s="25"/>
      <c r="AE373" s="39"/>
      <c r="AF373" s="39"/>
      <c r="AG373" s="39"/>
      <c r="AH373" s="39"/>
      <c r="AI373" s="39"/>
      <c r="AJ373" s="39"/>
    </row>
    <row r="374" spans="1:36" hidden="1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24"/>
      <c r="AD374" s="25"/>
      <c r="AE374" s="39"/>
      <c r="AF374" s="39"/>
      <c r="AG374" s="39"/>
      <c r="AH374" s="39"/>
      <c r="AI374" s="39"/>
      <c r="AJ374" s="39"/>
    </row>
    <row r="375" spans="1:36" hidden="1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24"/>
      <c r="AD375" s="25"/>
      <c r="AE375" s="39"/>
      <c r="AF375" s="39"/>
      <c r="AG375" s="39"/>
      <c r="AH375" s="39"/>
      <c r="AI375" s="39"/>
      <c r="AJ375" s="39"/>
    </row>
    <row r="376" spans="1:36" hidden="1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24"/>
      <c r="AD376" s="25"/>
      <c r="AE376" s="39"/>
      <c r="AF376" s="39"/>
      <c r="AG376" s="39"/>
      <c r="AH376" s="39"/>
      <c r="AI376" s="39"/>
      <c r="AJ376" s="39"/>
    </row>
    <row r="377" spans="1:36" hidden="1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24"/>
      <c r="AD377" s="25"/>
      <c r="AE377" s="39"/>
      <c r="AF377" s="39"/>
      <c r="AG377" s="39"/>
      <c r="AH377" s="39"/>
      <c r="AI377" s="39"/>
      <c r="AJ377" s="39"/>
    </row>
    <row r="378" spans="1:36" hidden="1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39"/>
      <c r="AF378" s="39"/>
      <c r="AG378" s="39"/>
      <c r="AH378" s="39"/>
      <c r="AI378" s="39"/>
      <c r="AJ378" s="39"/>
    </row>
    <row r="379" spans="1:36" hidden="1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39"/>
      <c r="AF379" s="39"/>
      <c r="AG379" s="39"/>
      <c r="AH379" s="39"/>
      <c r="AI379" s="39"/>
      <c r="AJ379" s="39"/>
    </row>
    <row r="380" spans="1:36" hidden="1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39"/>
      <c r="AF380" s="39"/>
      <c r="AG380" s="39"/>
      <c r="AH380" s="39"/>
      <c r="AI380" s="39"/>
      <c r="AJ380" s="39"/>
    </row>
    <row r="381" spans="1:36" hidden="1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39"/>
      <c r="AF381" s="39"/>
      <c r="AG381" s="39"/>
      <c r="AH381" s="39"/>
      <c r="AI381" s="39"/>
      <c r="AJ381" s="39"/>
    </row>
    <row r="382" spans="1:36" hidden="1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39"/>
      <c r="AF382" s="39"/>
      <c r="AG382" s="39"/>
      <c r="AH382" s="39"/>
      <c r="AI382" s="39"/>
      <c r="AJ382" s="39"/>
    </row>
    <row r="383" spans="1:36" hidden="1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39"/>
      <c r="AF383" s="39"/>
      <c r="AG383" s="39"/>
      <c r="AH383" s="39"/>
      <c r="AI383" s="39"/>
      <c r="AJ383" s="39"/>
    </row>
    <row r="384" spans="1:36" hidden="1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39"/>
      <c r="AF384" s="39"/>
      <c r="AG384" s="39"/>
      <c r="AH384" s="39"/>
      <c r="AI384" s="39"/>
      <c r="AJ384" s="39"/>
    </row>
    <row r="385" spans="1:36" hidden="1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39"/>
      <c r="AF385" s="39"/>
      <c r="AG385" s="39"/>
      <c r="AH385" s="39"/>
      <c r="AI385" s="39"/>
      <c r="AJ385" s="39"/>
    </row>
    <row r="386" spans="1:36" hidden="1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39"/>
      <c r="AF386" s="39"/>
      <c r="AG386" s="39"/>
      <c r="AH386" s="39"/>
      <c r="AI386" s="39"/>
      <c r="AJ386" s="39"/>
    </row>
    <row r="387" spans="1:36" hidden="1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39"/>
      <c r="AF387" s="39"/>
      <c r="AG387" s="39"/>
      <c r="AH387" s="39"/>
      <c r="AI387" s="39"/>
      <c r="AJ387" s="39"/>
    </row>
    <row r="388" spans="1:36" hidden="1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39"/>
      <c r="AF388" s="39"/>
      <c r="AG388" s="39"/>
      <c r="AH388" s="39"/>
      <c r="AI388" s="39"/>
      <c r="AJ388" s="39"/>
    </row>
    <row r="389" spans="1:36" hidden="1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39"/>
      <c r="AF389" s="39"/>
      <c r="AG389" s="39"/>
      <c r="AH389" s="39"/>
      <c r="AI389" s="39"/>
      <c r="AJ389" s="39"/>
    </row>
    <row r="390" spans="1:36" hidden="1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39"/>
      <c r="AF390" s="39"/>
      <c r="AG390" s="39"/>
      <c r="AH390" s="39"/>
      <c r="AI390" s="39"/>
      <c r="AJ390" s="39"/>
    </row>
    <row r="391" spans="1:36" hidden="1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39"/>
      <c r="AF391" s="39"/>
      <c r="AG391" s="39"/>
      <c r="AH391" s="39"/>
      <c r="AI391" s="39"/>
      <c r="AJ391" s="39"/>
    </row>
    <row r="392" spans="1:36" hidden="1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39"/>
      <c r="AF392" s="39"/>
      <c r="AG392" s="39"/>
      <c r="AH392" s="39"/>
      <c r="AI392" s="39"/>
      <c r="AJ392" s="39"/>
    </row>
    <row r="393" spans="1:36" hidden="1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39"/>
      <c r="AF393" s="39"/>
      <c r="AG393" s="39"/>
      <c r="AH393" s="39"/>
      <c r="AI393" s="39"/>
      <c r="AJ393" s="39"/>
    </row>
    <row r="394" spans="1:36" hidden="1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39"/>
      <c r="AF394" s="39"/>
      <c r="AG394" s="39"/>
      <c r="AH394" s="39"/>
      <c r="AI394" s="39"/>
      <c r="AJ394" s="39"/>
    </row>
    <row r="395" spans="1:36" hidden="1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39"/>
      <c r="AF395" s="39"/>
      <c r="AG395" s="39"/>
      <c r="AH395" s="39"/>
      <c r="AI395" s="39"/>
      <c r="AJ395" s="39"/>
    </row>
    <row r="396" spans="1:36" hidden="1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39"/>
      <c r="AF396" s="39"/>
      <c r="AG396" s="39"/>
      <c r="AH396" s="39"/>
      <c r="AI396" s="39"/>
      <c r="AJ396" s="39"/>
    </row>
    <row r="397" spans="1:36" hidden="1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39"/>
      <c r="AF397" s="39"/>
      <c r="AG397" s="39"/>
      <c r="AH397" s="39"/>
      <c r="AI397" s="39"/>
      <c r="AJ397" s="39"/>
    </row>
    <row r="398" spans="1:36" hidden="1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39"/>
      <c r="AF398" s="39"/>
      <c r="AG398" s="39"/>
      <c r="AH398" s="39"/>
      <c r="AI398" s="39"/>
      <c r="AJ398" s="39"/>
    </row>
    <row r="399" spans="1:36" hidden="1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39"/>
      <c r="AF399" s="39"/>
      <c r="AG399" s="39"/>
      <c r="AH399" s="39"/>
      <c r="AI399" s="39"/>
      <c r="AJ399" s="39"/>
    </row>
    <row r="400" spans="1:36" hidden="1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39"/>
      <c r="AF400" s="39"/>
      <c r="AG400" s="39"/>
      <c r="AH400" s="39"/>
      <c r="AI400" s="39"/>
      <c r="AJ400" s="39"/>
    </row>
    <row r="401" spans="1:36" hidden="1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39"/>
      <c r="AF401" s="39"/>
      <c r="AG401" s="39"/>
      <c r="AH401" s="39"/>
      <c r="AI401" s="39"/>
      <c r="AJ401" s="39"/>
    </row>
    <row r="402" spans="1:36" hidden="1" x14ac:dyDescent="0.2">
      <c r="A402" s="36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39"/>
      <c r="AF402" s="39"/>
      <c r="AG402" s="39"/>
      <c r="AH402" s="39"/>
      <c r="AI402" s="39"/>
      <c r="AJ402" s="39"/>
    </row>
    <row r="403" spans="1:36" hidden="1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39"/>
      <c r="AF403" s="39"/>
      <c r="AG403" s="39"/>
      <c r="AH403" s="39"/>
      <c r="AI403" s="39"/>
      <c r="AJ403" s="39"/>
    </row>
    <row r="404" spans="1:36" hidden="1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39"/>
      <c r="AF404" s="39"/>
      <c r="AG404" s="39"/>
      <c r="AH404" s="39"/>
      <c r="AI404" s="39"/>
      <c r="AJ404" s="39"/>
    </row>
    <row r="405" spans="1:36" hidden="1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39"/>
      <c r="AF405" s="39"/>
      <c r="AG405" s="39"/>
      <c r="AH405" s="39"/>
      <c r="AI405" s="39"/>
      <c r="AJ405" s="39"/>
    </row>
    <row r="406" spans="1:36" hidden="1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39"/>
      <c r="AF406" s="39"/>
      <c r="AG406" s="39"/>
      <c r="AH406" s="39"/>
      <c r="AI406" s="39"/>
      <c r="AJ406" s="39"/>
    </row>
    <row r="407" spans="1:36" hidden="1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39"/>
      <c r="AF407" s="39"/>
      <c r="AG407" s="39"/>
      <c r="AH407" s="39"/>
      <c r="AI407" s="39"/>
      <c r="AJ407" s="39"/>
    </row>
    <row r="408" spans="1:36" hidden="1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39"/>
      <c r="AF408" s="39"/>
      <c r="AG408" s="39"/>
      <c r="AH408" s="39"/>
      <c r="AI408" s="39"/>
      <c r="AJ408" s="39"/>
    </row>
    <row r="409" spans="1:36" hidden="1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39"/>
      <c r="AF409" s="39"/>
      <c r="AG409" s="39"/>
      <c r="AH409" s="39"/>
      <c r="AI409" s="39"/>
      <c r="AJ409" s="39"/>
    </row>
    <row r="410" spans="1:36" hidden="1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39"/>
      <c r="AF410" s="39"/>
      <c r="AG410" s="39"/>
      <c r="AH410" s="39"/>
      <c r="AI410" s="39"/>
      <c r="AJ410" s="39"/>
    </row>
    <row r="411" spans="1:36" hidden="1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39"/>
      <c r="AF411" s="39"/>
      <c r="AG411" s="39"/>
      <c r="AH411" s="39"/>
      <c r="AI411" s="39"/>
      <c r="AJ411" s="39"/>
    </row>
    <row r="412" spans="1:36" hidden="1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39"/>
      <c r="AF412" s="39"/>
      <c r="AG412" s="39"/>
      <c r="AH412" s="39"/>
      <c r="AI412" s="39"/>
      <c r="AJ412" s="39"/>
    </row>
    <row r="413" spans="1:36" hidden="1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39"/>
      <c r="AF413" s="39"/>
      <c r="AG413" s="39"/>
      <c r="AH413" s="39"/>
      <c r="AI413" s="39"/>
      <c r="AJ413" s="39"/>
    </row>
    <row r="414" spans="1:36" hidden="1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39"/>
      <c r="AF414" s="39"/>
      <c r="AG414" s="39"/>
      <c r="AH414" s="39"/>
      <c r="AI414" s="39"/>
      <c r="AJ414" s="39"/>
    </row>
    <row r="415" spans="1:36" hidden="1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39"/>
      <c r="AF415" s="39"/>
      <c r="AG415" s="39"/>
      <c r="AH415" s="39"/>
      <c r="AI415" s="39"/>
      <c r="AJ415" s="39"/>
    </row>
    <row r="416" spans="1:36" hidden="1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39"/>
      <c r="AF416" s="39"/>
      <c r="AG416" s="39"/>
      <c r="AH416" s="39"/>
      <c r="AI416" s="39"/>
      <c r="AJ416" s="39"/>
    </row>
    <row r="417" spans="1:36" hidden="1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39"/>
      <c r="AF417" s="39"/>
      <c r="AG417" s="39"/>
      <c r="AH417" s="39"/>
      <c r="AI417" s="39"/>
      <c r="AJ417" s="39"/>
    </row>
    <row r="418" spans="1:36" hidden="1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39"/>
      <c r="AF418" s="39"/>
      <c r="AG418" s="39"/>
      <c r="AH418" s="39"/>
      <c r="AI418" s="39"/>
      <c r="AJ418" s="39"/>
    </row>
    <row r="419" spans="1:36" hidden="1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39"/>
      <c r="AF419" s="39"/>
      <c r="AG419" s="39"/>
      <c r="AH419" s="39"/>
      <c r="AI419" s="39"/>
      <c r="AJ419" s="39"/>
    </row>
    <row r="420" spans="1:36" hidden="1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39"/>
      <c r="AF420" s="39"/>
      <c r="AG420" s="39"/>
      <c r="AH420" s="39"/>
      <c r="AI420" s="39"/>
      <c r="AJ420" s="39"/>
    </row>
    <row r="421" spans="1:36" hidden="1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39"/>
      <c r="AF421" s="39"/>
      <c r="AG421" s="39"/>
      <c r="AH421" s="39"/>
      <c r="AI421" s="39"/>
      <c r="AJ421" s="39"/>
    </row>
    <row r="422" spans="1:36" hidden="1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39"/>
      <c r="AF422" s="39"/>
      <c r="AG422" s="39"/>
      <c r="AH422" s="39"/>
      <c r="AI422" s="39"/>
      <c r="AJ422" s="39"/>
    </row>
    <row r="423" spans="1:36" hidden="1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39"/>
      <c r="AF423" s="39"/>
      <c r="AG423" s="39"/>
      <c r="AH423" s="39"/>
      <c r="AI423" s="39"/>
      <c r="AJ423" s="39"/>
    </row>
    <row r="424" spans="1:36" hidden="1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39"/>
      <c r="AF424" s="39"/>
      <c r="AG424" s="39"/>
      <c r="AH424" s="39"/>
      <c r="AI424" s="39"/>
      <c r="AJ424" s="39"/>
    </row>
    <row r="425" spans="1:36" hidden="1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39"/>
      <c r="AF425" s="39"/>
      <c r="AG425" s="39"/>
      <c r="AH425" s="39"/>
      <c r="AI425" s="39"/>
      <c r="AJ425" s="39"/>
    </row>
    <row r="426" spans="1:36" hidden="1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39"/>
      <c r="AF426" s="39"/>
      <c r="AG426" s="39"/>
      <c r="AH426" s="39"/>
      <c r="AI426" s="39"/>
      <c r="AJ426" s="39"/>
    </row>
    <row r="427" spans="1:36" hidden="1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39"/>
      <c r="AF427" s="39"/>
      <c r="AG427" s="39"/>
      <c r="AH427" s="39"/>
      <c r="AI427" s="39"/>
      <c r="AJ427" s="39"/>
    </row>
    <row r="428" spans="1:36" hidden="1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39"/>
      <c r="AF428" s="39"/>
      <c r="AG428" s="39"/>
      <c r="AH428" s="39"/>
      <c r="AI428" s="39"/>
      <c r="AJ428" s="39"/>
    </row>
    <row r="429" spans="1:36" hidden="1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39"/>
      <c r="AF429" s="39"/>
      <c r="AG429" s="39"/>
      <c r="AH429" s="39"/>
      <c r="AI429" s="39"/>
      <c r="AJ429" s="39"/>
    </row>
    <row r="430" spans="1:36" hidden="1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39"/>
      <c r="AF430" s="39"/>
      <c r="AG430" s="39"/>
      <c r="AH430" s="39"/>
      <c r="AI430" s="39"/>
      <c r="AJ430" s="39"/>
    </row>
    <row r="431" spans="1:36" hidden="1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39"/>
      <c r="AF431" s="39"/>
      <c r="AG431" s="39"/>
      <c r="AH431" s="39"/>
      <c r="AI431" s="39"/>
      <c r="AJ431" s="39"/>
    </row>
    <row r="432" spans="1:36" hidden="1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39"/>
      <c r="AF432" s="39"/>
      <c r="AG432" s="39"/>
      <c r="AH432" s="39"/>
      <c r="AI432" s="39"/>
      <c r="AJ432" s="39"/>
    </row>
    <row r="433" spans="1:36" hidden="1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39"/>
      <c r="AF433" s="39"/>
      <c r="AG433" s="39"/>
      <c r="AH433" s="39"/>
      <c r="AI433" s="39"/>
      <c r="AJ433" s="39"/>
    </row>
    <row r="434" spans="1:36" hidden="1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39"/>
      <c r="AF434" s="39"/>
      <c r="AG434" s="39"/>
      <c r="AH434" s="39"/>
      <c r="AI434" s="39"/>
      <c r="AJ434" s="39"/>
    </row>
    <row r="435" spans="1:36" hidden="1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39"/>
      <c r="AF435" s="39"/>
      <c r="AG435" s="39"/>
      <c r="AH435" s="39"/>
      <c r="AI435" s="39"/>
      <c r="AJ435" s="39"/>
    </row>
    <row r="436" spans="1:36" hidden="1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39"/>
      <c r="AF436" s="39"/>
      <c r="AG436" s="39"/>
      <c r="AH436" s="39"/>
      <c r="AI436" s="39"/>
      <c r="AJ436" s="39"/>
    </row>
    <row r="437" spans="1:36" hidden="1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39"/>
      <c r="AF437" s="39"/>
      <c r="AG437" s="39"/>
      <c r="AH437" s="39"/>
      <c r="AI437" s="39"/>
      <c r="AJ437" s="39"/>
    </row>
    <row r="438" spans="1:36" hidden="1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39"/>
      <c r="AF438" s="39"/>
      <c r="AG438" s="39"/>
      <c r="AH438" s="39"/>
      <c r="AI438" s="39"/>
      <c r="AJ438" s="39"/>
    </row>
    <row r="439" spans="1:36" hidden="1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39"/>
      <c r="AF439" s="39"/>
      <c r="AG439" s="39"/>
      <c r="AH439" s="39"/>
      <c r="AI439" s="39"/>
      <c r="AJ439" s="39"/>
    </row>
    <row r="440" spans="1:36" hidden="1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39"/>
      <c r="AF440" s="39"/>
      <c r="AG440" s="39"/>
      <c r="AH440" s="39"/>
      <c r="AI440" s="39"/>
      <c r="AJ440" s="39"/>
    </row>
    <row r="441" spans="1:36" hidden="1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39"/>
      <c r="AF441" s="39"/>
      <c r="AG441" s="39"/>
      <c r="AH441" s="39"/>
      <c r="AI441" s="39"/>
      <c r="AJ441" s="39"/>
    </row>
    <row r="442" spans="1:36" hidden="1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39"/>
      <c r="AF442" s="39"/>
      <c r="AG442" s="39"/>
      <c r="AH442" s="39"/>
      <c r="AI442" s="39"/>
      <c r="AJ442" s="39"/>
    </row>
    <row r="443" spans="1:36" hidden="1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39"/>
      <c r="AF443" s="39"/>
      <c r="AG443" s="39"/>
      <c r="AH443" s="39"/>
      <c r="AI443" s="39"/>
      <c r="AJ443" s="39"/>
    </row>
    <row r="444" spans="1:36" hidden="1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39"/>
      <c r="AF444" s="39"/>
      <c r="AG444" s="39"/>
      <c r="AH444" s="39"/>
      <c r="AI444" s="39"/>
      <c r="AJ444" s="39"/>
    </row>
    <row r="445" spans="1:36" hidden="1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39"/>
      <c r="AF445" s="39"/>
      <c r="AG445" s="39"/>
      <c r="AH445" s="39"/>
      <c r="AI445" s="39"/>
      <c r="AJ445" s="39"/>
    </row>
    <row r="446" spans="1:36" hidden="1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39"/>
      <c r="AF446" s="39"/>
      <c r="AG446" s="39"/>
      <c r="AH446" s="39"/>
      <c r="AI446" s="39"/>
      <c r="AJ446" s="39"/>
    </row>
    <row r="447" spans="1:36" hidden="1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39"/>
      <c r="AF447" s="39"/>
      <c r="AG447" s="39"/>
      <c r="AH447" s="39"/>
      <c r="AI447" s="39"/>
      <c r="AJ447" s="39"/>
    </row>
    <row r="448" spans="1:36" hidden="1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39"/>
      <c r="AF448" s="39"/>
      <c r="AG448" s="39"/>
      <c r="AH448" s="39"/>
      <c r="AI448" s="39"/>
      <c r="AJ448" s="39"/>
    </row>
    <row r="449" spans="1:36" hidden="1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39"/>
      <c r="AF449" s="39"/>
      <c r="AG449" s="39"/>
      <c r="AH449" s="39"/>
      <c r="AI449" s="39"/>
      <c r="AJ449" s="39"/>
    </row>
    <row r="450" spans="1:36" hidden="1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39"/>
      <c r="AF450" s="39"/>
      <c r="AG450" s="39"/>
      <c r="AH450" s="39"/>
      <c r="AI450" s="39"/>
      <c r="AJ450" s="39"/>
    </row>
    <row r="451" spans="1:36" hidden="1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39"/>
      <c r="AF451" s="39"/>
      <c r="AG451" s="39"/>
      <c r="AH451" s="39"/>
      <c r="AI451" s="39"/>
      <c r="AJ451" s="39"/>
    </row>
    <row r="452" spans="1:36" hidden="1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39"/>
      <c r="AF452" s="39"/>
      <c r="AG452" s="39"/>
      <c r="AH452" s="39"/>
      <c r="AI452" s="39"/>
      <c r="AJ452" s="39"/>
    </row>
    <row r="453" spans="1:36" hidden="1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39"/>
      <c r="AF453" s="39"/>
      <c r="AG453" s="39"/>
      <c r="AH453" s="39"/>
      <c r="AI453" s="39"/>
      <c r="AJ453" s="39"/>
    </row>
    <row r="454" spans="1:36" hidden="1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39"/>
      <c r="AF454" s="39"/>
      <c r="AG454" s="39"/>
      <c r="AH454" s="39"/>
      <c r="AI454" s="39"/>
      <c r="AJ454" s="39"/>
    </row>
    <row r="455" spans="1:36" hidden="1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39"/>
      <c r="AF455" s="39"/>
      <c r="AG455" s="39"/>
      <c r="AH455" s="39"/>
      <c r="AI455" s="39"/>
      <c r="AJ455" s="39"/>
    </row>
    <row r="456" spans="1:36" hidden="1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39"/>
      <c r="AF456" s="39"/>
      <c r="AG456" s="39"/>
      <c r="AH456" s="39"/>
      <c r="AI456" s="39"/>
      <c r="AJ456" s="39"/>
    </row>
    <row r="457" spans="1:36" hidden="1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39"/>
      <c r="AF457" s="39"/>
      <c r="AG457" s="39"/>
      <c r="AH457" s="39"/>
      <c r="AI457" s="39"/>
      <c r="AJ457" s="39"/>
    </row>
    <row r="458" spans="1:36" hidden="1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39"/>
      <c r="AF458" s="39"/>
      <c r="AG458" s="39"/>
      <c r="AH458" s="39"/>
      <c r="AI458" s="39"/>
      <c r="AJ458" s="39"/>
    </row>
    <row r="459" spans="1:36" hidden="1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39"/>
      <c r="AF459" s="39"/>
      <c r="AG459" s="39"/>
      <c r="AH459" s="39"/>
      <c r="AI459" s="39"/>
      <c r="AJ459" s="39"/>
    </row>
    <row r="460" spans="1:36" hidden="1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39"/>
      <c r="AF460" s="39"/>
      <c r="AG460" s="39"/>
      <c r="AH460" s="39"/>
      <c r="AI460" s="39"/>
      <c r="AJ460" s="39"/>
    </row>
    <row r="461" spans="1:36" hidden="1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39"/>
      <c r="AF461" s="39"/>
      <c r="AG461" s="39"/>
      <c r="AH461" s="39"/>
      <c r="AI461" s="39"/>
      <c r="AJ461" s="39"/>
    </row>
    <row r="462" spans="1:36" hidden="1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39"/>
      <c r="AF462" s="39"/>
      <c r="AG462" s="39"/>
      <c r="AH462" s="39"/>
      <c r="AI462" s="39"/>
      <c r="AJ462" s="39"/>
    </row>
    <row r="463" spans="1:36" hidden="1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39"/>
      <c r="AF463" s="39"/>
      <c r="AG463" s="39"/>
      <c r="AH463" s="39"/>
      <c r="AI463" s="39"/>
      <c r="AJ463" s="39"/>
    </row>
    <row r="464" spans="1:36" hidden="1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39"/>
      <c r="AF464" s="39"/>
      <c r="AG464" s="39"/>
      <c r="AH464" s="39"/>
      <c r="AI464" s="39"/>
      <c r="AJ464" s="39"/>
    </row>
    <row r="465" spans="1:36" hidden="1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39"/>
      <c r="AF465" s="39"/>
      <c r="AG465" s="39"/>
      <c r="AH465" s="39"/>
      <c r="AI465" s="39"/>
      <c r="AJ465" s="39"/>
    </row>
    <row r="466" spans="1:36" hidden="1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39"/>
      <c r="AF466" s="39"/>
      <c r="AG466" s="39"/>
      <c r="AH466" s="39"/>
      <c r="AI466" s="39"/>
      <c r="AJ466" s="39"/>
    </row>
    <row r="467" spans="1:36" hidden="1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39"/>
      <c r="AF467" s="39"/>
      <c r="AG467" s="39"/>
      <c r="AH467" s="39"/>
      <c r="AI467" s="39"/>
      <c r="AJ467" s="39"/>
    </row>
    <row r="468" spans="1:36" hidden="1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39"/>
      <c r="AF468" s="39"/>
      <c r="AG468" s="39"/>
      <c r="AH468" s="39"/>
      <c r="AI468" s="39"/>
      <c r="AJ468" s="39"/>
    </row>
    <row r="469" spans="1:36" hidden="1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39"/>
      <c r="AF469" s="39"/>
      <c r="AG469" s="39"/>
      <c r="AH469" s="39"/>
      <c r="AI469" s="39"/>
      <c r="AJ469" s="39"/>
    </row>
    <row r="470" spans="1:36" hidden="1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39"/>
      <c r="AF470" s="39"/>
      <c r="AG470" s="39"/>
      <c r="AH470" s="39"/>
      <c r="AI470" s="39"/>
      <c r="AJ470" s="39"/>
    </row>
    <row r="471" spans="1:36" hidden="1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39"/>
      <c r="AF471" s="39"/>
      <c r="AG471" s="39"/>
      <c r="AH471" s="39"/>
      <c r="AI471" s="39"/>
      <c r="AJ471" s="39"/>
    </row>
    <row r="472" spans="1:36" hidden="1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39"/>
      <c r="AF472" s="39"/>
      <c r="AG472" s="39"/>
      <c r="AH472" s="39"/>
      <c r="AI472" s="39"/>
      <c r="AJ472" s="39"/>
    </row>
    <row r="473" spans="1:36" hidden="1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39"/>
      <c r="AF473" s="39"/>
      <c r="AG473" s="39"/>
      <c r="AH473" s="39"/>
      <c r="AI473" s="39"/>
      <c r="AJ473" s="39"/>
    </row>
    <row r="474" spans="1:36" hidden="1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39"/>
      <c r="AF474" s="39"/>
      <c r="AG474" s="39"/>
      <c r="AH474" s="39"/>
      <c r="AI474" s="39"/>
      <c r="AJ474" s="39"/>
    </row>
    <row r="475" spans="1:36" hidden="1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39"/>
      <c r="AF475" s="39"/>
      <c r="AG475" s="39"/>
      <c r="AH475" s="39"/>
      <c r="AI475" s="39"/>
      <c r="AJ475" s="39"/>
    </row>
    <row r="476" spans="1:36" hidden="1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39"/>
      <c r="AF476" s="39"/>
      <c r="AG476" s="39"/>
      <c r="AH476" s="39"/>
      <c r="AI476" s="39"/>
      <c r="AJ476" s="39"/>
    </row>
    <row r="477" spans="1:36" hidden="1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39"/>
      <c r="AF477" s="39"/>
      <c r="AG477" s="39"/>
      <c r="AH477" s="39"/>
      <c r="AI477" s="39"/>
      <c r="AJ477" s="39"/>
    </row>
    <row r="478" spans="1:36" hidden="1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39"/>
      <c r="AF478" s="39"/>
      <c r="AG478" s="39"/>
      <c r="AH478" s="39"/>
      <c r="AI478" s="39"/>
      <c r="AJ478" s="39"/>
    </row>
    <row r="479" spans="1:36" hidden="1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39"/>
      <c r="AF479" s="39"/>
      <c r="AG479" s="39"/>
      <c r="AH479" s="39"/>
      <c r="AI479" s="39"/>
      <c r="AJ479" s="39"/>
    </row>
    <row r="480" spans="1:36" hidden="1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39"/>
      <c r="AF480" s="39"/>
      <c r="AG480" s="39"/>
      <c r="AH480" s="39"/>
      <c r="AI480" s="39"/>
      <c r="AJ480" s="39"/>
    </row>
    <row r="481" spans="1:36" hidden="1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39"/>
      <c r="AF481" s="39"/>
      <c r="AG481" s="39"/>
      <c r="AH481" s="39"/>
      <c r="AI481" s="39"/>
      <c r="AJ481" s="39"/>
    </row>
    <row r="482" spans="1:36" hidden="1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39"/>
      <c r="AF482" s="39"/>
      <c r="AG482" s="39"/>
      <c r="AH482" s="39"/>
      <c r="AI482" s="39"/>
      <c r="AJ482" s="39"/>
    </row>
    <row r="483" spans="1:36" hidden="1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39"/>
      <c r="AF483" s="39"/>
      <c r="AG483" s="39"/>
      <c r="AH483" s="39"/>
      <c r="AI483" s="39"/>
      <c r="AJ483" s="39"/>
    </row>
    <row r="484" spans="1:36" hidden="1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39"/>
      <c r="AF484" s="39"/>
      <c r="AG484" s="39"/>
      <c r="AH484" s="39"/>
      <c r="AI484" s="39"/>
      <c r="AJ484" s="39"/>
    </row>
    <row r="485" spans="1:36" hidden="1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39"/>
      <c r="AF485" s="39"/>
      <c r="AG485" s="39"/>
      <c r="AH485" s="39"/>
      <c r="AI485" s="39"/>
      <c r="AJ485" s="39"/>
    </row>
    <row r="486" spans="1:36" hidden="1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39"/>
      <c r="AF486" s="39"/>
      <c r="AG486" s="39"/>
      <c r="AH486" s="39"/>
      <c r="AI486" s="39"/>
      <c r="AJ486" s="39"/>
    </row>
    <row r="487" spans="1:36" hidden="1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39"/>
      <c r="AF487" s="39"/>
      <c r="AG487" s="39"/>
      <c r="AH487" s="39"/>
      <c r="AI487" s="39"/>
      <c r="AJ487" s="39"/>
    </row>
    <row r="488" spans="1:36" hidden="1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39"/>
      <c r="AF488" s="39"/>
      <c r="AG488" s="39"/>
      <c r="AH488" s="39"/>
      <c r="AI488" s="39"/>
      <c r="AJ488" s="39"/>
    </row>
    <row r="489" spans="1:36" hidden="1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39"/>
      <c r="AF489" s="39"/>
      <c r="AG489" s="39"/>
      <c r="AH489" s="39"/>
      <c r="AI489" s="39"/>
      <c r="AJ489" s="39"/>
    </row>
    <row r="490" spans="1:36" hidden="1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39"/>
      <c r="AF490" s="39"/>
      <c r="AG490" s="39"/>
      <c r="AH490" s="39"/>
      <c r="AI490" s="39"/>
      <c r="AJ490" s="39"/>
    </row>
    <row r="491" spans="1:36" hidden="1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39"/>
      <c r="AF491" s="39"/>
      <c r="AG491" s="39"/>
      <c r="AH491" s="39"/>
      <c r="AI491" s="39"/>
      <c r="AJ491" s="39"/>
    </row>
    <row r="492" spans="1:36" hidden="1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39"/>
      <c r="AF492" s="39"/>
      <c r="AG492" s="39"/>
      <c r="AH492" s="39"/>
      <c r="AI492" s="39"/>
      <c r="AJ492" s="39"/>
    </row>
    <row r="493" spans="1:36" hidden="1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39"/>
      <c r="AF493" s="39"/>
      <c r="AG493" s="39"/>
      <c r="AH493" s="39"/>
      <c r="AI493" s="39"/>
      <c r="AJ493" s="39"/>
    </row>
    <row r="494" spans="1:36" hidden="1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39"/>
      <c r="AF494" s="39"/>
      <c r="AG494" s="39"/>
      <c r="AH494" s="39"/>
      <c r="AI494" s="39"/>
      <c r="AJ494" s="39"/>
    </row>
    <row r="495" spans="1:36" hidden="1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39"/>
      <c r="AF495" s="39"/>
      <c r="AG495" s="39"/>
      <c r="AH495" s="39"/>
      <c r="AI495" s="39"/>
      <c r="AJ495" s="39"/>
    </row>
    <row r="496" spans="1:36" hidden="1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39"/>
      <c r="AF496" s="39"/>
      <c r="AG496" s="39"/>
      <c r="AH496" s="39"/>
      <c r="AI496" s="39"/>
      <c r="AJ496" s="39"/>
    </row>
    <row r="497" spans="1:36" hidden="1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39"/>
      <c r="AF497" s="39"/>
      <c r="AG497" s="39"/>
      <c r="AH497" s="39"/>
      <c r="AI497" s="39"/>
      <c r="AJ497" s="39"/>
    </row>
    <row r="498" spans="1:36" hidden="1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39"/>
      <c r="AF498" s="39"/>
      <c r="AG498" s="39"/>
      <c r="AH498" s="39"/>
      <c r="AI498" s="39"/>
      <c r="AJ498" s="39"/>
    </row>
    <row r="499" spans="1:36" hidden="1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39"/>
      <c r="AF499" s="39"/>
      <c r="AG499" s="39"/>
      <c r="AH499" s="39"/>
      <c r="AI499" s="39"/>
      <c r="AJ499" s="39"/>
    </row>
    <row r="500" spans="1:36" hidden="1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39"/>
      <c r="AF500" s="39"/>
      <c r="AG500" s="39"/>
      <c r="AH500" s="39"/>
      <c r="AI500" s="39"/>
      <c r="AJ500" s="39"/>
    </row>
    <row r="501" spans="1:36" hidden="1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39"/>
      <c r="AF501" s="39"/>
      <c r="AG501" s="39"/>
      <c r="AH501" s="39"/>
      <c r="AI501" s="39"/>
      <c r="AJ501" s="39"/>
    </row>
    <row r="502" spans="1:36" hidden="1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39"/>
      <c r="AF502" s="39"/>
      <c r="AG502" s="39"/>
      <c r="AH502" s="39"/>
      <c r="AI502" s="39"/>
      <c r="AJ502" s="39"/>
    </row>
    <row r="503" spans="1:36" hidden="1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39"/>
      <c r="AF503" s="39"/>
      <c r="AG503" s="39"/>
      <c r="AH503" s="39"/>
      <c r="AI503" s="39"/>
      <c r="AJ503" s="39"/>
    </row>
    <row r="504" spans="1:36" hidden="1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39"/>
      <c r="AF504" s="39"/>
      <c r="AG504" s="39"/>
      <c r="AH504" s="39"/>
      <c r="AI504" s="39"/>
      <c r="AJ504" s="39"/>
    </row>
    <row r="505" spans="1:36" hidden="1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39"/>
      <c r="AF505" s="39"/>
      <c r="AG505" s="39"/>
      <c r="AH505" s="39"/>
      <c r="AI505" s="39"/>
      <c r="AJ505" s="39"/>
    </row>
    <row r="506" spans="1:36" hidden="1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39"/>
      <c r="AF506" s="39"/>
      <c r="AG506" s="39"/>
      <c r="AH506" s="39"/>
      <c r="AI506" s="39"/>
      <c r="AJ506" s="39"/>
    </row>
    <row r="507" spans="1:36" hidden="1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39"/>
      <c r="AF507" s="39"/>
      <c r="AG507" s="39"/>
      <c r="AH507" s="39"/>
      <c r="AI507" s="39"/>
      <c r="AJ507" s="39"/>
    </row>
    <row r="508" spans="1:36" hidden="1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39"/>
      <c r="AF508" s="39"/>
      <c r="AG508" s="39"/>
      <c r="AH508" s="39"/>
      <c r="AI508" s="39"/>
      <c r="AJ508" s="39"/>
    </row>
    <row r="509" spans="1:36" hidden="1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39"/>
      <c r="AF509" s="39"/>
      <c r="AG509" s="39"/>
      <c r="AH509" s="39"/>
      <c r="AI509" s="39"/>
      <c r="AJ509" s="39"/>
    </row>
    <row r="510" spans="1:36" hidden="1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39"/>
      <c r="AF510" s="39"/>
      <c r="AG510" s="39"/>
      <c r="AH510" s="39"/>
      <c r="AI510" s="39"/>
      <c r="AJ510" s="39"/>
    </row>
    <row r="511" spans="1:36" hidden="1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39"/>
      <c r="AF511" s="39"/>
      <c r="AG511" s="39"/>
      <c r="AH511" s="39"/>
      <c r="AI511" s="39"/>
      <c r="AJ511" s="39"/>
    </row>
    <row r="512" spans="1:36" hidden="1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39"/>
      <c r="AF512" s="39"/>
      <c r="AG512" s="39"/>
      <c r="AH512" s="39"/>
      <c r="AI512" s="39"/>
      <c r="AJ512" s="39"/>
    </row>
    <row r="513" spans="1:36" hidden="1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39"/>
      <c r="AF513" s="39"/>
      <c r="AG513" s="39"/>
      <c r="AH513" s="39"/>
      <c r="AI513" s="39"/>
      <c r="AJ513" s="39"/>
    </row>
    <row r="514" spans="1:36" hidden="1" x14ac:dyDescent="0.2">
      <c r="A514" s="36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39"/>
      <c r="AF514" s="39"/>
      <c r="AG514" s="39"/>
      <c r="AH514" s="39"/>
      <c r="AI514" s="39"/>
      <c r="AJ514" s="39"/>
    </row>
    <row r="515" spans="1:36" hidden="1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39"/>
      <c r="AF515" s="39"/>
      <c r="AG515" s="39"/>
      <c r="AH515" s="39"/>
      <c r="AI515" s="39"/>
      <c r="AJ515" s="39"/>
    </row>
    <row r="516" spans="1:36" hidden="1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39"/>
      <c r="AF516" s="39"/>
      <c r="AG516" s="39"/>
      <c r="AH516" s="39"/>
      <c r="AI516" s="39"/>
      <c r="AJ516" s="39"/>
    </row>
    <row r="517" spans="1:36" hidden="1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39"/>
      <c r="AF517" s="39"/>
      <c r="AG517" s="39"/>
      <c r="AH517" s="39"/>
      <c r="AI517" s="39"/>
      <c r="AJ517" s="39"/>
    </row>
    <row r="518" spans="1:36" hidden="1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39"/>
      <c r="AF518" s="39"/>
      <c r="AG518" s="39"/>
      <c r="AH518" s="39"/>
      <c r="AI518" s="39"/>
      <c r="AJ518" s="39"/>
    </row>
    <row r="519" spans="1:36" hidden="1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39"/>
      <c r="AF519" s="39"/>
      <c r="AG519" s="39"/>
      <c r="AH519" s="39"/>
      <c r="AI519" s="39"/>
      <c r="AJ519" s="39"/>
    </row>
    <row r="520" spans="1:36" hidden="1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39"/>
      <c r="AF520" s="39"/>
      <c r="AG520" s="39"/>
      <c r="AH520" s="39"/>
      <c r="AI520" s="39"/>
      <c r="AJ520" s="39"/>
    </row>
    <row r="521" spans="1:36" hidden="1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39"/>
      <c r="AF521" s="39"/>
      <c r="AG521" s="39"/>
      <c r="AH521" s="39"/>
      <c r="AI521" s="39"/>
      <c r="AJ521" s="39"/>
    </row>
    <row r="522" spans="1:36" hidden="1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39"/>
      <c r="AF522" s="39"/>
      <c r="AG522" s="39"/>
      <c r="AH522" s="39"/>
      <c r="AI522" s="39"/>
      <c r="AJ522" s="39"/>
    </row>
    <row r="523" spans="1:36" hidden="1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39"/>
      <c r="AF523" s="39"/>
      <c r="AG523" s="39"/>
      <c r="AH523" s="39"/>
      <c r="AI523" s="39"/>
      <c r="AJ523" s="39"/>
    </row>
    <row r="524" spans="1:36" hidden="1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39"/>
      <c r="AF524" s="39"/>
      <c r="AG524" s="39"/>
      <c r="AH524" s="39"/>
      <c r="AI524" s="39"/>
      <c r="AJ524" s="39"/>
    </row>
    <row r="525" spans="1:36" hidden="1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39"/>
      <c r="AF525" s="39"/>
      <c r="AG525" s="39"/>
      <c r="AH525" s="39"/>
      <c r="AI525" s="39"/>
      <c r="AJ525" s="39"/>
    </row>
    <row r="526" spans="1:36" hidden="1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39"/>
      <c r="AF526" s="39"/>
      <c r="AG526" s="39"/>
      <c r="AH526" s="39"/>
      <c r="AI526" s="39"/>
      <c r="AJ526" s="39"/>
    </row>
    <row r="527" spans="1:36" hidden="1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39"/>
      <c r="AF527" s="39"/>
      <c r="AG527" s="39"/>
      <c r="AH527" s="39"/>
      <c r="AI527" s="39"/>
      <c r="AJ527" s="39"/>
    </row>
    <row r="528" spans="1:36" hidden="1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39"/>
      <c r="AF528" s="39"/>
      <c r="AG528" s="39"/>
      <c r="AH528" s="39"/>
      <c r="AI528" s="39"/>
      <c r="AJ528" s="39"/>
    </row>
    <row r="529" spans="1:36" hidden="1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39"/>
      <c r="AF529" s="39"/>
      <c r="AG529" s="39"/>
      <c r="AH529" s="39"/>
      <c r="AI529" s="39"/>
      <c r="AJ529" s="39"/>
    </row>
    <row r="530" spans="1:36" hidden="1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39"/>
      <c r="AF530" s="39"/>
      <c r="AG530" s="39"/>
      <c r="AH530" s="39"/>
      <c r="AI530" s="39"/>
      <c r="AJ530" s="39"/>
    </row>
    <row r="531" spans="1:36" hidden="1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39"/>
      <c r="AF531" s="39"/>
      <c r="AG531" s="39"/>
      <c r="AH531" s="39"/>
      <c r="AI531" s="39"/>
      <c r="AJ531" s="39"/>
    </row>
    <row r="532" spans="1:36" hidden="1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39"/>
      <c r="AF532" s="39"/>
      <c r="AG532" s="39"/>
      <c r="AH532" s="39"/>
      <c r="AI532" s="39"/>
      <c r="AJ532" s="39"/>
    </row>
    <row r="533" spans="1:36" hidden="1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39"/>
      <c r="AF533" s="39"/>
      <c r="AG533" s="39"/>
      <c r="AH533" s="39"/>
      <c r="AI533" s="39"/>
      <c r="AJ533" s="39"/>
    </row>
    <row r="534" spans="1:36" hidden="1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39"/>
      <c r="AF534" s="39"/>
      <c r="AG534" s="39"/>
      <c r="AH534" s="39"/>
      <c r="AI534" s="39"/>
      <c r="AJ534" s="39"/>
    </row>
    <row r="535" spans="1:36" hidden="1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39"/>
      <c r="AF535" s="39"/>
      <c r="AG535" s="39"/>
      <c r="AH535" s="39"/>
      <c r="AI535" s="39"/>
      <c r="AJ535" s="39"/>
    </row>
    <row r="536" spans="1:36" hidden="1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39"/>
      <c r="AF536" s="39"/>
      <c r="AG536" s="39"/>
      <c r="AH536" s="39"/>
      <c r="AI536" s="39"/>
      <c r="AJ536" s="39"/>
    </row>
    <row r="537" spans="1:36" hidden="1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39"/>
      <c r="AF537" s="39"/>
      <c r="AG537" s="39"/>
      <c r="AH537" s="39"/>
      <c r="AI537" s="39"/>
      <c r="AJ537" s="39"/>
    </row>
    <row r="538" spans="1:36" hidden="1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39"/>
      <c r="AF538" s="39"/>
      <c r="AG538" s="39"/>
      <c r="AH538" s="39"/>
      <c r="AI538" s="39"/>
      <c r="AJ538" s="39"/>
    </row>
    <row r="539" spans="1:36" hidden="1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39"/>
      <c r="AF539" s="39"/>
      <c r="AG539" s="39"/>
      <c r="AH539" s="39"/>
      <c r="AI539" s="39"/>
      <c r="AJ539" s="39"/>
    </row>
    <row r="540" spans="1:36" hidden="1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39"/>
      <c r="AF540" s="39"/>
      <c r="AG540" s="39"/>
      <c r="AH540" s="39"/>
      <c r="AI540" s="39"/>
      <c r="AJ540" s="39"/>
    </row>
    <row r="541" spans="1:36" hidden="1" x14ac:dyDescent="0.2">
      <c r="A541" s="36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39"/>
      <c r="AF541" s="39"/>
      <c r="AG541" s="39"/>
      <c r="AH541" s="39"/>
      <c r="AI541" s="39"/>
      <c r="AJ541" s="39"/>
    </row>
    <row r="542" spans="1:36" hidden="1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39"/>
      <c r="AF542" s="39"/>
      <c r="AG542" s="39"/>
      <c r="AH542" s="39"/>
      <c r="AI542" s="39"/>
      <c r="AJ542" s="39"/>
    </row>
    <row r="543" spans="1:36" hidden="1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39"/>
      <c r="AF543" s="39"/>
      <c r="AG543" s="39"/>
      <c r="AH543" s="39"/>
      <c r="AI543" s="39"/>
      <c r="AJ543" s="39"/>
    </row>
    <row r="544" spans="1:36" hidden="1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39"/>
      <c r="AF544" s="39"/>
      <c r="AG544" s="39"/>
      <c r="AH544" s="39"/>
      <c r="AI544" s="39"/>
      <c r="AJ544" s="39"/>
    </row>
    <row r="545" spans="1:36" hidden="1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39"/>
      <c r="AF545" s="39"/>
      <c r="AG545" s="39"/>
      <c r="AH545" s="39"/>
      <c r="AI545" s="39"/>
      <c r="AJ545" s="39"/>
    </row>
    <row r="546" spans="1:36" hidden="1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39"/>
      <c r="AF546" s="39"/>
      <c r="AG546" s="39"/>
      <c r="AH546" s="39"/>
      <c r="AI546" s="39"/>
      <c r="AJ546" s="39"/>
    </row>
    <row r="547" spans="1:36" hidden="1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39"/>
      <c r="AF547" s="39"/>
      <c r="AG547" s="39"/>
      <c r="AH547" s="39"/>
      <c r="AI547" s="39"/>
      <c r="AJ547" s="39"/>
    </row>
    <row r="548" spans="1:36" hidden="1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39"/>
      <c r="AF548" s="39"/>
      <c r="AG548" s="39"/>
      <c r="AH548" s="39"/>
      <c r="AI548" s="39"/>
      <c r="AJ548" s="39"/>
    </row>
    <row r="549" spans="1:36" hidden="1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39"/>
      <c r="AF549" s="39"/>
      <c r="AG549" s="39"/>
      <c r="AH549" s="39"/>
      <c r="AI549" s="39"/>
      <c r="AJ549" s="39"/>
    </row>
    <row r="550" spans="1:36" hidden="1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39"/>
      <c r="AF550" s="39"/>
      <c r="AG550" s="39"/>
      <c r="AH550" s="39"/>
      <c r="AI550" s="39"/>
      <c r="AJ550" s="39"/>
    </row>
    <row r="551" spans="1:36" hidden="1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39"/>
      <c r="AF551" s="39"/>
      <c r="AG551" s="39"/>
      <c r="AH551" s="39"/>
      <c r="AI551" s="39"/>
      <c r="AJ551" s="39"/>
    </row>
    <row r="552" spans="1:36" hidden="1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39"/>
      <c r="AF552" s="39"/>
      <c r="AG552" s="39"/>
      <c r="AH552" s="39"/>
      <c r="AI552" s="39"/>
      <c r="AJ552" s="39"/>
    </row>
    <row r="553" spans="1:36" hidden="1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39"/>
      <c r="AF553" s="39"/>
      <c r="AG553" s="39"/>
      <c r="AH553" s="39"/>
      <c r="AI553" s="39"/>
      <c r="AJ553" s="39"/>
    </row>
    <row r="554" spans="1:36" hidden="1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39"/>
      <c r="AF554" s="39"/>
      <c r="AG554" s="39"/>
      <c r="AH554" s="39"/>
      <c r="AI554" s="39"/>
      <c r="AJ554" s="39"/>
    </row>
    <row r="555" spans="1:36" hidden="1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39"/>
      <c r="AF555" s="39"/>
      <c r="AG555" s="39"/>
      <c r="AH555" s="39"/>
      <c r="AI555" s="39"/>
      <c r="AJ555" s="39"/>
    </row>
    <row r="556" spans="1:36" hidden="1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39"/>
      <c r="AF556" s="39"/>
      <c r="AG556" s="39"/>
      <c r="AH556" s="39"/>
      <c r="AI556" s="39"/>
      <c r="AJ556" s="39"/>
    </row>
    <row r="557" spans="1:36" hidden="1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39"/>
      <c r="AF557" s="39"/>
      <c r="AG557" s="39"/>
      <c r="AH557" s="39"/>
      <c r="AI557" s="39"/>
      <c r="AJ557" s="39"/>
    </row>
    <row r="558" spans="1:36" hidden="1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39"/>
      <c r="AF558" s="39"/>
      <c r="AG558" s="39"/>
      <c r="AH558" s="39"/>
      <c r="AI558" s="39"/>
      <c r="AJ558" s="39"/>
    </row>
    <row r="559" spans="1:36" hidden="1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39"/>
      <c r="AF559" s="39"/>
      <c r="AG559" s="39"/>
      <c r="AH559" s="39"/>
      <c r="AI559" s="39"/>
      <c r="AJ559" s="39"/>
    </row>
    <row r="560" spans="1:36" hidden="1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39"/>
      <c r="AF560" s="39"/>
      <c r="AG560" s="39"/>
      <c r="AH560" s="39"/>
      <c r="AI560" s="39"/>
      <c r="AJ560" s="39"/>
    </row>
    <row r="561" spans="1:36" hidden="1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39"/>
      <c r="AF561" s="39"/>
      <c r="AG561" s="39"/>
      <c r="AH561" s="39"/>
      <c r="AI561" s="39"/>
      <c r="AJ561" s="39"/>
    </row>
    <row r="562" spans="1:36" hidden="1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39"/>
      <c r="AF562" s="39"/>
      <c r="AG562" s="39"/>
      <c r="AH562" s="39"/>
      <c r="AI562" s="39"/>
      <c r="AJ562" s="39"/>
    </row>
    <row r="563" spans="1:36" hidden="1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39"/>
      <c r="AF563" s="39"/>
      <c r="AG563" s="39"/>
      <c r="AH563" s="39"/>
      <c r="AI563" s="39"/>
      <c r="AJ563" s="39"/>
    </row>
    <row r="564" spans="1:36" hidden="1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39"/>
      <c r="AF564" s="39"/>
      <c r="AG564" s="39"/>
      <c r="AH564" s="39"/>
      <c r="AI564" s="39"/>
      <c r="AJ564" s="39"/>
    </row>
    <row r="565" spans="1:36" hidden="1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39"/>
      <c r="AF565" s="39"/>
      <c r="AG565" s="39"/>
      <c r="AH565" s="39"/>
      <c r="AI565" s="39"/>
      <c r="AJ565" s="39"/>
    </row>
    <row r="566" spans="1:36" hidden="1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39"/>
      <c r="AF566" s="39"/>
      <c r="AG566" s="39"/>
      <c r="AH566" s="39"/>
      <c r="AI566" s="39"/>
      <c r="AJ566" s="39"/>
    </row>
    <row r="567" spans="1:36" hidden="1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39"/>
      <c r="AF567" s="39"/>
      <c r="AG567" s="39"/>
      <c r="AH567" s="39"/>
      <c r="AI567" s="39"/>
      <c r="AJ567" s="39"/>
    </row>
    <row r="568" spans="1:36" hidden="1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39"/>
      <c r="AF568" s="39"/>
      <c r="AG568" s="39"/>
      <c r="AH568" s="39"/>
      <c r="AI568" s="39"/>
      <c r="AJ568" s="39"/>
    </row>
    <row r="569" spans="1:36" hidden="1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39"/>
      <c r="AF569" s="39"/>
      <c r="AG569" s="39"/>
      <c r="AH569" s="39"/>
      <c r="AI569" s="39"/>
      <c r="AJ569" s="39"/>
    </row>
    <row r="570" spans="1:36" hidden="1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39"/>
      <c r="AF570" s="39"/>
      <c r="AG570" s="39"/>
      <c r="AH570" s="39"/>
      <c r="AI570" s="39"/>
      <c r="AJ570" s="39"/>
    </row>
    <row r="571" spans="1:36" hidden="1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39"/>
      <c r="AF571" s="39"/>
      <c r="AG571" s="39"/>
      <c r="AH571" s="39"/>
      <c r="AI571" s="39"/>
      <c r="AJ571" s="39"/>
    </row>
    <row r="572" spans="1:36" hidden="1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39"/>
      <c r="AF572" s="39"/>
      <c r="AG572" s="39"/>
      <c r="AH572" s="39"/>
      <c r="AI572" s="39"/>
      <c r="AJ572" s="39"/>
    </row>
    <row r="573" spans="1:36" hidden="1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39"/>
      <c r="AF573" s="39"/>
      <c r="AG573" s="39"/>
      <c r="AH573" s="39"/>
      <c r="AI573" s="39"/>
      <c r="AJ573" s="39"/>
    </row>
    <row r="574" spans="1:36" hidden="1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39"/>
      <c r="AF574" s="39"/>
      <c r="AG574" s="39"/>
      <c r="AH574" s="39"/>
      <c r="AI574" s="39"/>
      <c r="AJ574" s="39"/>
    </row>
    <row r="575" spans="1:36" hidden="1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39"/>
      <c r="AF575" s="39"/>
      <c r="AG575" s="39"/>
      <c r="AH575" s="39"/>
      <c r="AI575" s="39"/>
      <c r="AJ575" s="39"/>
    </row>
    <row r="576" spans="1:36" hidden="1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39"/>
      <c r="AF576" s="39"/>
      <c r="AG576" s="39"/>
      <c r="AH576" s="39"/>
      <c r="AI576" s="39"/>
      <c r="AJ576" s="39"/>
    </row>
    <row r="577" spans="1:36" hidden="1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39"/>
      <c r="AF577" s="39"/>
      <c r="AG577" s="39"/>
      <c r="AH577" s="39"/>
      <c r="AI577" s="39"/>
      <c r="AJ577" s="39"/>
    </row>
    <row r="578" spans="1:36" hidden="1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39"/>
      <c r="AF578" s="39"/>
      <c r="AG578" s="39"/>
      <c r="AH578" s="39"/>
      <c r="AI578" s="39"/>
      <c r="AJ578" s="39"/>
    </row>
    <row r="579" spans="1:36" hidden="1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39"/>
      <c r="AF579" s="39"/>
      <c r="AG579" s="39"/>
      <c r="AH579" s="39"/>
      <c r="AI579" s="39"/>
      <c r="AJ579" s="39"/>
    </row>
    <row r="580" spans="1:36" hidden="1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39"/>
      <c r="AF580" s="39"/>
      <c r="AG580" s="39"/>
      <c r="AH580" s="39"/>
      <c r="AI580" s="39"/>
      <c r="AJ580" s="39"/>
    </row>
    <row r="581" spans="1:36" hidden="1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39"/>
      <c r="AF581" s="39"/>
      <c r="AG581" s="39"/>
      <c r="AH581" s="39"/>
      <c r="AI581" s="39"/>
      <c r="AJ581" s="39"/>
    </row>
    <row r="582" spans="1:36" hidden="1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39"/>
      <c r="AF582" s="39"/>
      <c r="AG582" s="39"/>
      <c r="AH582" s="39"/>
      <c r="AI582" s="39"/>
      <c r="AJ582" s="39"/>
    </row>
    <row r="583" spans="1:36" hidden="1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39"/>
      <c r="AF583" s="39"/>
      <c r="AG583" s="39"/>
      <c r="AH583" s="39"/>
      <c r="AI583" s="39"/>
      <c r="AJ583" s="39"/>
    </row>
    <row r="584" spans="1:36" hidden="1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39"/>
      <c r="AF584" s="39"/>
      <c r="AG584" s="39"/>
      <c r="AH584" s="39"/>
      <c r="AI584" s="39"/>
      <c r="AJ584" s="39"/>
    </row>
    <row r="585" spans="1:36" hidden="1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39"/>
      <c r="AF585" s="39"/>
      <c r="AG585" s="39"/>
      <c r="AH585" s="39"/>
      <c r="AI585" s="39"/>
      <c r="AJ585" s="39"/>
    </row>
    <row r="586" spans="1:36" hidden="1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39"/>
      <c r="AF586" s="39"/>
      <c r="AG586" s="39"/>
      <c r="AH586" s="39"/>
      <c r="AI586" s="39"/>
      <c r="AJ586" s="39"/>
    </row>
    <row r="587" spans="1:36" hidden="1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39"/>
      <c r="AF587" s="39"/>
      <c r="AG587" s="39"/>
      <c r="AH587" s="39"/>
      <c r="AI587" s="39"/>
      <c r="AJ587" s="39"/>
    </row>
    <row r="588" spans="1:36" hidden="1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39"/>
      <c r="AF588" s="39"/>
      <c r="AG588" s="39"/>
      <c r="AH588" s="39"/>
      <c r="AI588" s="39"/>
      <c r="AJ588" s="39"/>
    </row>
    <row r="589" spans="1:36" hidden="1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39"/>
      <c r="AF589" s="39"/>
      <c r="AG589" s="39"/>
      <c r="AH589" s="39"/>
      <c r="AI589" s="39"/>
      <c r="AJ589" s="39"/>
    </row>
    <row r="590" spans="1:36" hidden="1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39"/>
      <c r="AF590" s="39"/>
      <c r="AG590" s="39"/>
      <c r="AH590" s="39"/>
      <c r="AI590" s="39"/>
      <c r="AJ590" s="39"/>
    </row>
    <row r="591" spans="1:36" hidden="1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39"/>
      <c r="AF591" s="39"/>
      <c r="AG591" s="39"/>
      <c r="AH591" s="39"/>
      <c r="AI591" s="39"/>
      <c r="AJ591" s="39"/>
    </row>
    <row r="592" spans="1:36" hidden="1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39"/>
      <c r="AF592" s="39"/>
      <c r="AG592" s="39"/>
      <c r="AH592" s="39"/>
      <c r="AI592" s="39"/>
      <c r="AJ592" s="39"/>
    </row>
    <row r="593" spans="1:36" hidden="1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39"/>
      <c r="AF593" s="39"/>
      <c r="AG593" s="39"/>
      <c r="AH593" s="39"/>
      <c r="AI593" s="39"/>
      <c r="AJ593" s="39"/>
    </row>
    <row r="594" spans="1:36" hidden="1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39"/>
      <c r="AF594" s="39"/>
      <c r="AG594" s="39"/>
      <c r="AH594" s="39"/>
      <c r="AI594" s="39"/>
      <c r="AJ594" s="39"/>
    </row>
    <row r="595" spans="1:36" hidden="1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39"/>
      <c r="AF595" s="39"/>
      <c r="AG595" s="39"/>
      <c r="AH595" s="39"/>
      <c r="AI595" s="39"/>
      <c r="AJ595" s="39"/>
    </row>
    <row r="596" spans="1:36" hidden="1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39"/>
      <c r="AF596" s="39"/>
      <c r="AG596" s="39"/>
      <c r="AH596" s="39"/>
      <c r="AI596" s="39"/>
      <c r="AJ596" s="39"/>
    </row>
    <row r="597" spans="1:36" hidden="1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39"/>
      <c r="AF597" s="39"/>
      <c r="AG597" s="39"/>
      <c r="AH597" s="39"/>
      <c r="AI597" s="39"/>
      <c r="AJ597" s="39"/>
    </row>
    <row r="598" spans="1:36" hidden="1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39"/>
      <c r="AF598" s="39"/>
      <c r="AG598" s="39"/>
      <c r="AH598" s="39"/>
      <c r="AI598" s="39"/>
      <c r="AJ598" s="39"/>
    </row>
    <row r="599" spans="1:36" hidden="1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39"/>
      <c r="AF599" s="39"/>
      <c r="AG599" s="39"/>
      <c r="AH599" s="39"/>
      <c r="AI599" s="39"/>
      <c r="AJ599" s="39"/>
    </row>
    <row r="600" spans="1:36" hidden="1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39"/>
      <c r="AF600" s="39"/>
      <c r="AG600" s="39"/>
      <c r="AH600" s="39"/>
      <c r="AI600" s="39"/>
      <c r="AJ600" s="39"/>
    </row>
    <row r="601" spans="1:36" hidden="1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39"/>
      <c r="AF601" s="39"/>
      <c r="AG601" s="39"/>
      <c r="AH601" s="39"/>
      <c r="AI601" s="39"/>
      <c r="AJ601" s="39"/>
    </row>
    <row r="602" spans="1:36" hidden="1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39"/>
      <c r="AF602" s="39"/>
      <c r="AG602" s="39"/>
      <c r="AH602" s="39"/>
      <c r="AI602" s="39"/>
      <c r="AJ602" s="39"/>
    </row>
    <row r="603" spans="1:36" hidden="1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39"/>
      <c r="AF603" s="39"/>
      <c r="AG603" s="39"/>
      <c r="AH603" s="39"/>
      <c r="AI603" s="39"/>
      <c r="AJ603" s="39"/>
    </row>
    <row r="604" spans="1:36" hidden="1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39"/>
      <c r="AF604" s="39"/>
      <c r="AG604" s="39"/>
      <c r="AH604" s="39"/>
      <c r="AI604" s="39"/>
      <c r="AJ604" s="39"/>
    </row>
    <row r="605" spans="1:36" hidden="1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39"/>
      <c r="AF605" s="39"/>
      <c r="AG605" s="39"/>
      <c r="AH605" s="39"/>
      <c r="AI605" s="39"/>
      <c r="AJ605" s="39"/>
    </row>
    <row r="606" spans="1:36" hidden="1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39"/>
      <c r="AF606" s="39"/>
      <c r="AG606" s="39"/>
      <c r="AH606" s="39"/>
      <c r="AI606" s="39"/>
      <c r="AJ606" s="39"/>
    </row>
    <row r="607" spans="1:36" hidden="1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39"/>
      <c r="AF607" s="39"/>
      <c r="AG607" s="39"/>
      <c r="AH607" s="39"/>
      <c r="AI607" s="39"/>
      <c r="AJ607" s="39"/>
    </row>
    <row r="608" spans="1:36" hidden="1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39"/>
      <c r="AF608" s="39"/>
      <c r="AG608" s="39"/>
      <c r="AH608" s="39"/>
      <c r="AI608" s="39"/>
      <c r="AJ608" s="39"/>
    </row>
    <row r="609" spans="1:36" hidden="1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39"/>
      <c r="AF609" s="39"/>
      <c r="AG609" s="39"/>
      <c r="AH609" s="39"/>
      <c r="AI609" s="39"/>
      <c r="AJ609" s="39"/>
    </row>
    <row r="610" spans="1:36" hidden="1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39"/>
      <c r="AF610" s="39"/>
      <c r="AG610" s="39"/>
      <c r="AH610" s="39"/>
      <c r="AI610" s="39"/>
      <c r="AJ610" s="39"/>
    </row>
    <row r="611" spans="1:36" hidden="1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39"/>
      <c r="AF611" s="39"/>
      <c r="AG611" s="39"/>
      <c r="AH611" s="39"/>
      <c r="AI611" s="39"/>
      <c r="AJ611" s="39"/>
    </row>
    <row r="612" spans="1:36" hidden="1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39"/>
      <c r="AF612" s="39"/>
      <c r="AG612" s="39"/>
      <c r="AH612" s="39"/>
      <c r="AI612" s="39"/>
      <c r="AJ612" s="39"/>
    </row>
    <row r="613" spans="1:36" hidden="1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39"/>
      <c r="AF613" s="39"/>
      <c r="AG613" s="39"/>
      <c r="AH613" s="39"/>
      <c r="AI613" s="39"/>
      <c r="AJ613" s="39"/>
    </row>
    <row r="614" spans="1:36" hidden="1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39"/>
      <c r="AF614" s="39"/>
      <c r="AG614" s="39"/>
      <c r="AH614" s="39"/>
      <c r="AI614" s="39"/>
      <c r="AJ614" s="39"/>
    </row>
    <row r="615" spans="1:36" hidden="1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39"/>
      <c r="AF615" s="39"/>
      <c r="AG615" s="39"/>
      <c r="AH615" s="39"/>
      <c r="AI615" s="39"/>
      <c r="AJ615" s="39"/>
    </row>
    <row r="616" spans="1:36" hidden="1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39"/>
      <c r="AF616" s="39"/>
      <c r="AG616" s="39"/>
      <c r="AH616" s="39"/>
      <c r="AI616" s="39"/>
      <c r="AJ616" s="39"/>
    </row>
    <row r="617" spans="1:36" hidden="1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39"/>
      <c r="AF617" s="39"/>
      <c r="AG617" s="39"/>
      <c r="AH617" s="39"/>
      <c r="AI617" s="39"/>
      <c r="AJ617" s="39"/>
    </row>
    <row r="618" spans="1:36" hidden="1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39"/>
      <c r="AF618" s="39"/>
      <c r="AG618" s="39"/>
      <c r="AH618" s="39"/>
      <c r="AI618" s="39"/>
      <c r="AJ618" s="39"/>
    </row>
    <row r="619" spans="1:36" hidden="1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39"/>
      <c r="AF619" s="39"/>
      <c r="AG619" s="39"/>
      <c r="AH619" s="39"/>
      <c r="AI619" s="39"/>
      <c r="AJ619" s="39"/>
    </row>
    <row r="620" spans="1:36" hidden="1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39"/>
      <c r="AF620" s="39"/>
      <c r="AG620" s="39"/>
      <c r="AH620" s="39"/>
      <c r="AI620" s="39"/>
      <c r="AJ620" s="39"/>
    </row>
    <row r="621" spans="1:36" hidden="1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39"/>
      <c r="AF621" s="39"/>
      <c r="AG621" s="39"/>
      <c r="AH621" s="39"/>
      <c r="AI621" s="39"/>
      <c r="AJ621" s="39"/>
    </row>
    <row r="622" spans="1:36" hidden="1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39"/>
      <c r="AF622" s="39"/>
      <c r="AG622" s="39"/>
      <c r="AH622" s="39"/>
      <c r="AI622" s="39"/>
      <c r="AJ622" s="39"/>
    </row>
    <row r="623" spans="1:36" hidden="1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39"/>
      <c r="AF623" s="39"/>
      <c r="AG623" s="39"/>
      <c r="AH623" s="39"/>
      <c r="AI623" s="39"/>
      <c r="AJ623" s="39"/>
    </row>
    <row r="624" spans="1:36" hidden="1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39"/>
      <c r="AF624" s="39"/>
      <c r="AG624" s="39"/>
      <c r="AH624" s="39"/>
      <c r="AI624" s="39"/>
      <c r="AJ624" s="39"/>
    </row>
    <row r="625" spans="1:36" hidden="1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39"/>
      <c r="AF625" s="39"/>
      <c r="AG625" s="39"/>
      <c r="AH625" s="39"/>
      <c r="AI625" s="39"/>
      <c r="AJ625" s="39"/>
    </row>
    <row r="626" spans="1:36" hidden="1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39"/>
      <c r="AF626" s="39"/>
      <c r="AG626" s="39"/>
      <c r="AH626" s="39"/>
      <c r="AI626" s="39"/>
      <c r="AJ626" s="39"/>
    </row>
    <row r="627" spans="1:36" hidden="1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39"/>
      <c r="AF627" s="39"/>
      <c r="AG627" s="39"/>
      <c r="AH627" s="39"/>
      <c r="AI627" s="39"/>
      <c r="AJ627" s="39"/>
    </row>
    <row r="628" spans="1:36" hidden="1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39"/>
      <c r="AF628" s="39"/>
      <c r="AG628" s="39"/>
      <c r="AH628" s="39"/>
      <c r="AI628" s="39"/>
      <c r="AJ628" s="39"/>
    </row>
    <row r="629" spans="1:36" hidden="1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39"/>
      <c r="AF629" s="39"/>
      <c r="AG629" s="39"/>
      <c r="AH629" s="39"/>
      <c r="AI629" s="39"/>
      <c r="AJ629" s="39"/>
    </row>
    <row r="630" spans="1:36" hidden="1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39"/>
      <c r="AF630" s="39"/>
      <c r="AG630" s="39"/>
      <c r="AH630" s="39"/>
      <c r="AI630" s="39"/>
      <c r="AJ630" s="39"/>
    </row>
    <row r="631" spans="1:36" hidden="1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39"/>
      <c r="AF631" s="39"/>
      <c r="AG631" s="39"/>
      <c r="AH631" s="39"/>
      <c r="AI631" s="39"/>
      <c r="AJ631" s="39"/>
    </row>
    <row r="632" spans="1:36" hidden="1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39"/>
      <c r="AF632" s="39"/>
      <c r="AG632" s="39"/>
      <c r="AH632" s="39"/>
      <c r="AI632" s="39"/>
      <c r="AJ632" s="39"/>
    </row>
    <row r="633" spans="1:36" hidden="1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39"/>
      <c r="AF633" s="39"/>
      <c r="AG633" s="39"/>
      <c r="AH633" s="39"/>
      <c r="AI633" s="39"/>
      <c r="AJ633" s="39"/>
    </row>
    <row r="634" spans="1:36" hidden="1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39"/>
      <c r="AF634" s="39"/>
      <c r="AG634" s="39"/>
      <c r="AH634" s="39"/>
      <c r="AI634" s="39"/>
      <c r="AJ634" s="39"/>
    </row>
    <row r="635" spans="1:36" hidden="1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39"/>
      <c r="AF635" s="39"/>
      <c r="AG635" s="39"/>
      <c r="AH635" s="39"/>
      <c r="AI635" s="39"/>
      <c r="AJ635" s="39"/>
    </row>
    <row r="636" spans="1:36" hidden="1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39"/>
      <c r="AF636" s="39"/>
      <c r="AG636" s="39"/>
      <c r="AH636" s="39"/>
      <c r="AI636" s="39"/>
      <c r="AJ636" s="39"/>
    </row>
    <row r="637" spans="1:36" hidden="1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39"/>
      <c r="AF637" s="39"/>
      <c r="AG637" s="39"/>
      <c r="AH637" s="39"/>
      <c r="AI637" s="39"/>
      <c r="AJ637" s="39"/>
    </row>
    <row r="638" spans="1:36" hidden="1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39"/>
      <c r="AF638" s="39"/>
      <c r="AG638" s="39"/>
      <c r="AH638" s="39"/>
      <c r="AI638" s="39"/>
      <c r="AJ638" s="39"/>
    </row>
    <row r="639" spans="1:36" hidden="1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39"/>
      <c r="AF639" s="39"/>
      <c r="AG639" s="39"/>
      <c r="AH639" s="39"/>
      <c r="AI639" s="39"/>
      <c r="AJ639" s="39"/>
    </row>
    <row r="640" spans="1:36" hidden="1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39"/>
      <c r="AF640" s="39"/>
      <c r="AG640" s="39"/>
      <c r="AH640" s="39"/>
      <c r="AI640" s="39"/>
      <c r="AJ640" s="39"/>
    </row>
    <row r="641" spans="1:36" hidden="1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39"/>
      <c r="AF641" s="39"/>
      <c r="AG641" s="39"/>
      <c r="AH641" s="39"/>
      <c r="AI641" s="39"/>
      <c r="AJ641" s="39"/>
    </row>
    <row r="642" spans="1:36" hidden="1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39"/>
      <c r="AF642" s="39"/>
      <c r="AG642" s="39"/>
      <c r="AH642" s="39"/>
      <c r="AI642" s="39"/>
      <c r="AJ642" s="39"/>
    </row>
    <row r="643" spans="1:36" hidden="1" x14ac:dyDescent="0.2">
      <c r="A643" s="36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39"/>
      <c r="AF643" s="39"/>
      <c r="AG643" s="39"/>
      <c r="AH643" s="39"/>
      <c r="AI643" s="39"/>
      <c r="AJ643" s="39"/>
    </row>
    <row r="644" spans="1:36" hidden="1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39"/>
      <c r="AF644" s="39"/>
      <c r="AG644" s="39"/>
      <c r="AH644" s="39"/>
      <c r="AI644" s="39"/>
      <c r="AJ644" s="39"/>
    </row>
    <row r="645" spans="1:36" hidden="1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39"/>
      <c r="AF645" s="39"/>
      <c r="AG645" s="39"/>
      <c r="AH645" s="39"/>
      <c r="AI645" s="39"/>
      <c r="AJ645" s="39"/>
    </row>
    <row r="646" spans="1:36" hidden="1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39"/>
      <c r="AF646" s="39"/>
      <c r="AG646" s="39"/>
      <c r="AH646" s="39"/>
      <c r="AI646" s="39"/>
      <c r="AJ646" s="39"/>
    </row>
    <row r="647" spans="1:36" hidden="1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39"/>
      <c r="AF647" s="39"/>
      <c r="AG647" s="39"/>
      <c r="AH647" s="39"/>
      <c r="AI647" s="39"/>
      <c r="AJ647" s="39"/>
    </row>
    <row r="648" spans="1:36" hidden="1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39"/>
      <c r="AF648" s="39"/>
      <c r="AG648" s="39"/>
      <c r="AH648" s="39"/>
      <c r="AI648" s="39"/>
      <c r="AJ648" s="39"/>
    </row>
    <row r="649" spans="1:36" hidden="1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39"/>
      <c r="AF649" s="39"/>
      <c r="AG649" s="39"/>
      <c r="AH649" s="39"/>
      <c r="AI649" s="39"/>
      <c r="AJ649" s="39"/>
    </row>
    <row r="650" spans="1:36" hidden="1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39"/>
      <c r="AF650" s="39"/>
      <c r="AG650" s="39"/>
      <c r="AH650" s="39"/>
      <c r="AI650" s="39"/>
      <c r="AJ650" s="39"/>
    </row>
    <row r="651" spans="1:36" hidden="1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39"/>
      <c r="AF651" s="39"/>
      <c r="AG651" s="39"/>
      <c r="AH651" s="39"/>
      <c r="AI651" s="39"/>
      <c r="AJ651" s="39"/>
    </row>
    <row r="652" spans="1:36" hidden="1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39"/>
      <c r="AF652" s="39"/>
      <c r="AG652" s="39"/>
      <c r="AH652" s="39"/>
      <c r="AI652" s="39"/>
      <c r="AJ652" s="39"/>
    </row>
    <row r="653" spans="1:36" hidden="1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39"/>
      <c r="AF653" s="39"/>
      <c r="AG653" s="39"/>
      <c r="AH653" s="39"/>
      <c r="AI653" s="39"/>
      <c r="AJ653" s="39"/>
    </row>
    <row r="654" spans="1:36" hidden="1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39"/>
      <c r="AF654" s="39"/>
      <c r="AG654" s="39"/>
      <c r="AH654" s="39"/>
      <c r="AI654" s="39"/>
      <c r="AJ654" s="39"/>
    </row>
    <row r="655" spans="1:36" hidden="1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39"/>
      <c r="AF655" s="39"/>
      <c r="AG655" s="39"/>
      <c r="AH655" s="39"/>
      <c r="AI655" s="39"/>
      <c r="AJ655" s="39"/>
    </row>
    <row r="656" spans="1:36" hidden="1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39"/>
      <c r="AF656" s="39"/>
      <c r="AG656" s="39"/>
      <c r="AH656" s="39"/>
      <c r="AI656" s="39"/>
      <c r="AJ656" s="39"/>
    </row>
    <row r="657" spans="1:36" hidden="1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39"/>
      <c r="AF657" s="39"/>
      <c r="AG657" s="39"/>
      <c r="AH657" s="39"/>
      <c r="AI657" s="39"/>
      <c r="AJ657" s="39"/>
    </row>
    <row r="658" spans="1:36" hidden="1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39"/>
      <c r="AF658" s="39"/>
      <c r="AG658" s="39"/>
      <c r="AH658" s="39"/>
      <c r="AI658" s="39"/>
      <c r="AJ658" s="39"/>
    </row>
    <row r="659" spans="1:36" hidden="1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39"/>
      <c r="AF659" s="39"/>
      <c r="AG659" s="39"/>
      <c r="AH659" s="39"/>
      <c r="AI659" s="39"/>
      <c r="AJ659" s="39"/>
    </row>
    <row r="660" spans="1:36" hidden="1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39"/>
      <c r="AF660" s="39"/>
      <c r="AG660" s="39"/>
      <c r="AH660" s="39"/>
      <c r="AI660" s="39"/>
      <c r="AJ660" s="39"/>
    </row>
    <row r="661" spans="1:36" hidden="1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39"/>
      <c r="AF661" s="39"/>
      <c r="AG661" s="39"/>
      <c r="AH661" s="39"/>
      <c r="AI661" s="39"/>
      <c r="AJ661" s="39"/>
    </row>
    <row r="662" spans="1:36" hidden="1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39"/>
      <c r="AF662" s="39"/>
      <c r="AG662" s="39"/>
      <c r="AH662" s="39"/>
      <c r="AI662" s="39"/>
      <c r="AJ662" s="39"/>
    </row>
    <row r="663" spans="1:36" hidden="1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39"/>
      <c r="AF663" s="39"/>
      <c r="AG663" s="39"/>
      <c r="AH663" s="39"/>
      <c r="AI663" s="39"/>
      <c r="AJ663" s="39"/>
    </row>
    <row r="664" spans="1:36" hidden="1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39"/>
      <c r="AF664" s="39"/>
      <c r="AG664" s="39"/>
      <c r="AH664" s="39"/>
      <c r="AI664" s="39"/>
      <c r="AJ664" s="39"/>
    </row>
    <row r="665" spans="1:36" hidden="1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39"/>
      <c r="AF665" s="39"/>
      <c r="AG665" s="39"/>
      <c r="AH665" s="39"/>
      <c r="AI665" s="39"/>
      <c r="AJ665" s="39"/>
    </row>
    <row r="666" spans="1:36" hidden="1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39"/>
      <c r="AF666" s="39"/>
      <c r="AG666" s="39"/>
      <c r="AH666" s="39"/>
      <c r="AI666" s="39"/>
      <c r="AJ666" s="39"/>
    </row>
    <row r="667" spans="1:36" hidden="1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39"/>
      <c r="AF667" s="39"/>
      <c r="AG667" s="39"/>
      <c r="AH667" s="39"/>
      <c r="AI667" s="39"/>
      <c r="AJ667" s="39"/>
    </row>
    <row r="668" spans="1:36" hidden="1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39"/>
      <c r="AF668" s="39"/>
      <c r="AG668" s="39"/>
      <c r="AH668" s="39"/>
      <c r="AI668" s="39"/>
      <c r="AJ668" s="39"/>
    </row>
    <row r="669" spans="1:36" hidden="1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39"/>
      <c r="AF669" s="39"/>
      <c r="AG669" s="39"/>
      <c r="AH669" s="39"/>
      <c r="AI669" s="39"/>
      <c r="AJ669" s="39"/>
    </row>
    <row r="670" spans="1:36" hidden="1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39"/>
      <c r="AF670" s="39"/>
      <c r="AG670" s="39"/>
      <c r="AH670" s="39"/>
      <c r="AI670" s="39"/>
      <c r="AJ670" s="39"/>
    </row>
    <row r="671" spans="1:36" hidden="1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39"/>
      <c r="AF671" s="39"/>
      <c r="AG671" s="39"/>
      <c r="AH671" s="39"/>
      <c r="AI671" s="39"/>
      <c r="AJ671" s="39"/>
    </row>
    <row r="672" spans="1:36" hidden="1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39"/>
      <c r="AF672" s="39"/>
      <c r="AG672" s="39"/>
      <c r="AH672" s="39"/>
      <c r="AI672" s="39"/>
      <c r="AJ672" s="39"/>
    </row>
    <row r="673" spans="1:36" hidden="1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39"/>
      <c r="AF673" s="39"/>
      <c r="AG673" s="39"/>
      <c r="AH673" s="39"/>
      <c r="AI673" s="39"/>
      <c r="AJ673" s="39"/>
    </row>
    <row r="674" spans="1:36" hidden="1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39"/>
      <c r="AF674" s="39"/>
      <c r="AG674" s="39"/>
      <c r="AH674" s="39"/>
      <c r="AI674" s="39"/>
      <c r="AJ674" s="39"/>
    </row>
    <row r="675" spans="1:36" hidden="1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39"/>
      <c r="AF675" s="39"/>
      <c r="AG675" s="39"/>
      <c r="AH675" s="39"/>
      <c r="AI675" s="39"/>
      <c r="AJ675" s="39"/>
    </row>
    <row r="676" spans="1:36" hidden="1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39"/>
      <c r="AF676" s="39"/>
      <c r="AG676" s="39"/>
      <c r="AH676" s="39"/>
      <c r="AI676" s="39"/>
      <c r="AJ676" s="39"/>
    </row>
    <row r="677" spans="1:36" hidden="1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39"/>
      <c r="AF677" s="39"/>
      <c r="AG677" s="39"/>
      <c r="AH677" s="39"/>
      <c r="AI677" s="39"/>
      <c r="AJ677" s="39"/>
    </row>
    <row r="678" spans="1:36" hidden="1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39"/>
      <c r="AF678" s="39"/>
      <c r="AG678" s="39"/>
      <c r="AH678" s="39"/>
      <c r="AI678" s="39"/>
      <c r="AJ678" s="39"/>
    </row>
    <row r="679" spans="1:36" hidden="1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39"/>
      <c r="AF679" s="39"/>
      <c r="AG679" s="39"/>
      <c r="AH679" s="39"/>
      <c r="AI679" s="39"/>
      <c r="AJ679" s="39"/>
    </row>
    <row r="680" spans="1:36" hidden="1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39"/>
      <c r="AF680" s="39"/>
      <c r="AG680" s="39"/>
      <c r="AH680" s="39"/>
      <c r="AI680" s="39"/>
      <c r="AJ680" s="39"/>
    </row>
    <row r="681" spans="1:36" hidden="1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39"/>
      <c r="AF681" s="39"/>
      <c r="AG681" s="39"/>
      <c r="AH681" s="39"/>
      <c r="AI681" s="39"/>
      <c r="AJ681" s="39"/>
    </row>
    <row r="682" spans="1:36" hidden="1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39"/>
      <c r="AF682" s="39"/>
      <c r="AG682" s="39"/>
      <c r="AH682" s="39"/>
      <c r="AI682" s="39"/>
      <c r="AJ682" s="39"/>
    </row>
    <row r="683" spans="1:36" hidden="1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39"/>
      <c r="AF683" s="39"/>
      <c r="AG683" s="39"/>
      <c r="AH683" s="39"/>
      <c r="AI683" s="39"/>
      <c r="AJ683" s="39"/>
    </row>
    <row r="684" spans="1:36" hidden="1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39"/>
      <c r="AF684" s="39"/>
      <c r="AG684" s="39"/>
      <c r="AH684" s="39"/>
      <c r="AI684" s="39"/>
      <c r="AJ684" s="39"/>
    </row>
    <row r="685" spans="1:36" hidden="1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39"/>
      <c r="AF685" s="39"/>
      <c r="AG685" s="39"/>
      <c r="AH685" s="39"/>
      <c r="AI685" s="39"/>
      <c r="AJ685" s="39"/>
    </row>
    <row r="686" spans="1:36" hidden="1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39"/>
      <c r="AF686" s="39"/>
      <c r="AG686" s="39"/>
      <c r="AH686" s="39"/>
      <c r="AI686" s="39"/>
      <c r="AJ686" s="39"/>
    </row>
    <row r="687" spans="1:36" hidden="1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39"/>
      <c r="AF687" s="39"/>
      <c r="AG687" s="39"/>
      <c r="AH687" s="39"/>
      <c r="AI687" s="39"/>
      <c r="AJ687" s="39"/>
    </row>
    <row r="688" spans="1:36" hidden="1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39"/>
      <c r="AF688" s="39"/>
      <c r="AG688" s="39"/>
      <c r="AH688" s="39"/>
      <c r="AI688" s="39"/>
      <c r="AJ688" s="39"/>
    </row>
    <row r="689" spans="1:36" hidden="1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39"/>
      <c r="AF689" s="39"/>
      <c r="AG689" s="39"/>
      <c r="AH689" s="39"/>
      <c r="AI689" s="39"/>
      <c r="AJ689" s="39"/>
    </row>
    <row r="690" spans="1:36" hidden="1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39"/>
      <c r="AF690" s="39"/>
      <c r="AG690" s="39"/>
      <c r="AH690" s="39"/>
      <c r="AI690" s="39"/>
      <c r="AJ690" s="39"/>
    </row>
    <row r="691" spans="1:36" hidden="1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39"/>
      <c r="AF691" s="39"/>
      <c r="AG691" s="39"/>
      <c r="AH691" s="39"/>
      <c r="AI691" s="39"/>
      <c r="AJ691" s="39"/>
    </row>
    <row r="692" spans="1:36" hidden="1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39"/>
      <c r="AF692" s="39"/>
      <c r="AG692" s="39"/>
      <c r="AH692" s="39"/>
      <c r="AI692" s="39"/>
      <c r="AJ692" s="39"/>
    </row>
    <row r="693" spans="1:36" hidden="1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39"/>
      <c r="AF693" s="39"/>
      <c r="AG693" s="39"/>
      <c r="AH693" s="39"/>
      <c r="AI693" s="39"/>
      <c r="AJ693" s="39"/>
    </row>
    <row r="694" spans="1:36" hidden="1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39"/>
      <c r="AF694" s="39"/>
      <c r="AG694" s="39"/>
      <c r="AH694" s="39"/>
      <c r="AI694" s="39"/>
      <c r="AJ694" s="39"/>
    </row>
    <row r="695" spans="1:36" hidden="1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39"/>
      <c r="AF695" s="39"/>
      <c r="AG695" s="39"/>
      <c r="AH695" s="39"/>
      <c r="AI695" s="39"/>
      <c r="AJ695" s="39"/>
    </row>
    <row r="696" spans="1:36" hidden="1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39"/>
      <c r="AF696" s="39"/>
      <c r="AG696" s="39"/>
      <c r="AH696" s="39"/>
      <c r="AI696" s="39"/>
      <c r="AJ696" s="39"/>
    </row>
    <row r="697" spans="1:36" hidden="1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39"/>
      <c r="AF697" s="39"/>
      <c r="AG697" s="39"/>
      <c r="AH697" s="39"/>
      <c r="AI697" s="39"/>
      <c r="AJ697" s="39"/>
    </row>
    <row r="698" spans="1:36" hidden="1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39"/>
      <c r="AF698" s="39"/>
      <c r="AG698" s="39"/>
      <c r="AH698" s="39"/>
      <c r="AI698" s="39"/>
      <c r="AJ698" s="39"/>
    </row>
    <row r="699" spans="1:36" hidden="1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39"/>
      <c r="AF699" s="39"/>
      <c r="AG699" s="39"/>
      <c r="AH699" s="39"/>
      <c r="AI699" s="39"/>
      <c r="AJ699" s="39"/>
    </row>
    <row r="700" spans="1:36" hidden="1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39"/>
      <c r="AF700" s="39"/>
      <c r="AG700" s="39"/>
      <c r="AH700" s="39"/>
      <c r="AI700" s="39"/>
      <c r="AJ700" s="39"/>
    </row>
    <row r="701" spans="1:36" hidden="1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39"/>
      <c r="AF701" s="39"/>
      <c r="AG701" s="39"/>
      <c r="AH701" s="39"/>
      <c r="AI701" s="39"/>
      <c r="AJ701" s="39"/>
    </row>
    <row r="702" spans="1:36" hidden="1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39"/>
      <c r="AF702" s="39"/>
      <c r="AG702" s="39"/>
      <c r="AH702" s="39"/>
      <c r="AI702" s="39"/>
      <c r="AJ702" s="39"/>
    </row>
    <row r="703" spans="1:36" hidden="1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39"/>
      <c r="AF703" s="39"/>
      <c r="AG703" s="39"/>
      <c r="AH703" s="39"/>
      <c r="AI703" s="39"/>
      <c r="AJ703" s="39"/>
    </row>
    <row r="704" spans="1:36" hidden="1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39"/>
      <c r="AF704" s="39"/>
      <c r="AG704" s="39"/>
      <c r="AH704" s="39"/>
      <c r="AI704" s="39"/>
      <c r="AJ704" s="39"/>
    </row>
    <row r="705" spans="1:36" hidden="1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39"/>
      <c r="AF705" s="39"/>
      <c r="AG705" s="39"/>
      <c r="AH705" s="39"/>
      <c r="AI705" s="39"/>
      <c r="AJ705" s="39"/>
    </row>
    <row r="706" spans="1:36" hidden="1" x14ac:dyDescent="0.2">
      <c r="A706" s="36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39"/>
      <c r="AF706" s="39"/>
      <c r="AG706" s="39"/>
      <c r="AH706" s="39"/>
      <c r="AI706" s="39"/>
      <c r="AJ706" s="39"/>
    </row>
    <row r="707" spans="1:36" hidden="1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39"/>
      <c r="AF707" s="39"/>
      <c r="AG707" s="39"/>
      <c r="AH707" s="39"/>
      <c r="AI707" s="39"/>
      <c r="AJ707" s="39"/>
    </row>
    <row r="708" spans="1:36" hidden="1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39"/>
      <c r="AF708" s="39"/>
      <c r="AG708" s="39"/>
      <c r="AH708" s="39"/>
      <c r="AI708" s="39"/>
      <c r="AJ708" s="39"/>
    </row>
    <row r="709" spans="1:36" hidden="1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39"/>
      <c r="AF709" s="39"/>
      <c r="AG709" s="39"/>
      <c r="AH709" s="39"/>
      <c r="AI709" s="39"/>
      <c r="AJ709" s="39"/>
    </row>
    <row r="710" spans="1:36" hidden="1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39"/>
      <c r="AF710" s="39"/>
      <c r="AG710" s="39"/>
      <c r="AH710" s="39"/>
      <c r="AI710" s="39"/>
      <c r="AJ710" s="39"/>
    </row>
    <row r="711" spans="1:36" hidden="1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39"/>
      <c r="AF711" s="39"/>
      <c r="AG711" s="39"/>
      <c r="AH711" s="39"/>
      <c r="AI711" s="39"/>
      <c r="AJ711" s="39"/>
    </row>
    <row r="712" spans="1:36" hidden="1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39"/>
      <c r="AF712" s="39"/>
      <c r="AG712" s="39"/>
      <c r="AH712" s="39"/>
      <c r="AI712" s="39"/>
      <c r="AJ712" s="39"/>
    </row>
    <row r="713" spans="1:36" hidden="1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39"/>
      <c r="AF713" s="39"/>
      <c r="AG713" s="39"/>
      <c r="AH713" s="39"/>
      <c r="AI713" s="39"/>
      <c r="AJ713" s="39"/>
    </row>
    <row r="714" spans="1:36" hidden="1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39"/>
      <c r="AF714" s="39"/>
      <c r="AG714" s="39"/>
      <c r="AH714" s="39"/>
      <c r="AI714" s="39"/>
      <c r="AJ714" s="39"/>
    </row>
    <row r="715" spans="1:36" hidden="1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39"/>
      <c r="AF715" s="39"/>
      <c r="AG715" s="39"/>
      <c r="AH715" s="39"/>
      <c r="AI715" s="39"/>
      <c r="AJ715" s="39"/>
    </row>
    <row r="716" spans="1:36" hidden="1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39"/>
      <c r="AF716" s="39"/>
      <c r="AG716" s="39"/>
      <c r="AH716" s="39"/>
      <c r="AI716" s="39"/>
      <c r="AJ716" s="39"/>
    </row>
    <row r="717" spans="1:36" hidden="1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39"/>
      <c r="AF717" s="39"/>
      <c r="AG717" s="39"/>
      <c r="AH717" s="39"/>
      <c r="AI717" s="39"/>
      <c r="AJ717" s="39"/>
    </row>
    <row r="718" spans="1:36" hidden="1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39"/>
      <c r="AF718" s="39"/>
      <c r="AG718" s="39"/>
      <c r="AH718" s="39"/>
      <c r="AI718" s="39"/>
      <c r="AJ718" s="39"/>
    </row>
    <row r="719" spans="1:36" hidden="1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39"/>
      <c r="AF719" s="39"/>
      <c r="AG719" s="39"/>
      <c r="AH719" s="39"/>
      <c r="AI719" s="39"/>
      <c r="AJ719" s="39"/>
    </row>
    <row r="720" spans="1:36" hidden="1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39"/>
      <c r="AF720" s="39"/>
      <c r="AG720" s="39"/>
      <c r="AH720" s="39"/>
      <c r="AI720" s="39"/>
      <c r="AJ720" s="39"/>
    </row>
    <row r="721" spans="1:36" hidden="1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39"/>
      <c r="AF721" s="39"/>
      <c r="AG721" s="39"/>
      <c r="AH721" s="39"/>
      <c r="AI721" s="39"/>
      <c r="AJ721" s="39"/>
    </row>
    <row r="722" spans="1:36" hidden="1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39"/>
      <c r="AF722" s="39"/>
      <c r="AG722" s="39"/>
      <c r="AH722" s="39"/>
      <c r="AI722" s="39"/>
      <c r="AJ722" s="39"/>
    </row>
    <row r="723" spans="1:36" hidden="1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39"/>
      <c r="AF723" s="39"/>
      <c r="AG723" s="39"/>
      <c r="AH723" s="39"/>
      <c r="AI723" s="39"/>
      <c r="AJ723" s="39"/>
    </row>
    <row r="724" spans="1:36" hidden="1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39"/>
      <c r="AF724" s="39"/>
      <c r="AG724" s="39"/>
      <c r="AH724" s="39"/>
      <c r="AI724" s="39"/>
      <c r="AJ724" s="39"/>
    </row>
    <row r="725" spans="1:36" hidden="1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39"/>
      <c r="AF725" s="39"/>
      <c r="AG725" s="39"/>
      <c r="AH725" s="39"/>
      <c r="AI725" s="39"/>
      <c r="AJ725" s="39"/>
    </row>
    <row r="726" spans="1:36" hidden="1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39"/>
      <c r="AF726" s="39"/>
      <c r="AG726" s="39"/>
      <c r="AH726" s="39"/>
      <c r="AI726" s="39"/>
      <c r="AJ726" s="39"/>
    </row>
    <row r="727" spans="1:36" hidden="1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39"/>
      <c r="AF727" s="39"/>
      <c r="AG727" s="39"/>
      <c r="AH727" s="39"/>
      <c r="AI727" s="39"/>
      <c r="AJ727" s="39"/>
    </row>
    <row r="728" spans="1:36" hidden="1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39"/>
      <c r="AF728" s="39"/>
      <c r="AG728" s="39"/>
      <c r="AH728" s="39"/>
      <c r="AI728" s="39"/>
      <c r="AJ728" s="39"/>
    </row>
    <row r="729" spans="1:36" hidden="1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39"/>
      <c r="AF729" s="39"/>
      <c r="AG729" s="39"/>
      <c r="AH729" s="39"/>
      <c r="AI729" s="39"/>
      <c r="AJ729" s="39"/>
    </row>
    <row r="730" spans="1:36" hidden="1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39"/>
      <c r="AF730" s="39"/>
      <c r="AG730" s="39"/>
      <c r="AH730" s="39"/>
      <c r="AI730" s="39"/>
      <c r="AJ730" s="39"/>
    </row>
    <row r="731" spans="1:36" hidden="1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39"/>
      <c r="AF731" s="39"/>
      <c r="AG731" s="39"/>
      <c r="AH731" s="39"/>
      <c r="AI731" s="39"/>
      <c r="AJ731" s="39"/>
    </row>
    <row r="732" spans="1:36" hidden="1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39"/>
      <c r="AF732" s="39"/>
      <c r="AG732" s="39"/>
      <c r="AH732" s="39"/>
      <c r="AI732" s="39"/>
      <c r="AJ732" s="39"/>
    </row>
    <row r="733" spans="1:36" hidden="1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39"/>
      <c r="AF733" s="39"/>
      <c r="AG733" s="39"/>
      <c r="AH733" s="39"/>
      <c r="AI733" s="39"/>
      <c r="AJ733" s="39"/>
    </row>
    <row r="734" spans="1:36" hidden="1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39"/>
      <c r="AF734" s="39"/>
      <c r="AG734" s="39"/>
      <c r="AH734" s="39"/>
      <c r="AI734" s="39"/>
      <c r="AJ734" s="39"/>
    </row>
    <row r="735" spans="1:36" hidden="1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39"/>
      <c r="AF735" s="39"/>
      <c r="AG735" s="39"/>
      <c r="AH735" s="39"/>
      <c r="AI735" s="39"/>
      <c r="AJ735" s="39"/>
    </row>
    <row r="736" spans="1:36" hidden="1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39"/>
      <c r="AF736" s="39"/>
      <c r="AG736" s="39"/>
      <c r="AH736" s="39"/>
      <c r="AI736" s="39"/>
      <c r="AJ736" s="39"/>
    </row>
    <row r="737" spans="1:36" hidden="1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39"/>
      <c r="AF737" s="39"/>
      <c r="AG737" s="39"/>
      <c r="AH737" s="39"/>
      <c r="AI737" s="39"/>
      <c r="AJ737" s="39"/>
    </row>
    <row r="738" spans="1:36" hidden="1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39"/>
      <c r="AF738" s="39"/>
      <c r="AG738" s="39"/>
      <c r="AH738" s="39"/>
      <c r="AI738" s="39"/>
      <c r="AJ738" s="39"/>
    </row>
    <row r="739" spans="1:36" hidden="1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39"/>
      <c r="AF739" s="39"/>
      <c r="AG739" s="39"/>
      <c r="AH739" s="39"/>
      <c r="AI739" s="39"/>
      <c r="AJ739" s="39"/>
    </row>
    <row r="740" spans="1:36" hidden="1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39"/>
      <c r="AF740" s="39"/>
      <c r="AG740" s="39"/>
      <c r="AH740" s="39"/>
      <c r="AI740" s="39"/>
      <c r="AJ740" s="39"/>
    </row>
    <row r="741" spans="1:36" hidden="1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39"/>
      <c r="AF741" s="39"/>
      <c r="AG741" s="39"/>
      <c r="AH741" s="39"/>
      <c r="AI741" s="39"/>
      <c r="AJ741" s="39"/>
    </row>
    <row r="742" spans="1:36" hidden="1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39"/>
      <c r="AF742" s="39"/>
      <c r="AG742" s="39"/>
      <c r="AH742" s="39"/>
      <c r="AI742" s="39"/>
      <c r="AJ742" s="39"/>
    </row>
    <row r="743" spans="1:36" hidden="1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39"/>
      <c r="AF743" s="39"/>
      <c r="AG743" s="39"/>
      <c r="AH743" s="39"/>
      <c r="AI743" s="39"/>
      <c r="AJ743" s="39"/>
    </row>
    <row r="744" spans="1:36" hidden="1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39"/>
      <c r="AF744" s="39"/>
      <c r="AG744" s="39"/>
      <c r="AH744" s="39"/>
      <c r="AI744" s="39"/>
      <c r="AJ744" s="39"/>
    </row>
    <row r="745" spans="1:36" hidden="1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39"/>
      <c r="AF745" s="39"/>
      <c r="AG745" s="39"/>
      <c r="AH745" s="39"/>
      <c r="AI745" s="39"/>
      <c r="AJ745" s="39"/>
    </row>
    <row r="746" spans="1:36" hidden="1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39"/>
      <c r="AF746" s="39"/>
      <c r="AG746" s="39"/>
      <c r="AH746" s="39"/>
      <c r="AI746" s="39"/>
      <c r="AJ746" s="39"/>
    </row>
    <row r="747" spans="1:36" hidden="1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39"/>
      <c r="AF747" s="39"/>
      <c r="AG747" s="39"/>
      <c r="AH747" s="39"/>
      <c r="AI747" s="39"/>
      <c r="AJ747" s="39"/>
    </row>
    <row r="748" spans="1:36" hidden="1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39"/>
      <c r="AF748" s="39"/>
      <c r="AG748" s="39"/>
      <c r="AH748" s="39"/>
      <c r="AI748" s="39"/>
      <c r="AJ748" s="39"/>
    </row>
    <row r="749" spans="1:36" hidden="1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39"/>
      <c r="AF749" s="39"/>
      <c r="AG749" s="39"/>
      <c r="AH749" s="39"/>
      <c r="AI749" s="39"/>
      <c r="AJ749" s="39"/>
    </row>
    <row r="750" spans="1:36" hidden="1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39"/>
      <c r="AF750" s="39"/>
      <c r="AG750" s="39"/>
      <c r="AH750" s="39"/>
      <c r="AI750" s="39"/>
      <c r="AJ750" s="39"/>
    </row>
    <row r="751" spans="1:36" hidden="1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39"/>
      <c r="AF751" s="39"/>
      <c r="AG751" s="39"/>
      <c r="AH751" s="39"/>
      <c r="AI751" s="39"/>
      <c r="AJ751" s="39"/>
    </row>
    <row r="752" spans="1:36" hidden="1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39"/>
      <c r="AF752" s="39"/>
      <c r="AG752" s="39"/>
      <c r="AH752" s="39"/>
      <c r="AI752" s="39"/>
      <c r="AJ752" s="39"/>
    </row>
    <row r="753" spans="1:36" hidden="1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39"/>
      <c r="AF753" s="39"/>
      <c r="AG753" s="39"/>
      <c r="AH753" s="39"/>
      <c r="AI753" s="39"/>
      <c r="AJ753" s="39"/>
    </row>
    <row r="754" spans="1:36" hidden="1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39"/>
      <c r="AF754" s="39"/>
      <c r="AG754" s="39"/>
      <c r="AH754" s="39"/>
      <c r="AI754" s="39"/>
      <c r="AJ754" s="39"/>
    </row>
    <row r="755" spans="1:36" hidden="1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39"/>
      <c r="AF755" s="39"/>
      <c r="AG755" s="39"/>
      <c r="AH755" s="39"/>
      <c r="AI755" s="39"/>
      <c r="AJ755" s="39"/>
    </row>
    <row r="756" spans="1:36" hidden="1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39"/>
      <c r="AF756" s="39"/>
      <c r="AG756" s="39"/>
      <c r="AH756" s="39"/>
      <c r="AI756" s="39"/>
      <c r="AJ756" s="39"/>
    </row>
    <row r="757" spans="1:36" hidden="1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39"/>
      <c r="AF757" s="39"/>
      <c r="AG757" s="39"/>
      <c r="AH757" s="39"/>
      <c r="AI757" s="39"/>
      <c r="AJ757" s="39"/>
    </row>
    <row r="758" spans="1:36" hidden="1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39"/>
      <c r="AF758" s="39"/>
      <c r="AG758" s="39"/>
      <c r="AH758" s="39"/>
      <c r="AI758" s="39"/>
      <c r="AJ758" s="39"/>
    </row>
    <row r="759" spans="1:36" hidden="1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39"/>
      <c r="AF759" s="39"/>
      <c r="AG759" s="39"/>
      <c r="AH759" s="39"/>
      <c r="AI759" s="39"/>
      <c r="AJ759" s="39"/>
    </row>
    <row r="760" spans="1:36" hidden="1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39"/>
      <c r="AF760" s="39"/>
      <c r="AG760" s="39"/>
      <c r="AH760" s="39"/>
      <c r="AI760" s="39"/>
      <c r="AJ760" s="39"/>
    </row>
    <row r="761" spans="1:36" hidden="1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39"/>
      <c r="AF761" s="39"/>
      <c r="AG761" s="39"/>
      <c r="AH761" s="39"/>
      <c r="AI761" s="39"/>
      <c r="AJ761" s="39"/>
    </row>
    <row r="762" spans="1:36" hidden="1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39"/>
      <c r="AF762" s="39"/>
      <c r="AG762" s="39"/>
      <c r="AH762" s="39"/>
      <c r="AI762" s="39"/>
      <c r="AJ762" s="39"/>
    </row>
    <row r="763" spans="1:36" hidden="1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39"/>
      <c r="AF763" s="39"/>
      <c r="AG763" s="39"/>
      <c r="AH763" s="39"/>
      <c r="AI763" s="39"/>
      <c r="AJ763" s="39"/>
    </row>
    <row r="764" spans="1:36" hidden="1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39"/>
      <c r="AF764" s="39"/>
      <c r="AG764" s="39"/>
      <c r="AH764" s="39"/>
      <c r="AI764" s="39"/>
      <c r="AJ764" s="39"/>
    </row>
    <row r="765" spans="1:36" hidden="1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39"/>
      <c r="AF765" s="39"/>
      <c r="AG765" s="39"/>
      <c r="AH765" s="39"/>
      <c r="AI765" s="39"/>
      <c r="AJ765" s="39"/>
    </row>
    <row r="766" spans="1:36" hidden="1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39"/>
      <c r="AF766" s="39"/>
      <c r="AG766" s="39"/>
      <c r="AH766" s="39"/>
      <c r="AI766" s="39"/>
      <c r="AJ766" s="39"/>
    </row>
    <row r="767" spans="1:36" hidden="1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39"/>
      <c r="AF767" s="39"/>
      <c r="AG767" s="39"/>
      <c r="AH767" s="39"/>
      <c r="AI767" s="39"/>
      <c r="AJ767" s="39"/>
    </row>
    <row r="768" spans="1:36" hidden="1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39"/>
      <c r="AF768" s="39"/>
      <c r="AG768" s="39"/>
      <c r="AH768" s="39"/>
      <c r="AI768" s="39"/>
      <c r="AJ768" s="39"/>
    </row>
    <row r="769" spans="1:36" hidden="1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39"/>
      <c r="AF769" s="39"/>
      <c r="AG769" s="39"/>
      <c r="AH769" s="39"/>
      <c r="AI769" s="39"/>
      <c r="AJ769" s="39"/>
    </row>
    <row r="770" spans="1:36" hidden="1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39"/>
      <c r="AF770" s="39"/>
      <c r="AG770" s="39"/>
      <c r="AH770" s="39"/>
      <c r="AI770" s="39"/>
      <c r="AJ770" s="39"/>
    </row>
    <row r="771" spans="1:36" hidden="1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39"/>
      <c r="AF771" s="39"/>
      <c r="AG771" s="39"/>
      <c r="AH771" s="39"/>
      <c r="AI771" s="39"/>
      <c r="AJ771" s="39"/>
    </row>
    <row r="772" spans="1:36" hidden="1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39"/>
      <c r="AF772" s="39"/>
      <c r="AG772" s="39"/>
      <c r="AH772" s="39"/>
      <c r="AI772" s="39"/>
      <c r="AJ772" s="39"/>
    </row>
    <row r="773" spans="1:36" hidden="1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39"/>
      <c r="AF773" s="39"/>
      <c r="AG773" s="39"/>
      <c r="AH773" s="39"/>
      <c r="AI773" s="39"/>
      <c r="AJ773" s="39"/>
    </row>
    <row r="774" spans="1:36" hidden="1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39"/>
      <c r="AF774" s="39"/>
      <c r="AG774" s="39"/>
      <c r="AH774" s="39"/>
      <c r="AI774" s="39"/>
      <c r="AJ774" s="39"/>
    </row>
    <row r="775" spans="1:36" hidden="1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39"/>
      <c r="AF775" s="39"/>
      <c r="AG775" s="39"/>
      <c r="AH775" s="39"/>
      <c r="AI775" s="39"/>
      <c r="AJ775" s="39"/>
    </row>
    <row r="776" spans="1:36" hidden="1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39"/>
      <c r="AF776" s="39"/>
      <c r="AG776" s="39"/>
      <c r="AH776" s="39"/>
      <c r="AI776" s="39"/>
      <c r="AJ776" s="39"/>
    </row>
    <row r="777" spans="1:36" hidden="1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39"/>
      <c r="AF777" s="39"/>
      <c r="AG777" s="39"/>
      <c r="AH777" s="39"/>
      <c r="AI777" s="39"/>
      <c r="AJ777" s="39"/>
    </row>
    <row r="778" spans="1:36" hidden="1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39"/>
      <c r="AF778" s="39"/>
      <c r="AG778" s="39"/>
      <c r="AH778" s="39"/>
      <c r="AI778" s="39"/>
      <c r="AJ778" s="39"/>
    </row>
    <row r="779" spans="1:36" hidden="1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39"/>
      <c r="AF779" s="39"/>
      <c r="AG779" s="39"/>
      <c r="AH779" s="39"/>
      <c r="AI779" s="39"/>
      <c r="AJ779" s="39"/>
    </row>
    <row r="780" spans="1:36" hidden="1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39"/>
      <c r="AF780" s="39"/>
      <c r="AG780" s="39"/>
      <c r="AH780" s="39"/>
      <c r="AI780" s="39"/>
      <c r="AJ780" s="39"/>
    </row>
    <row r="781" spans="1:36" hidden="1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39"/>
      <c r="AF781" s="39"/>
      <c r="AG781" s="39"/>
      <c r="AH781" s="39"/>
      <c r="AI781" s="39"/>
      <c r="AJ781" s="39"/>
    </row>
    <row r="782" spans="1:36" hidden="1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39"/>
      <c r="AF782" s="39"/>
      <c r="AG782" s="39"/>
      <c r="AH782" s="39"/>
      <c r="AI782" s="39"/>
      <c r="AJ782" s="39"/>
    </row>
    <row r="783" spans="1:36" hidden="1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39"/>
      <c r="AF783" s="39"/>
      <c r="AG783" s="39"/>
      <c r="AH783" s="39"/>
      <c r="AI783" s="39"/>
      <c r="AJ783" s="39"/>
    </row>
    <row r="784" spans="1:36" hidden="1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39"/>
      <c r="AF784" s="39"/>
      <c r="AG784" s="39"/>
      <c r="AH784" s="39"/>
      <c r="AI784" s="39"/>
      <c r="AJ784" s="39"/>
    </row>
    <row r="785" spans="1:36" hidden="1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39"/>
      <c r="AF785" s="39"/>
      <c r="AG785" s="39"/>
      <c r="AH785" s="39"/>
      <c r="AI785" s="39"/>
      <c r="AJ785" s="39"/>
    </row>
    <row r="786" spans="1:36" hidden="1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39"/>
      <c r="AF786" s="39"/>
      <c r="AG786" s="39"/>
      <c r="AH786" s="39"/>
      <c r="AI786" s="39"/>
      <c r="AJ786" s="39"/>
    </row>
    <row r="787" spans="1:36" hidden="1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39"/>
      <c r="AF787" s="39"/>
      <c r="AG787" s="39"/>
      <c r="AH787" s="39"/>
      <c r="AI787" s="39"/>
      <c r="AJ787" s="39"/>
    </row>
    <row r="788" spans="1:36" hidden="1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39"/>
      <c r="AF788" s="39"/>
      <c r="AG788" s="39"/>
      <c r="AH788" s="39"/>
      <c r="AI788" s="39"/>
      <c r="AJ788" s="39"/>
    </row>
    <row r="789" spans="1:36" hidden="1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39"/>
      <c r="AF789" s="39"/>
      <c r="AG789" s="39"/>
      <c r="AH789" s="39"/>
      <c r="AI789" s="39"/>
      <c r="AJ789" s="39"/>
    </row>
    <row r="790" spans="1:36" hidden="1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39"/>
      <c r="AF790" s="39"/>
      <c r="AG790" s="39"/>
      <c r="AH790" s="39"/>
      <c r="AI790" s="39"/>
      <c r="AJ790" s="39"/>
    </row>
    <row r="791" spans="1:36" hidden="1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39"/>
      <c r="AF791" s="39"/>
      <c r="AG791" s="39"/>
      <c r="AH791" s="39"/>
      <c r="AI791" s="39"/>
      <c r="AJ791" s="39"/>
    </row>
    <row r="792" spans="1:36" hidden="1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39"/>
      <c r="AF792" s="39"/>
      <c r="AG792" s="39"/>
      <c r="AH792" s="39"/>
      <c r="AI792" s="39"/>
      <c r="AJ792" s="39"/>
    </row>
    <row r="793" spans="1:36" hidden="1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39"/>
      <c r="AF793" s="39"/>
      <c r="AG793" s="39"/>
      <c r="AH793" s="39"/>
      <c r="AI793" s="39"/>
      <c r="AJ793" s="39"/>
    </row>
    <row r="794" spans="1:36" hidden="1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39"/>
      <c r="AF794" s="39"/>
      <c r="AG794" s="39"/>
      <c r="AH794" s="39"/>
      <c r="AI794" s="39"/>
      <c r="AJ794" s="39"/>
    </row>
    <row r="795" spans="1:36" hidden="1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39"/>
      <c r="AF795" s="39"/>
      <c r="AG795" s="39"/>
      <c r="AH795" s="39"/>
      <c r="AI795" s="39"/>
      <c r="AJ795" s="39"/>
    </row>
    <row r="796" spans="1:36" hidden="1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39"/>
      <c r="AF796" s="39"/>
      <c r="AG796" s="39"/>
      <c r="AH796" s="39"/>
      <c r="AI796" s="39"/>
      <c r="AJ796" s="39"/>
    </row>
    <row r="797" spans="1:36" hidden="1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39"/>
      <c r="AF797" s="39"/>
      <c r="AG797" s="39"/>
      <c r="AH797" s="39"/>
      <c r="AI797" s="39"/>
      <c r="AJ797" s="39"/>
    </row>
    <row r="798" spans="1:36" hidden="1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39"/>
      <c r="AF798" s="39"/>
      <c r="AG798" s="39"/>
      <c r="AH798" s="39"/>
      <c r="AI798" s="39"/>
      <c r="AJ798" s="39"/>
    </row>
    <row r="799" spans="1:36" hidden="1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39"/>
      <c r="AF799" s="39"/>
      <c r="AG799" s="39"/>
      <c r="AH799" s="39"/>
      <c r="AI799" s="39"/>
      <c r="AJ799" s="39"/>
    </row>
    <row r="800" spans="1:36" hidden="1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39"/>
      <c r="AF800" s="39"/>
      <c r="AG800" s="39"/>
      <c r="AH800" s="39"/>
      <c r="AI800" s="39"/>
      <c r="AJ800" s="39"/>
    </row>
    <row r="801" spans="1:36" hidden="1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39"/>
      <c r="AF801" s="39"/>
      <c r="AG801" s="39"/>
      <c r="AH801" s="39"/>
      <c r="AI801" s="39"/>
      <c r="AJ801" s="39"/>
    </row>
    <row r="802" spans="1:36" hidden="1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39"/>
      <c r="AF802" s="39"/>
      <c r="AG802" s="39"/>
      <c r="AH802" s="39"/>
      <c r="AI802" s="39"/>
      <c r="AJ802" s="39"/>
    </row>
    <row r="803" spans="1:36" hidden="1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39"/>
      <c r="AF803" s="39"/>
      <c r="AG803" s="39"/>
      <c r="AH803" s="39"/>
      <c r="AI803" s="39"/>
      <c r="AJ803" s="39"/>
    </row>
    <row r="804" spans="1:36" hidden="1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39"/>
      <c r="AF804" s="39"/>
      <c r="AG804" s="39"/>
      <c r="AH804" s="39"/>
      <c r="AI804" s="39"/>
      <c r="AJ804" s="39"/>
    </row>
    <row r="805" spans="1:36" hidden="1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39"/>
      <c r="AF805" s="39"/>
      <c r="AG805" s="39"/>
      <c r="AH805" s="39"/>
      <c r="AI805" s="39"/>
      <c r="AJ805" s="39"/>
    </row>
    <row r="806" spans="1:36" hidden="1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39"/>
      <c r="AF806" s="39"/>
      <c r="AG806" s="39"/>
      <c r="AH806" s="39"/>
      <c r="AI806" s="39"/>
      <c r="AJ806" s="39"/>
    </row>
    <row r="807" spans="1:36" hidden="1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39"/>
      <c r="AF807" s="39"/>
      <c r="AG807" s="39"/>
      <c r="AH807" s="39"/>
      <c r="AI807" s="39"/>
      <c r="AJ807" s="39"/>
    </row>
    <row r="808" spans="1:36" hidden="1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39"/>
      <c r="AF808" s="39"/>
      <c r="AG808" s="39"/>
      <c r="AH808" s="39"/>
      <c r="AI808" s="39"/>
      <c r="AJ808" s="39"/>
    </row>
    <row r="809" spans="1:36" hidden="1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39"/>
      <c r="AF809" s="39"/>
      <c r="AG809" s="39"/>
      <c r="AH809" s="39"/>
      <c r="AI809" s="39"/>
      <c r="AJ809" s="39"/>
    </row>
    <row r="810" spans="1:36" hidden="1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39"/>
      <c r="AF810" s="39"/>
      <c r="AG810" s="39"/>
      <c r="AH810" s="39"/>
      <c r="AI810" s="39"/>
      <c r="AJ810" s="39"/>
    </row>
    <row r="811" spans="1:36" hidden="1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39"/>
      <c r="AF811" s="39"/>
      <c r="AG811" s="39"/>
      <c r="AH811" s="39"/>
      <c r="AI811" s="39"/>
      <c r="AJ811" s="39"/>
    </row>
    <row r="812" spans="1:36" hidden="1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39"/>
      <c r="AF812" s="39"/>
      <c r="AG812" s="39"/>
      <c r="AH812" s="39"/>
      <c r="AI812" s="39"/>
      <c r="AJ812" s="39"/>
    </row>
    <row r="813" spans="1:36" hidden="1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39"/>
      <c r="AF813" s="39"/>
      <c r="AG813" s="39"/>
      <c r="AH813" s="39"/>
      <c r="AI813" s="39"/>
      <c r="AJ813" s="39"/>
    </row>
    <row r="814" spans="1:36" hidden="1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39"/>
      <c r="AF814" s="39"/>
      <c r="AG814" s="39"/>
      <c r="AH814" s="39"/>
      <c r="AI814" s="39"/>
      <c r="AJ814" s="39"/>
    </row>
    <row r="815" spans="1:36" hidden="1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39"/>
      <c r="AF815" s="39"/>
      <c r="AG815" s="39"/>
      <c r="AH815" s="39"/>
      <c r="AI815" s="39"/>
      <c r="AJ815" s="39"/>
    </row>
    <row r="816" spans="1:36" hidden="1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39"/>
      <c r="AF816" s="39"/>
      <c r="AG816" s="39"/>
      <c r="AH816" s="39"/>
      <c r="AI816" s="39"/>
      <c r="AJ816" s="39"/>
    </row>
    <row r="817" spans="1:36" hidden="1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39"/>
      <c r="AF817" s="39"/>
      <c r="AG817" s="39"/>
      <c r="AH817" s="39"/>
      <c r="AI817" s="39"/>
      <c r="AJ817" s="39"/>
    </row>
    <row r="818" spans="1:36" hidden="1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39"/>
      <c r="AF818" s="39"/>
      <c r="AG818" s="39"/>
      <c r="AH818" s="39"/>
      <c r="AI818" s="39"/>
      <c r="AJ818" s="39"/>
    </row>
    <row r="819" spans="1:36" hidden="1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39"/>
      <c r="AF819" s="39"/>
      <c r="AG819" s="39"/>
      <c r="AH819" s="39"/>
      <c r="AI819" s="39"/>
      <c r="AJ819" s="39"/>
    </row>
    <row r="820" spans="1:36" hidden="1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39"/>
      <c r="AF820" s="39"/>
      <c r="AG820" s="39"/>
      <c r="AH820" s="39"/>
      <c r="AI820" s="39"/>
      <c r="AJ820" s="39"/>
    </row>
    <row r="821" spans="1:36" hidden="1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39"/>
      <c r="AF821" s="39"/>
      <c r="AG821" s="39"/>
      <c r="AH821" s="39"/>
      <c r="AI821" s="39"/>
      <c r="AJ821" s="39"/>
    </row>
    <row r="822" spans="1:36" hidden="1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39"/>
      <c r="AF822" s="39"/>
      <c r="AG822" s="39"/>
      <c r="AH822" s="39"/>
      <c r="AI822" s="39"/>
      <c r="AJ822" s="39"/>
    </row>
    <row r="823" spans="1:36" hidden="1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39"/>
      <c r="AF823" s="39"/>
      <c r="AG823" s="39"/>
      <c r="AH823" s="39"/>
      <c r="AI823" s="39"/>
      <c r="AJ823" s="39"/>
    </row>
    <row r="824" spans="1:36" hidden="1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39"/>
      <c r="AF824" s="39"/>
      <c r="AG824" s="39"/>
      <c r="AH824" s="39"/>
      <c r="AI824" s="39"/>
      <c r="AJ824" s="39"/>
    </row>
    <row r="825" spans="1:36" hidden="1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39"/>
      <c r="AF825" s="39"/>
      <c r="AG825" s="39"/>
      <c r="AH825" s="39"/>
      <c r="AI825" s="39"/>
      <c r="AJ825" s="39"/>
    </row>
    <row r="826" spans="1:36" hidden="1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39"/>
      <c r="AF826" s="39"/>
      <c r="AG826" s="39"/>
      <c r="AH826" s="39"/>
      <c r="AI826" s="39"/>
      <c r="AJ826" s="39"/>
    </row>
    <row r="827" spans="1:36" hidden="1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39"/>
      <c r="AF827" s="39"/>
      <c r="AG827" s="39"/>
      <c r="AH827" s="39"/>
      <c r="AI827" s="39"/>
      <c r="AJ827" s="39"/>
    </row>
    <row r="828" spans="1:36" hidden="1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39"/>
      <c r="AF828" s="39"/>
      <c r="AG828" s="39"/>
      <c r="AH828" s="39"/>
      <c r="AI828" s="39"/>
      <c r="AJ828" s="39"/>
    </row>
    <row r="829" spans="1:36" hidden="1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39"/>
      <c r="AF829" s="39"/>
      <c r="AG829" s="39"/>
      <c r="AH829" s="39"/>
      <c r="AI829" s="39"/>
      <c r="AJ829" s="39"/>
    </row>
    <row r="830" spans="1:36" hidden="1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39"/>
      <c r="AF830" s="39"/>
      <c r="AG830" s="39"/>
      <c r="AH830" s="39"/>
      <c r="AI830" s="39"/>
      <c r="AJ830" s="39"/>
    </row>
    <row r="831" spans="1:36" hidden="1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39"/>
      <c r="AF831" s="39"/>
      <c r="AG831" s="39"/>
      <c r="AH831" s="39"/>
      <c r="AI831" s="39"/>
      <c r="AJ831" s="39"/>
    </row>
    <row r="832" spans="1:36" hidden="1" x14ac:dyDescent="0.2">
      <c r="A832" s="36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39"/>
      <c r="AF832" s="39"/>
      <c r="AG832" s="39"/>
      <c r="AH832" s="39"/>
      <c r="AI832" s="39"/>
      <c r="AJ832" s="39"/>
    </row>
    <row r="833" spans="1:36" hidden="1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39"/>
      <c r="AF833" s="39"/>
      <c r="AG833" s="39"/>
      <c r="AH833" s="39"/>
      <c r="AI833" s="39"/>
      <c r="AJ833" s="39"/>
    </row>
    <row r="834" spans="1:36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39"/>
      <c r="AF834" s="39"/>
      <c r="AG834" s="39"/>
      <c r="AH834" s="39"/>
      <c r="AI834" s="39"/>
      <c r="AJ834" s="39"/>
    </row>
    <row r="835" spans="1:36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39"/>
      <c r="AF835" s="39"/>
      <c r="AG835" s="39"/>
      <c r="AH835" s="39"/>
      <c r="AI835" s="39"/>
      <c r="AJ835" s="39"/>
    </row>
    <row r="836" spans="1:36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39"/>
      <c r="AF836" s="39"/>
      <c r="AG836" s="39"/>
      <c r="AH836" s="39"/>
      <c r="AI836" s="39"/>
      <c r="AJ836" s="39"/>
    </row>
    <row r="837" spans="1:36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39"/>
      <c r="AF837" s="39"/>
      <c r="AG837" s="39"/>
      <c r="AH837" s="39"/>
      <c r="AI837" s="39"/>
      <c r="AJ837" s="39"/>
    </row>
    <row r="838" spans="1:36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39"/>
      <c r="AF838" s="39"/>
      <c r="AG838" s="39"/>
      <c r="AH838" s="39"/>
      <c r="AI838" s="39"/>
      <c r="AJ838" s="39"/>
    </row>
    <row r="839" spans="1:36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39"/>
      <c r="AF839" s="39"/>
      <c r="AG839" s="39"/>
      <c r="AH839" s="39"/>
      <c r="AI839" s="39"/>
      <c r="AJ839" s="39"/>
    </row>
    <row r="840" spans="1:36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39"/>
      <c r="AF840" s="39"/>
      <c r="AG840" s="39"/>
      <c r="AH840" s="39"/>
      <c r="AI840" s="39"/>
      <c r="AJ840" s="39"/>
    </row>
    <row r="841" spans="1:36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39"/>
      <c r="AF841" s="39"/>
      <c r="AG841" s="39"/>
      <c r="AH841" s="39"/>
      <c r="AI841" s="39"/>
      <c r="AJ841" s="39"/>
    </row>
    <row r="842" spans="1:36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39"/>
      <c r="AF842" s="39"/>
      <c r="AG842" s="39"/>
      <c r="AH842" s="39"/>
      <c r="AI842" s="39"/>
      <c r="AJ842" s="39"/>
    </row>
    <row r="843" spans="1:36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39"/>
      <c r="AF843" s="39"/>
      <c r="AG843" s="39"/>
      <c r="AH843" s="39"/>
      <c r="AI843" s="39"/>
      <c r="AJ843" s="39"/>
    </row>
    <row r="844" spans="1:36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39"/>
      <c r="AF844" s="39"/>
      <c r="AG844" s="39"/>
      <c r="AH844" s="39"/>
      <c r="AI844" s="39"/>
      <c r="AJ844" s="39"/>
    </row>
    <row r="845" spans="1:36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39"/>
      <c r="AF845" s="39"/>
      <c r="AG845" s="39"/>
      <c r="AH845" s="39"/>
      <c r="AI845" s="39"/>
      <c r="AJ845" s="39"/>
    </row>
    <row r="846" spans="1:36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39"/>
      <c r="AF846" s="39"/>
      <c r="AG846" s="39"/>
      <c r="AH846" s="39"/>
      <c r="AI846" s="39"/>
      <c r="AJ846" s="39"/>
    </row>
    <row r="847" spans="1:36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39"/>
      <c r="AF847" s="39"/>
      <c r="AG847" s="39"/>
      <c r="AH847" s="39"/>
      <c r="AI847" s="39"/>
      <c r="AJ847" s="39"/>
    </row>
    <row r="848" spans="1:36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39"/>
      <c r="AF848" s="39"/>
      <c r="AG848" s="39"/>
      <c r="AH848" s="39"/>
      <c r="AI848" s="39"/>
      <c r="AJ848" s="39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39"/>
      <c r="AF849" s="39"/>
      <c r="AG849" s="39"/>
      <c r="AH849" s="39"/>
      <c r="AI849" s="39"/>
      <c r="AJ849" s="39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39"/>
      <c r="AF850" s="39"/>
      <c r="AG850" s="39"/>
      <c r="AH850" s="39"/>
      <c r="AI850" s="39"/>
      <c r="AJ850" s="39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39"/>
      <c r="AF851" s="39"/>
      <c r="AG851" s="39"/>
      <c r="AH851" s="39"/>
      <c r="AI851" s="39"/>
      <c r="AJ851" s="39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39"/>
      <c r="AF852" s="39"/>
      <c r="AG852" s="39"/>
      <c r="AH852" s="39"/>
      <c r="AI852" s="39"/>
      <c r="AJ852" s="39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39"/>
      <c r="AF853" s="39"/>
      <c r="AG853" s="39"/>
      <c r="AH853" s="39"/>
      <c r="AI853" s="39"/>
      <c r="AJ853" s="39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39"/>
      <c r="AF854" s="39"/>
      <c r="AG854" s="39"/>
      <c r="AH854" s="39"/>
      <c r="AI854" s="39"/>
      <c r="AJ854" s="39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39"/>
      <c r="AF855" s="39"/>
      <c r="AG855" s="39"/>
      <c r="AH855" s="39"/>
      <c r="AI855" s="39"/>
      <c r="AJ855" s="39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39"/>
      <c r="AF856" s="39"/>
      <c r="AG856" s="39"/>
      <c r="AH856" s="39"/>
      <c r="AI856" s="39"/>
      <c r="AJ856" s="39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39"/>
      <c r="AF857" s="39"/>
      <c r="AG857" s="39"/>
      <c r="AH857" s="39"/>
      <c r="AI857" s="39"/>
      <c r="AJ857" s="39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39"/>
      <c r="AF858" s="39"/>
      <c r="AG858" s="39"/>
      <c r="AH858" s="39"/>
      <c r="AI858" s="39"/>
      <c r="AJ858" s="39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39"/>
      <c r="AF859" s="39"/>
      <c r="AG859" s="39"/>
      <c r="AH859" s="39"/>
      <c r="AI859" s="39"/>
      <c r="AJ859" s="39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39"/>
      <c r="AF860" s="39"/>
      <c r="AG860" s="39"/>
      <c r="AH860" s="39"/>
      <c r="AI860" s="39"/>
      <c r="AJ860" s="39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39"/>
      <c r="AF861" s="39"/>
      <c r="AG861" s="39"/>
      <c r="AH861" s="39"/>
      <c r="AI861" s="39"/>
      <c r="AJ861" s="39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39"/>
      <c r="AF862" s="39"/>
      <c r="AG862" s="39"/>
      <c r="AH862" s="39"/>
      <c r="AI862" s="39"/>
      <c r="AJ862" s="39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39"/>
      <c r="AF863" s="39"/>
      <c r="AG863" s="39"/>
      <c r="AH863" s="39"/>
      <c r="AI863" s="39"/>
      <c r="AJ863" s="39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39"/>
      <c r="AF864" s="39"/>
      <c r="AG864" s="39"/>
      <c r="AH864" s="39"/>
      <c r="AI864" s="39"/>
      <c r="AJ864" s="39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39"/>
      <c r="AF865" s="39"/>
      <c r="AG865" s="39"/>
      <c r="AH865" s="39"/>
      <c r="AI865" s="39"/>
      <c r="AJ865" s="39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39"/>
      <c r="AF866" s="39"/>
      <c r="AG866" s="39"/>
      <c r="AH866" s="39"/>
      <c r="AI866" s="39"/>
      <c r="AJ866" s="39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39"/>
      <c r="AF867" s="39"/>
      <c r="AG867" s="39"/>
      <c r="AH867" s="39"/>
      <c r="AI867" s="39"/>
      <c r="AJ867" s="39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39"/>
      <c r="AF868" s="39"/>
      <c r="AG868" s="39"/>
      <c r="AH868" s="39"/>
      <c r="AI868" s="39"/>
      <c r="AJ868" s="39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39"/>
      <c r="AF869" s="39"/>
      <c r="AG869" s="39"/>
      <c r="AH869" s="39"/>
      <c r="AI869" s="39"/>
      <c r="AJ869" s="39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39"/>
      <c r="AF870" s="39"/>
      <c r="AG870" s="39"/>
      <c r="AH870" s="39"/>
      <c r="AI870" s="39"/>
      <c r="AJ870" s="39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39"/>
      <c r="AF871" s="39"/>
      <c r="AG871" s="39"/>
      <c r="AH871" s="39"/>
      <c r="AI871" s="39"/>
      <c r="AJ871" s="39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39"/>
      <c r="AF872" s="39"/>
      <c r="AG872" s="39"/>
      <c r="AH872" s="39"/>
      <c r="AI872" s="39"/>
      <c r="AJ872" s="39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39"/>
      <c r="AF873" s="39"/>
      <c r="AG873" s="39"/>
      <c r="AH873" s="39"/>
      <c r="AI873" s="39"/>
      <c r="AJ873" s="39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39"/>
      <c r="AF874" s="39"/>
      <c r="AG874" s="39"/>
      <c r="AH874" s="39"/>
      <c r="AI874" s="39"/>
      <c r="AJ874" s="39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39"/>
      <c r="AF875" s="39"/>
      <c r="AG875" s="39"/>
      <c r="AH875" s="39"/>
      <c r="AI875" s="39"/>
      <c r="AJ875" s="39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39"/>
      <c r="AF876" s="39"/>
      <c r="AG876" s="39"/>
      <c r="AH876" s="39"/>
      <c r="AI876" s="39"/>
      <c r="AJ876" s="39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39"/>
      <c r="AF877" s="39"/>
      <c r="AG877" s="39"/>
      <c r="AH877" s="39"/>
      <c r="AI877" s="39"/>
      <c r="AJ877" s="39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39"/>
      <c r="AF878" s="39"/>
      <c r="AG878" s="39"/>
      <c r="AH878" s="39"/>
      <c r="AI878" s="39"/>
      <c r="AJ878" s="39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39"/>
      <c r="AF879" s="39"/>
      <c r="AG879" s="39"/>
      <c r="AH879" s="39"/>
      <c r="AI879" s="39"/>
      <c r="AJ879" s="39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39"/>
      <c r="AF880" s="39"/>
      <c r="AG880" s="39"/>
      <c r="AH880" s="39"/>
      <c r="AI880" s="39"/>
      <c r="AJ880" s="39"/>
    </row>
    <row r="881" spans="1:37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39"/>
      <c r="AF881" s="39"/>
      <c r="AG881" s="39"/>
      <c r="AH881" s="39"/>
      <c r="AI881" s="39"/>
      <c r="AJ881" s="39"/>
    </row>
    <row r="882" spans="1:37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39"/>
      <c r="AF882" s="39"/>
      <c r="AG882" s="39"/>
      <c r="AH882" s="39"/>
      <c r="AI882" s="39"/>
      <c r="AJ882" s="39"/>
    </row>
    <row r="883" spans="1:37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39"/>
      <c r="AF883" s="39"/>
      <c r="AG883" s="39"/>
      <c r="AH883" s="39"/>
      <c r="AI883" s="39"/>
      <c r="AJ883" s="39"/>
    </row>
    <row r="884" spans="1:37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39"/>
      <c r="AF884" s="39"/>
      <c r="AG884" s="39"/>
      <c r="AH884" s="39"/>
      <c r="AI884" s="39"/>
      <c r="AJ884" s="39"/>
    </row>
    <row r="885" spans="1:37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39"/>
      <c r="AF885" s="39"/>
      <c r="AG885" s="39"/>
      <c r="AH885" s="39"/>
      <c r="AI885" s="39"/>
      <c r="AJ885" s="39"/>
    </row>
    <row r="886" spans="1:37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39"/>
      <c r="AF886" s="39"/>
      <c r="AG886" s="39"/>
      <c r="AH886" s="39"/>
      <c r="AI886" s="39"/>
      <c r="AJ886" s="39"/>
    </row>
    <row r="887" spans="1:37" s="40" customFormat="1" hidden="1" x14ac:dyDescent="0.2">
      <c r="A887" s="3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24"/>
      <c r="AD887" s="25"/>
      <c r="AE887" s="39"/>
      <c r="AF887" s="39"/>
      <c r="AG887" s="39"/>
      <c r="AH887" s="39"/>
      <c r="AI887" s="39"/>
      <c r="AJ887" s="39"/>
      <c r="AK887" s="9"/>
    </row>
    <row r="888" spans="1:37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39"/>
      <c r="AF888" s="39"/>
      <c r="AG888" s="39"/>
      <c r="AH888" s="39"/>
      <c r="AI888" s="39"/>
      <c r="AJ888" s="39"/>
    </row>
    <row r="889" spans="1:37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39"/>
      <c r="AF889" s="39"/>
      <c r="AG889" s="39"/>
      <c r="AH889" s="39"/>
      <c r="AI889" s="39"/>
      <c r="AJ889" s="39"/>
    </row>
    <row r="890" spans="1:37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39"/>
      <c r="AF890" s="39"/>
      <c r="AG890" s="39"/>
      <c r="AH890" s="39"/>
      <c r="AI890" s="39"/>
      <c r="AJ890" s="39"/>
    </row>
    <row r="891" spans="1:37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39"/>
      <c r="AF891" s="39"/>
      <c r="AG891" s="39"/>
      <c r="AH891" s="39"/>
      <c r="AI891" s="39"/>
      <c r="AJ891" s="39"/>
    </row>
    <row r="892" spans="1:37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39"/>
      <c r="AF892" s="39"/>
      <c r="AG892" s="39"/>
      <c r="AH892" s="39"/>
      <c r="AI892" s="39"/>
      <c r="AJ892" s="39"/>
    </row>
    <row r="893" spans="1:37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39"/>
      <c r="AF893" s="39"/>
      <c r="AG893" s="39"/>
      <c r="AH893" s="39"/>
      <c r="AI893" s="39"/>
      <c r="AJ893" s="39"/>
    </row>
    <row r="894" spans="1:37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39"/>
      <c r="AF894" s="39"/>
      <c r="AG894" s="39"/>
      <c r="AH894" s="39"/>
      <c r="AI894" s="39"/>
      <c r="AJ894" s="39"/>
    </row>
    <row r="895" spans="1:37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39"/>
      <c r="AF895" s="39"/>
      <c r="AG895" s="39"/>
      <c r="AH895" s="39"/>
      <c r="AI895" s="39"/>
      <c r="AJ895" s="39"/>
    </row>
    <row r="896" spans="1:37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39"/>
      <c r="AF896" s="39"/>
      <c r="AG896" s="39"/>
      <c r="AH896" s="39"/>
      <c r="AI896" s="39"/>
      <c r="AJ896" s="39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39"/>
      <c r="AF897" s="39"/>
      <c r="AG897" s="39"/>
      <c r="AH897" s="39"/>
      <c r="AI897" s="39"/>
      <c r="AJ897" s="39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39"/>
      <c r="AF898" s="39"/>
      <c r="AG898" s="39"/>
      <c r="AH898" s="39"/>
      <c r="AI898" s="39"/>
      <c r="AJ898" s="39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39"/>
      <c r="AF899" s="39"/>
      <c r="AG899" s="39"/>
      <c r="AH899" s="39"/>
      <c r="AI899" s="39"/>
      <c r="AJ899" s="39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39"/>
      <c r="AF900" s="39"/>
      <c r="AG900" s="39"/>
      <c r="AH900" s="39"/>
      <c r="AI900" s="39"/>
      <c r="AJ900" s="39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39"/>
      <c r="AF901" s="39"/>
      <c r="AG901" s="39"/>
      <c r="AH901" s="39"/>
      <c r="AI901" s="39"/>
      <c r="AJ901" s="39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39"/>
      <c r="AF902" s="39"/>
      <c r="AG902" s="39"/>
      <c r="AH902" s="39"/>
      <c r="AI902" s="39"/>
      <c r="AJ902" s="39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39"/>
      <c r="AF903" s="39"/>
      <c r="AG903" s="39"/>
      <c r="AH903" s="39"/>
      <c r="AI903" s="39"/>
      <c r="AJ903" s="39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39"/>
      <c r="AF904" s="39"/>
      <c r="AG904" s="39"/>
      <c r="AH904" s="39"/>
      <c r="AI904" s="39"/>
      <c r="AJ904" s="39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39"/>
      <c r="AF905" s="39"/>
      <c r="AG905" s="39"/>
      <c r="AH905" s="39"/>
      <c r="AI905" s="39"/>
      <c r="AJ905" s="39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39"/>
      <c r="AF906" s="39"/>
      <c r="AG906" s="39"/>
      <c r="AH906" s="39"/>
      <c r="AI906" s="39"/>
      <c r="AJ906" s="39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39"/>
      <c r="AF907" s="39"/>
      <c r="AG907" s="39"/>
      <c r="AH907" s="39"/>
      <c r="AI907" s="39"/>
      <c r="AJ907" s="39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39"/>
      <c r="AF908" s="39"/>
      <c r="AG908" s="39"/>
      <c r="AH908" s="39"/>
      <c r="AI908" s="39"/>
      <c r="AJ908" s="39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39"/>
      <c r="AF909" s="39"/>
      <c r="AG909" s="39"/>
      <c r="AH909" s="39"/>
      <c r="AI909" s="39"/>
      <c r="AJ909" s="39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39"/>
      <c r="AF910" s="39"/>
      <c r="AG910" s="39"/>
      <c r="AH910" s="39"/>
      <c r="AI910" s="39"/>
      <c r="AJ910" s="39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39"/>
      <c r="AF911" s="39"/>
      <c r="AG911" s="39"/>
      <c r="AH911" s="39"/>
      <c r="AI911" s="39"/>
      <c r="AJ911" s="39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39"/>
      <c r="AF912" s="39"/>
      <c r="AG912" s="39"/>
      <c r="AH912" s="39"/>
      <c r="AI912" s="39"/>
      <c r="AJ912" s="39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39"/>
      <c r="AF913" s="39"/>
      <c r="AG913" s="39"/>
      <c r="AH913" s="39"/>
      <c r="AI913" s="39"/>
      <c r="AJ913" s="39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39"/>
      <c r="AF914" s="39"/>
      <c r="AG914" s="39"/>
      <c r="AH914" s="39"/>
      <c r="AI914" s="39"/>
      <c r="AJ914" s="39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39"/>
      <c r="AF915" s="39"/>
      <c r="AG915" s="39"/>
      <c r="AH915" s="39"/>
      <c r="AI915" s="39"/>
      <c r="AJ915" s="39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39"/>
      <c r="AF916" s="39"/>
      <c r="AG916" s="39"/>
      <c r="AH916" s="39"/>
      <c r="AI916" s="39"/>
      <c r="AJ916" s="39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39"/>
      <c r="AF917" s="39"/>
      <c r="AG917" s="39"/>
      <c r="AH917" s="39"/>
      <c r="AI917" s="39"/>
      <c r="AJ917" s="39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39"/>
      <c r="AF918" s="39"/>
      <c r="AG918" s="39"/>
      <c r="AH918" s="39"/>
      <c r="AI918" s="39"/>
      <c r="AJ918" s="39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39"/>
      <c r="AF919" s="39"/>
      <c r="AG919" s="39"/>
      <c r="AH919" s="39"/>
      <c r="AI919" s="39"/>
      <c r="AJ919" s="39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39"/>
      <c r="AF920" s="39"/>
      <c r="AG920" s="39"/>
      <c r="AH920" s="39"/>
      <c r="AI920" s="39"/>
      <c r="AJ920" s="39"/>
    </row>
    <row r="921" spans="1:36" hidden="1" x14ac:dyDescent="0.2">
      <c r="A921" s="3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AC921" s="24"/>
      <c r="AD921" s="25"/>
      <c r="AE921" s="39"/>
      <c r="AF921" s="39"/>
      <c r="AG921" s="39"/>
      <c r="AH921" s="39"/>
      <c r="AI921" s="39"/>
      <c r="AJ921" s="39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39"/>
      <c r="AF922" s="39"/>
      <c r="AG922" s="39"/>
      <c r="AH922" s="39"/>
      <c r="AI922" s="39"/>
      <c r="AJ922" s="39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39"/>
      <c r="AF923" s="39"/>
      <c r="AG923" s="39"/>
      <c r="AH923" s="39"/>
      <c r="AI923" s="39"/>
      <c r="AJ923" s="39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39"/>
      <c r="AF924" s="39"/>
      <c r="AG924" s="39"/>
      <c r="AH924" s="39"/>
      <c r="AI924" s="39"/>
      <c r="AJ924" s="39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39"/>
      <c r="AF925" s="39"/>
      <c r="AG925" s="39"/>
      <c r="AH925" s="39"/>
      <c r="AI925" s="39"/>
      <c r="AJ925" s="39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39"/>
      <c r="AF926" s="39"/>
      <c r="AG926" s="39"/>
      <c r="AH926" s="39"/>
      <c r="AI926" s="39"/>
      <c r="AJ926" s="39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39"/>
      <c r="AF927" s="39"/>
      <c r="AG927" s="39"/>
      <c r="AH927" s="39"/>
      <c r="AI927" s="39"/>
      <c r="AJ927" s="39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39"/>
      <c r="AF928" s="39"/>
      <c r="AG928" s="39"/>
      <c r="AH928" s="39"/>
      <c r="AI928" s="39"/>
      <c r="AJ928" s="39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39"/>
      <c r="AF929" s="39"/>
      <c r="AG929" s="39"/>
      <c r="AH929" s="39"/>
      <c r="AI929" s="39"/>
      <c r="AJ929" s="39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39"/>
      <c r="AF930" s="39"/>
      <c r="AG930" s="39"/>
      <c r="AH930" s="39"/>
      <c r="AI930" s="39"/>
      <c r="AJ930" s="39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39"/>
      <c r="AF931" s="39"/>
      <c r="AG931" s="39"/>
      <c r="AH931" s="39"/>
      <c r="AI931" s="39"/>
      <c r="AJ931" s="39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39"/>
      <c r="AF932" s="39"/>
      <c r="AG932" s="39"/>
      <c r="AH932" s="39"/>
      <c r="AI932" s="39"/>
      <c r="AJ932" s="39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39"/>
      <c r="AF933" s="39"/>
      <c r="AG933" s="39"/>
      <c r="AH933" s="39"/>
      <c r="AI933" s="39"/>
      <c r="AJ933" s="39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39"/>
      <c r="AF934" s="39"/>
      <c r="AG934" s="39"/>
      <c r="AH934" s="39"/>
      <c r="AI934" s="39"/>
      <c r="AJ934" s="39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39"/>
      <c r="AF935" s="39"/>
      <c r="AG935" s="39"/>
      <c r="AH935" s="39"/>
      <c r="AI935" s="39"/>
      <c r="AJ935" s="39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39"/>
      <c r="AF936" s="39"/>
      <c r="AG936" s="39"/>
      <c r="AH936" s="39"/>
      <c r="AI936" s="39"/>
      <c r="AJ936" s="39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39"/>
      <c r="AF937" s="39"/>
      <c r="AG937" s="39"/>
      <c r="AH937" s="39"/>
      <c r="AI937" s="39"/>
      <c r="AJ937" s="39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39"/>
      <c r="AF938" s="39"/>
      <c r="AG938" s="39"/>
      <c r="AH938" s="39"/>
      <c r="AI938" s="39"/>
      <c r="AJ938" s="39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39"/>
      <c r="AF939" s="39"/>
      <c r="AG939" s="39"/>
      <c r="AH939" s="39"/>
      <c r="AI939" s="39"/>
      <c r="AJ939" s="39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39"/>
      <c r="AF940" s="39"/>
      <c r="AG940" s="39"/>
      <c r="AH940" s="39"/>
      <c r="AI940" s="39"/>
      <c r="AJ940" s="39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39"/>
      <c r="AF941" s="39"/>
      <c r="AG941" s="39"/>
      <c r="AH941" s="39"/>
      <c r="AI941" s="39"/>
      <c r="AJ941" s="39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39"/>
      <c r="AF942" s="39"/>
      <c r="AG942" s="39"/>
      <c r="AH942" s="39"/>
      <c r="AI942" s="39"/>
      <c r="AJ942" s="39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39"/>
      <c r="AF943" s="39"/>
      <c r="AG943" s="39"/>
      <c r="AH943" s="39"/>
      <c r="AI943" s="39"/>
      <c r="AJ943" s="39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39"/>
      <c r="AF944" s="39"/>
      <c r="AG944" s="39"/>
      <c r="AH944" s="39"/>
      <c r="AI944" s="39"/>
      <c r="AJ944" s="39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39"/>
      <c r="AF945" s="39"/>
      <c r="AG945" s="39"/>
      <c r="AH945" s="39"/>
      <c r="AI945" s="39"/>
      <c r="AJ945" s="39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39"/>
      <c r="AF946" s="39"/>
      <c r="AG946" s="39"/>
      <c r="AH946" s="39"/>
      <c r="AI946" s="39"/>
      <c r="AJ946" s="39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39"/>
      <c r="AF947" s="39"/>
      <c r="AG947" s="39"/>
      <c r="AH947" s="39"/>
      <c r="AI947" s="39"/>
      <c r="AJ947" s="39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39"/>
      <c r="AF948" s="39"/>
      <c r="AG948" s="39"/>
      <c r="AH948" s="39"/>
      <c r="AI948" s="39"/>
      <c r="AJ948" s="39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39"/>
      <c r="AF949" s="39"/>
      <c r="AG949" s="39"/>
      <c r="AH949" s="39"/>
      <c r="AI949" s="39"/>
      <c r="AJ949" s="39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39"/>
      <c r="AF950" s="39"/>
      <c r="AG950" s="39"/>
      <c r="AH950" s="39"/>
      <c r="AI950" s="39"/>
      <c r="AJ950" s="39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39"/>
      <c r="AF951" s="39"/>
      <c r="AG951" s="39"/>
      <c r="AH951" s="39"/>
      <c r="AI951" s="39"/>
      <c r="AJ951" s="39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39"/>
      <c r="AF952" s="39"/>
      <c r="AG952" s="39"/>
      <c r="AH952" s="39"/>
      <c r="AI952" s="39"/>
      <c r="AJ952" s="39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39"/>
      <c r="AF953" s="39"/>
      <c r="AG953" s="39"/>
      <c r="AH953" s="39"/>
      <c r="AI953" s="39"/>
      <c r="AJ953" s="39"/>
    </row>
    <row r="954" spans="1:36" hidden="1" x14ac:dyDescent="0.2">
      <c r="A954" s="36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AC954" s="24"/>
      <c r="AD954" s="25"/>
      <c r="AE954" s="39"/>
      <c r="AF954" s="39"/>
      <c r="AG954" s="39"/>
      <c r="AH954" s="39"/>
      <c r="AI954" s="39"/>
      <c r="AJ954" s="39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39"/>
      <c r="AF955" s="39"/>
      <c r="AG955" s="39"/>
      <c r="AH955" s="39"/>
      <c r="AI955" s="39"/>
      <c r="AJ955" s="39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39"/>
      <c r="AF956" s="39"/>
      <c r="AG956" s="39"/>
      <c r="AH956" s="39"/>
      <c r="AI956" s="39"/>
      <c r="AJ956" s="39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39"/>
      <c r="AF957" s="39"/>
      <c r="AG957" s="39"/>
      <c r="AH957" s="39"/>
      <c r="AI957" s="39"/>
      <c r="AJ957" s="39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39"/>
      <c r="AF958" s="39"/>
      <c r="AG958" s="39"/>
      <c r="AH958" s="39"/>
      <c r="AI958" s="39"/>
      <c r="AJ958" s="39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39"/>
      <c r="AF959" s="39"/>
      <c r="AG959" s="39"/>
      <c r="AH959" s="39"/>
      <c r="AI959" s="39"/>
      <c r="AJ959" s="39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39"/>
      <c r="AF960" s="39"/>
      <c r="AG960" s="39"/>
      <c r="AH960" s="39"/>
      <c r="AI960" s="39"/>
      <c r="AJ960" s="39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39"/>
      <c r="AF961" s="39"/>
      <c r="AG961" s="39"/>
      <c r="AH961" s="39"/>
      <c r="AI961" s="39"/>
      <c r="AJ961" s="39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39"/>
      <c r="AF962" s="39"/>
      <c r="AG962" s="39"/>
      <c r="AH962" s="39"/>
      <c r="AI962" s="39"/>
      <c r="AJ962" s="39"/>
    </row>
    <row r="963" spans="1:36" hidden="1" x14ac:dyDescent="0.2">
      <c r="A963" s="3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AC963" s="24"/>
      <c r="AD963" s="25"/>
      <c r="AE963" s="39"/>
      <c r="AF963" s="39"/>
      <c r="AG963" s="39"/>
      <c r="AH963" s="39"/>
      <c r="AI963" s="39"/>
      <c r="AJ963" s="39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39"/>
      <c r="AF964" s="39"/>
      <c r="AG964" s="39"/>
      <c r="AH964" s="39"/>
      <c r="AI964" s="39"/>
      <c r="AJ964" s="39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39"/>
      <c r="AF965" s="39"/>
      <c r="AG965" s="39"/>
      <c r="AH965" s="39"/>
      <c r="AI965" s="39"/>
      <c r="AJ965" s="39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39"/>
      <c r="AF966" s="39"/>
      <c r="AG966" s="39"/>
      <c r="AH966" s="39"/>
      <c r="AI966" s="39"/>
      <c r="AJ966" s="39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39"/>
      <c r="AF967" s="39"/>
      <c r="AG967" s="39"/>
      <c r="AH967" s="39"/>
      <c r="AI967" s="39"/>
      <c r="AJ967" s="39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39"/>
      <c r="AF968" s="39"/>
      <c r="AG968" s="39"/>
      <c r="AH968" s="39"/>
      <c r="AI968" s="39"/>
      <c r="AJ968" s="39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39"/>
      <c r="AF969" s="39"/>
      <c r="AG969" s="39"/>
      <c r="AH969" s="39"/>
      <c r="AI969" s="39"/>
      <c r="AJ969" s="39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39"/>
      <c r="AF970" s="39"/>
      <c r="AG970" s="39"/>
      <c r="AH970" s="39"/>
      <c r="AI970" s="39"/>
      <c r="AJ970" s="39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39"/>
      <c r="AF971" s="39"/>
      <c r="AG971" s="39"/>
      <c r="AH971" s="39"/>
      <c r="AI971" s="39"/>
      <c r="AJ971" s="39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39"/>
      <c r="AF972" s="39"/>
      <c r="AG972" s="39"/>
      <c r="AH972" s="39"/>
      <c r="AI972" s="39"/>
      <c r="AJ972" s="39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39"/>
      <c r="AF973" s="39"/>
      <c r="AG973" s="39"/>
      <c r="AH973" s="39"/>
      <c r="AI973" s="39"/>
      <c r="AJ973" s="39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39"/>
      <c r="AF974" s="39"/>
      <c r="AG974" s="39"/>
      <c r="AH974" s="39"/>
      <c r="AI974" s="39"/>
      <c r="AJ974" s="39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39"/>
      <c r="AF975" s="39"/>
      <c r="AG975" s="39"/>
      <c r="AH975" s="39"/>
      <c r="AI975" s="39"/>
      <c r="AJ975" s="39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39"/>
      <c r="AF976" s="39"/>
      <c r="AG976" s="39"/>
      <c r="AH976" s="39"/>
      <c r="AI976" s="39"/>
      <c r="AJ976" s="39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39"/>
      <c r="AF977" s="39"/>
      <c r="AG977" s="39"/>
      <c r="AH977" s="39"/>
      <c r="AI977" s="39"/>
      <c r="AJ977" s="39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39"/>
      <c r="AF978" s="39"/>
      <c r="AG978" s="39"/>
      <c r="AH978" s="39"/>
      <c r="AI978" s="39"/>
      <c r="AJ978" s="39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39"/>
      <c r="AF979" s="39"/>
      <c r="AG979" s="39"/>
      <c r="AH979" s="39"/>
      <c r="AI979" s="39"/>
      <c r="AJ979" s="39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39"/>
      <c r="AF980" s="39"/>
      <c r="AG980" s="39"/>
      <c r="AH980" s="39"/>
      <c r="AI980" s="39"/>
      <c r="AJ980" s="39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39"/>
      <c r="AF981" s="39"/>
      <c r="AG981" s="39"/>
      <c r="AH981" s="39"/>
      <c r="AI981" s="39"/>
      <c r="AJ981" s="39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39"/>
      <c r="AF982" s="39"/>
      <c r="AG982" s="39"/>
      <c r="AH982" s="39"/>
      <c r="AI982" s="39"/>
      <c r="AJ982" s="39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39"/>
      <c r="AF983" s="39"/>
      <c r="AG983" s="39"/>
      <c r="AH983" s="39"/>
      <c r="AI983" s="39"/>
      <c r="AJ983" s="39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39"/>
      <c r="AF984" s="39"/>
      <c r="AG984" s="39"/>
      <c r="AH984" s="39"/>
      <c r="AI984" s="39"/>
      <c r="AJ984" s="39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39"/>
      <c r="AF985" s="39"/>
      <c r="AG985" s="39"/>
      <c r="AH985" s="39"/>
      <c r="AI985" s="39"/>
      <c r="AJ985" s="39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39"/>
      <c r="AF986" s="39"/>
      <c r="AG986" s="39"/>
      <c r="AH986" s="39"/>
      <c r="AI986" s="39"/>
      <c r="AJ986" s="39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39"/>
      <c r="AF987" s="39"/>
      <c r="AG987" s="39"/>
      <c r="AH987" s="39"/>
      <c r="AI987" s="39"/>
      <c r="AJ987" s="39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39"/>
      <c r="AF988" s="39"/>
      <c r="AG988" s="39"/>
      <c r="AH988" s="39"/>
      <c r="AI988" s="39"/>
      <c r="AJ988" s="39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39"/>
      <c r="AF989" s="39"/>
      <c r="AG989" s="39"/>
      <c r="AH989" s="39"/>
      <c r="AI989" s="39"/>
      <c r="AJ989" s="39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39"/>
      <c r="AF990" s="39"/>
      <c r="AG990" s="39"/>
      <c r="AH990" s="39"/>
      <c r="AI990" s="39"/>
      <c r="AJ990" s="39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39"/>
      <c r="AF991" s="39"/>
      <c r="AG991" s="39"/>
      <c r="AH991" s="39"/>
      <c r="AI991" s="39"/>
      <c r="AJ991" s="39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39"/>
      <c r="AF992" s="39"/>
      <c r="AG992" s="39"/>
      <c r="AH992" s="39"/>
      <c r="AI992" s="39"/>
      <c r="AJ992" s="39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39"/>
      <c r="AF993" s="39"/>
      <c r="AG993" s="39"/>
      <c r="AH993" s="39"/>
      <c r="AI993" s="39"/>
      <c r="AJ993" s="39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39"/>
      <c r="AF994" s="39"/>
      <c r="AG994" s="39"/>
      <c r="AH994" s="39"/>
      <c r="AI994" s="39"/>
      <c r="AJ994" s="39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39"/>
      <c r="AF995" s="39"/>
      <c r="AG995" s="39"/>
      <c r="AH995" s="39"/>
      <c r="AI995" s="39"/>
      <c r="AJ995" s="39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39"/>
      <c r="AF996" s="39"/>
      <c r="AG996" s="39"/>
      <c r="AH996" s="39"/>
      <c r="AI996" s="39"/>
      <c r="AJ996" s="39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39"/>
      <c r="AF997" s="39"/>
      <c r="AG997" s="39"/>
      <c r="AH997" s="39"/>
      <c r="AI997" s="39"/>
      <c r="AJ997" s="39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39"/>
      <c r="AF998" s="39"/>
      <c r="AG998" s="39"/>
      <c r="AH998" s="39"/>
      <c r="AI998" s="39"/>
      <c r="AJ998" s="39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39"/>
      <c r="AF999" s="39"/>
      <c r="AG999" s="39"/>
      <c r="AH999" s="39"/>
      <c r="AI999" s="39"/>
      <c r="AJ999" s="39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39"/>
      <c r="AF1000" s="39"/>
      <c r="AG1000" s="39"/>
      <c r="AH1000" s="39"/>
      <c r="AI1000" s="39"/>
      <c r="AJ1000" s="39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39"/>
      <c r="AF1001" s="39"/>
      <c r="AG1001" s="39"/>
      <c r="AH1001" s="39"/>
      <c r="AI1001" s="39"/>
      <c r="AJ1001" s="39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39"/>
      <c r="AF1002" s="39"/>
      <c r="AG1002" s="39"/>
      <c r="AH1002" s="39"/>
      <c r="AI1002" s="39"/>
      <c r="AJ1002" s="39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39"/>
      <c r="AF1003" s="39"/>
      <c r="AG1003" s="39"/>
      <c r="AH1003" s="39"/>
      <c r="AI1003" s="39"/>
      <c r="AJ1003" s="39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39"/>
      <c r="AF1004" s="39"/>
      <c r="AG1004" s="39"/>
      <c r="AH1004" s="39"/>
      <c r="AI1004" s="39"/>
      <c r="AJ1004" s="39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39"/>
      <c r="AF1005" s="39"/>
      <c r="AG1005" s="39"/>
      <c r="AH1005" s="39"/>
      <c r="AI1005" s="39"/>
      <c r="AJ1005" s="39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39"/>
      <c r="AF1006" s="39"/>
      <c r="AG1006" s="39"/>
      <c r="AH1006" s="39"/>
      <c r="AI1006" s="39"/>
      <c r="AJ1006" s="39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39"/>
      <c r="AF1007" s="39"/>
      <c r="AG1007" s="39"/>
      <c r="AH1007" s="39"/>
      <c r="AI1007" s="39"/>
      <c r="AJ1007" s="39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39"/>
      <c r="AF1008" s="39"/>
      <c r="AG1008" s="39"/>
      <c r="AH1008" s="39"/>
      <c r="AI1008" s="39"/>
      <c r="AJ1008" s="39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39"/>
      <c r="AF1009" s="39"/>
      <c r="AG1009" s="39"/>
      <c r="AH1009" s="39"/>
      <c r="AI1009" s="39"/>
      <c r="AJ1009" s="39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39"/>
      <c r="AF1010" s="39"/>
      <c r="AG1010" s="39"/>
      <c r="AH1010" s="39"/>
      <c r="AI1010" s="39"/>
      <c r="AJ1010" s="39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39"/>
      <c r="AF1011" s="39"/>
      <c r="AG1011" s="39"/>
      <c r="AH1011" s="39"/>
      <c r="AI1011" s="39"/>
      <c r="AJ1011" s="39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39"/>
      <c r="AF1012" s="39"/>
      <c r="AG1012" s="39"/>
      <c r="AH1012" s="39"/>
      <c r="AI1012" s="39"/>
      <c r="AJ1012" s="39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39"/>
      <c r="AF1013" s="39"/>
      <c r="AG1013" s="39"/>
      <c r="AH1013" s="39"/>
      <c r="AI1013" s="39"/>
      <c r="AJ1013" s="39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39"/>
      <c r="AF1014" s="39"/>
      <c r="AG1014" s="39"/>
      <c r="AH1014" s="39"/>
      <c r="AI1014" s="39"/>
      <c r="AJ1014" s="39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39"/>
      <c r="AF1015" s="39"/>
      <c r="AG1015" s="39"/>
      <c r="AH1015" s="39"/>
      <c r="AI1015" s="39"/>
      <c r="AJ1015" s="39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39"/>
      <c r="AF1016" s="39"/>
      <c r="AG1016" s="39"/>
      <c r="AH1016" s="39"/>
      <c r="AI1016" s="39"/>
      <c r="AJ1016" s="39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39"/>
      <c r="AF1017" s="39"/>
      <c r="AG1017" s="39"/>
      <c r="AH1017" s="39"/>
      <c r="AI1017" s="39"/>
      <c r="AJ1017" s="39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39"/>
      <c r="AF1018" s="39"/>
      <c r="AG1018" s="39"/>
      <c r="AH1018" s="39"/>
      <c r="AI1018" s="39"/>
      <c r="AJ1018" s="39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39"/>
      <c r="AF1019" s="39"/>
      <c r="AG1019" s="39"/>
      <c r="AH1019" s="39"/>
      <c r="AI1019" s="39"/>
      <c r="AJ1019" s="39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39"/>
      <c r="AF1020" s="39"/>
      <c r="AG1020" s="39"/>
      <c r="AH1020" s="39"/>
      <c r="AI1020" s="39"/>
      <c r="AJ1020" s="39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39"/>
      <c r="AF1021" s="39"/>
      <c r="AG1021" s="39"/>
      <c r="AH1021" s="39"/>
      <c r="AI1021" s="39"/>
      <c r="AJ1021" s="39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39"/>
      <c r="AF1022" s="39"/>
      <c r="AG1022" s="39"/>
      <c r="AH1022" s="39"/>
      <c r="AI1022" s="39"/>
      <c r="AJ1022" s="39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39"/>
      <c r="AF1023" s="39"/>
      <c r="AG1023" s="39"/>
      <c r="AH1023" s="39"/>
      <c r="AI1023" s="39"/>
      <c r="AJ1023" s="39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39"/>
      <c r="AF1024" s="39"/>
      <c r="AG1024" s="39"/>
      <c r="AH1024" s="39"/>
      <c r="AI1024" s="39"/>
      <c r="AJ1024" s="39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39"/>
      <c r="AF1025" s="39"/>
      <c r="AG1025" s="39"/>
      <c r="AH1025" s="39"/>
      <c r="AI1025" s="39"/>
      <c r="AJ1025" s="39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39"/>
      <c r="AF1026" s="39"/>
      <c r="AG1026" s="39"/>
      <c r="AH1026" s="39"/>
      <c r="AI1026" s="39"/>
      <c r="AJ1026" s="39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39"/>
      <c r="AF1027" s="39"/>
      <c r="AG1027" s="39"/>
      <c r="AH1027" s="39"/>
      <c r="AI1027" s="39"/>
      <c r="AJ1027" s="39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39"/>
      <c r="AF1028" s="39"/>
      <c r="AG1028" s="39"/>
      <c r="AH1028" s="39"/>
      <c r="AI1028" s="39"/>
      <c r="AJ1028" s="39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39"/>
      <c r="AF1029" s="39"/>
      <c r="AG1029" s="39"/>
      <c r="AH1029" s="39"/>
      <c r="AI1029" s="39"/>
      <c r="AJ1029" s="39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39"/>
      <c r="AF1030" s="39"/>
      <c r="AG1030" s="39"/>
      <c r="AH1030" s="39"/>
      <c r="AI1030" s="39"/>
      <c r="AJ1030" s="39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39"/>
      <c r="AF1031" s="39"/>
      <c r="AG1031" s="39"/>
      <c r="AH1031" s="39"/>
      <c r="AI1031" s="39"/>
      <c r="AJ1031" s="39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39"/>
      <c r="AF1032" s="39"/>
      <c r="AG1032" s="39"/>
      <c r="AH1032" s="39"/>
      <c r="AI1032" s="39"/>
      <c r="AJ1032" s="39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39"/>
      <c r="AF1033" s="39"/>
      <c r="AG1033" s="39"/>
      <c r="AH1033" s="39"/>
      <c r="AI1033" s="39"/>
      <c r="AJ1033" s="39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39"/>
      <c r="AF1034" s="39"/>
      <c r="AG1034" s="39"/>
      <c r="AH1034" s="39"/>
      <c r="AI1034" s="39"/>
      <c r="AJ1034" s="39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39"/>
      <c r="AF1035" s="39"/>
      <c r="AG1035" s="39"/>
      <c r="AH1035" s="39"/>
      <c r="AI1035" s="39"/>
      <c r="AJ1035" s="39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39"/>
      <c r="AF1036" s="39"/>
      <c r="AG1036" s="39"/>
      <c r="AH1036" s="39"/>
      <c r="AI1036" s="39"/>
      <c r="AJ1036" s="39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39"/>
      <c r="AF1037" s="39"/>
      <c r="AG1037" s="39"/>
      <c r="AH1037" s="39"/>
      <c r="AI1037" s="39"/>
      <c r="AJ1037" s="39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39"/>
      <c r="AF1038" s="39"/>
      <c r="AG1038" s="39"/>
      <c r="AH1038" s="39"/>
      <c r="AI1038" s="39"/>
      <c r="AJ1038" s="39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39"/>
      <c r="AF1039" s="39"/>
      <c r="AG1039" s="39"/>
      <c r="AH1039" s="39"/>
      <c r="AI1039" s="39"/>
      <c r="AJ1039" s="39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39"/>
      <c r="AF1040" s="39"/>
      <c r="AG1040" s="39"/>
      <c r="AH1040" s="39"/>
      <c r="AI1040" s="39"/>
      <c r="AJ1040" s="39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39"/>
      <c r="AF1041" s="39"/>
      <c r="AG1041" s="39"/>
      <c r="AH1041" s="39"/>
      <c r="AI1041" s="39"/>
      <c r="AJ1041" s="39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39"/>
      <c r="AF1042" s="39"/>
      <c r="AG1042" s="39"/>
      <c r="AH1042" s="39"/>
      <c r="AI1042" s="39"/>
      <c r="AJ1042" s="39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39"/>
      <c r="AF1043" s="39"/>
      <c r="AG1043" s="39"/>
      <c r="AH1043" s="39"/>
      <c r="AI1043" s="39"/>
      <c r="AJ1043" s="39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39"/>
      <c r="AF1044" s="39"/>
      <c r="AG1044" s="39"/>
      <c r="AH1044" s="39"/>
      <c r="AI1044" s="39"/>
      <c r="AJ1044" s="39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39"/>
      <c r="AF1045" s="39"/>
      <c r="AG1045" s="39"/>
      <c r="AH1045" s="39"/>
      <c r="AI1045" s="39"/>
      <c r="AJ1045" s="39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39"/>
      <c r="AF1046" s="39"/>
      <c r="AG1046" s="39"/>
      <c r="AH1046" s="39"/>
      <c r="AI1046" s="39"/>
      <c r="AJ1046" s="39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39"/>
      <c r="AF1047" s="39"/>
      <c r="AG1047" s="39"/>
      <c r="AH1047" s="39"/>
      <c r="AI1047" s="39"/>
      <c r="AJ1047" s="39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39"/>
      <c r="AF1048" s="39"/>
      <c r="AG1048" s="39"/>
      <c r="AH1048" s="39"/>
      <c r="AI1048" s="39"/>
      <c r="AJ1048" s="39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39"/>
      <c r="AF1049" s="39"/>
      <c r="AG1049" s="39"/>
      <c r="AH1049" s="39"/>
      <c r="AI1049" s="39"/>
      <c r="AJ1049" s="39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39"/>
      <c r="AF1050" s="39"/>
      <c r="AG1050" s="39"/>
      <c r="AH1050" s="39"/>
      <c r="AI1050" s="39"/>
      <c r="AJ1050" s="39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39"/>
      <c r="AF1051" s="39"/>
      <c r="AG1051" s="39"/>
      <c r="AH1051" s="39"/>
      <c r="AI1051" s="39"/>
      <c r="AJ1051" s="39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39"/>
      <c r="AF1052" s="39"/>
      <c r="AG1052" s="39"/>
      <c r="AH1052" s="39"/>
      <c r="AI1052" s="39"/>
      <c r="AJ1052" s="39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39"/>
      <c r="AF1053" s="39"/>
      <c r="AG1053" s="39"/>
      <c r="AH1053" s="39"/>
      <c r="AI1053" s="39"/>
      <c r="AJ1053" s="39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39"/>
      <c r="AF1054" s="39"/>
      <c r="AG1054" s="39"/>
      <c r="AH1054" s="39"/>
      <c r="AI1054" s="39"/>
      <c r="AJ1054" s="39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39"/>
      <c r="AF1055" s="39"/>
      <c r="AG1055" s="39"/>
      <c r="AH1055" s="39"/>
      <c r="AI1055" s="39"/>
      <c r="AJ1055" s="39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39"/>
      <c r="AF1056" s="39"/>
      <c r="AG1056" s="39"/>
      <c r="AH1056" s="39"/>
      <c r="AI1056" s="39"/>
      <c r="AJ1056" s="39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39"/>
      <c r="AF1057" s="39"/>
      <c r="AG1057" s="39"/>
      <c r="AH1057" s="39"/>
      <c r="AI1057" s="39"/>
      <c r="AJ1057" s="39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39"/>
      <c r="AF1058" s="39"/>
      <c r="AG1058" s="39"/>
      <c r="AH1058" s="39"/>
      <c r="AI1058" s="39"/>
      <c r="AJ1058" s="39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39"/>
      <c r="AF1059" s="39"/>
      <c r="AG1059" s="39"/>
      <c r="AH1059" s="39"/>
      <c r="AI1059" s="39"/>
      <c r="AJ1059" s="39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39"/>
      <c r="AF1060" s="39"/>
      <c r="AG1060" s="39"/>
      <c r="AH1060" s="39"/>
      <c r="AI1060" s="39"/>
      <c r="AJ1060" s="39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39"/>
      <c r="AF1061" s="39"/>
      <c r="AG1061" s="39"/>
      <c r="AH1061" s="39"/>
      <c r="AI1061" s="39"/>
      <c r="AJ1061" s="39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39"/>
      <c r="AF1062" s="39"/>
      <c r="AG1062" s="39"/>
      <c r="AH1062" s="39"/>
      <c r="AI1062" s="39"/>
      <c r="AJ1062" s="39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39"/>
      <c r="AF1063" s="39"/>
      <c r="AG1063" s="39"/>
      <c r="AH1063" s="39"/>
      <c r="AI1063" s="39"/>
      <c r="AJ1063" s="39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39"/>
      <c r="AF1064" s="39"/>
      <c r="AG1064" s="39"/>
      <c r="AH1064" s="39"/>
      <c r="AI1064" s="39"/>
      <c r="AJ1064" s="39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39"/>
      <c r="AF1065" s="39"/>
      <c r="AG1065" s="39"/>
      <c r="AH1065" s="39"/>
      <c r="AI1065" s="39"/>
      <c r="AJ1065" s="39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39"/>
      <c r="AF1066" s="39"/>
      <c r="AG1066" s="39"/>
      <c r="AH1066" s="39"/>
      <c r="AI1066" s="39"/>
      <c r="AJ1066" s="39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39"/>
      <c r="AF1067" s="39"/>
      <c r="AG1067" s="39"/>
      <c r="AH1067" s="39"/>
      <c r="AI1067" s="39"/>
      <c r="AJ1067" s="39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39"/>
      <c r="AF1068" s="39"/>
      <c r="AG1068" s="39"/>
      <c r="AH1068" s="39"/>
      <c r="AI1068" s="39"/>
      <c r="AJ1068" s="39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39"/>
      <c r="AF1069" s="39"/>
      <c r="AG1069" s="39"/>
      <c r="AH1069" s="39"/>
      <c r="AI1069" s="39"/>
      <c r="AJ1069" s="39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39"/>
      <c r="AF1070" s="39"/>
      <c r="AG1070" s="39"/>
      <c r="AH1070" s="39"/>
      <c r="AI1070" s="39"/>
      <c r="AJ1070" s="39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39"/>
      <c r="AF1071" s="39"/>
      <c r="AG1071" s="39"/>
      <c r="AH1071" s="39"/>
      <c r="AI1071" s="39"/>
      <c r="AJ1071" s="39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39"/>
      <c r="AF1072" s="39"/>
      <c r="AG1072" s="39"/>
      <c r="AH1072" s="39"/>
      <c r="AI1072" s="39"/>
      <c r="AJ1072" s="39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39"/>
      <c r="AF1073" s="39"/>
      <c r="AG1073" s="39"/>
      <c r="AH1073" s="39"/>
      <c r="AI1073" s="39"/>
      <c r="AJ1073" s="39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39"/>
      <c r="AF1074" s="39"/>
      <c r="AG1074" s="39"/>
      <c r="AH1074" s="39"/>
      <c r="AI1074" s="39"/>
      <c r="AJ1074" s="39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39"/>
      <c r="AF1075" s="39"/>
      <c r="AG1075" s="39"/>
      <c r="AH1075" s="39"/>
      <c r="AI1075" s="39"/>
      <c r="AJ1075" s="39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39"/>
      <c r="AF1076" s="39"/>
      <c r="AG1076" s="39"/>
      <c r="AH1076" s="39"/>
      <c r="AI1076" s="39"/>
      <c r="AJ1076" s="39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39"/>
      <c r="AF1077" s="39"/>
      <c r="AG1077" s="39"/>
      <c r="AH1077" s="39"/>
      <c r="AI1077" s="39"/>
      <c r="AJ1077" s="39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39"/>
      <c r="AF1078" s="39"/>
      <c r="AG1078" s="39"/>
      <c r="AH1078" s="39"/>
      <c r="AI1078" s="39"/>
      <c r="AJ1078" s="39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39"/>
      <c r="AF1079" s="39"/>
      <c r="AG1079" s="39"/>
      <c r="AH1079" s="39"/>
      <c r="AI1079" s="39"/>
      <c r="AJ1079" s="39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39"/>
      <c r="AF1080" s="39"/>
      <c r="AG1080" s="39"/>
      <c r="AH1080" s="39"/>
      <c r="AI1080" s="39"/>
      <c r="AJ1080" s="39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39"/>
      <c r="AF1081" s="39"/>
      <c r="AG1081" s="39"/>
      <c r="AH1081" s="39"/>
      <c r="AI1081" s="39"/>
      <c r="AJ1081" s="39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39"/>
      <c r="AF1082" s="39"/>
      <c r="AG1082" s="39"/>
      <c r="AH1082" s="39"/>
      <c r="AI1082" s="39"/>
      <c r="AJ1082" s="39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0">
      <colorFilter dxfId="0"/>
    </filterColumn>
    <sortState ref="A11:AJ1082">
      <sortCondition sortBy="cellColor" ref="AG10:AG1082" dxfId="2"/>
    </sortState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Criteria</vt:lpstr>
      <vt:lpstr>BetList</vt:lpstr>
      <vt:lpstr>Format</vt:lpstr>
      <vt:lpstr>BetList!betanalysis_2019_05_05T21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2019-05-07T06:41:10Z</dcterms:modified>
</cp:coreProperties>
</file>