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B13" i="1"/>
  <c r="B12" i="1"/>
  <c r="D11" i="1"/>
  <c r="B10" i="1"/>
  <c r="B9" i="1"/>
  <c r="B8" i="1"/>
  <c r="B7" i="1"/>
  <c r="D10" i="1" l="1"/>
  <c r="G10" i="1"/>
  <c r="H10" i="1"/>
  <c r="I10" i="1"/>
  <c r="M10" i="1"/>
  <c r="B11" i="1"/>
  <c r="G11" i="1"/>
  <c r="H11" i="1"/>
  <c r="I11" i="1"/>
  <c r="M11" i="1"/>
  <c r="D12" i="1"/>
  <c r="G12" i="1"/>
  <c r="H12" i="1"/>
  <c r="I12" i="1"/>
  <c r="M12" i="1"/>
  <c r="D13" i="1"/>
  <c r="G13" i="1"/>
  <c r="H13" i="1"/>
  <c r="I13" i="1"/>
  <c r="M13" i="1"/>
  <c r="P14" i="1"/>
  <c r="P13" i="1"/>
  <c r="P12" i="1"/>
  <c r="P11" i="1"/>
  <c r="P10" i="1"/>
  <c r="P9" i="1"/>
  <c r="P8" i="1"/>
  <c r="P7" i="1"/>
  <c r="P6" i="1"/>
  <c r="P5" i="1"/>
  <c r="P4" i="1"/>
  <c r="P3" i="1"/>
  <c r="M14" i="1"/>
  <c r="M9" i="1"/>
  <c r="M8" i="1"/>
  <c r="M7" i="1"/>
  <c r="M6" i="1"/>
  <c r="M5" i="1"/>
  <c r="M4" i="1"/>
  <c r="M3" i="1"/>
  <c r="I14" i="1"/>
  <c r="H14" i="1"/>
  <c r="G1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D14" i="1"/>
  <c r="D9" i="1"/>
  <c r="D8" i="1"/>
  <c r="D7" i="1"/>
  <c r="D6" i="1"/>
  <c r="D5" i="1"/>
  <c r="D4" i="1"/>
  <c r="D3" i="1"/>
  <c r="B6" i="1"/>
  <c r="B5" i="1"/>
  <c r="B4" i="1"/>
  <c r="B3" i="1"/>
  <c r="P2" i="1"/>
  <c r="M2" i="1"/>
  <c r="I2" i="1"/>
  <c r="B2" i="1"/>
  <c r="H2" i="1"/>
  <c r="G2" i="1"/>
  <c r="D2" i="1"/>
</calcChain>
</file>

<file path=xl/sharedStrings.xml><?xml version="1.0" encoding="utf-8"?>
<sst xmlns="http://schemas.openxmlformats.org/spreadsheetml/2006/main" count="81" uniqueCount="56">
  <si>
    <t>country</t>
  </si>
  <si>
    <t>league</t>
  </si>
  <si>
    <t>day</t>
  </si>
  <si>
    <t>time</t>
  </si>
  <si>
    <t>game</t>
  </si>
  <si>
    <t>away</t>
  </si>
  <si>
    <t>home</t>
  </si>
  <si>
    <t>h_goals</t>
  </si>
  <si>
    <t>a_goals</t>
  </si>
  <si>
    <t>odds_1</t>
  </si>
  <si>
    <t>odds_x</t>
  </si>
  <si>
    <t>odds_2</t>
  </si>
  <si>
    <t>odds_delta</t>
  </si>
  <si>
    <t>alias_home</t>
  </si>
  <si>
    <t>alias_away</t>
  </si>
  <si>
    <t>alias_game</t>
  </si>
  <si>
    <t>Mozzart</t>
  </si>
  <si>
    <t>Kongsvinger</t>
  </si>
  <si>
    <t>Tromso</t>
  </si>
  <si>
    <t>Netherland W</t>
  </si>
  <si>
    <t>Canada W</t>
  </si>
  <si>
    <t>Cameroon W</t>
  </si>
  <si>
    <t>New Zealand W</t>
  </si>
  <si>
    <t>Sollentuna</t>
  </si>
  <si>
    <t>Umea</t>
  </si>
  <si>
    <t>Denmark M21</t>
  </si>
  <si>
    <t>Austria M21</t>
  </si>
  <si>
    <t>Tvaakers</t>
  </si>
  <si>
    <t>Trollhaettan</t>
  </si>
  <si>
    <t>Forward</t>
  </si>
  <si>
    <t>Karlslunds</t>
  </si>
  <si>
    <t>La Coruna</t>
  </si>
  <si>
    <t>Mallorca</t>
  </si>
  <si>
    <t>Haukar</t>
  </si>
  <si>
    <t>Leiknir</t>
  </si>
  <si>
    <t>Vissel Kobe</t>
  </si>
  <si>
    <t>Oita Trinita</t>
  </si>
  <si>
    <t>Cerezo Osaka</t>
  </si>
  <si>
    <t>Jubilo Iwata</t>
  </si>
  <si>
    <t>Gamba Osaka</t>
  </si>
  <si>
    <t>Bellmare S.</t>
  </si>
  <si>
    <t>Dr Congo</t>
  </si>
  <si>
    <t>Uganda</t>
  </si>
  <si>
    <t>Netherlands W</t>
  </si>
  <si>
    <t>Umea FC</t>
  </si>
  <si>
    <t>Denmark U21</t>
  </si>
  <si>
    <t>Austria U21</t>
  </si>
  <si>
    <t>Trollhattan</t>
  </si>
  <si>
    <t>Dep. La Coruna</t>
  </si>
  <si>
    <t>Kobe</t>
  </si>
  <si>
    <t>Oita</t>
  </si>
  <si>
    <t>C Osaka</t>
  </si>
  <si>
    <t>Iwata</t>
  </si>
  <si>
    <t>G Osaka</t>
  </si>
  <si>
    <t>Shonan</t>
  </si>
  <si>
    <t>D.R.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</si>
</sst>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1" x14ac:knownFonts="1"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="80" zoomScaleNormal="80" workbookViewId="0">
      <pane ySplit="1" topLeftCell="A2" activePane="bottomLeft" state="frozen"/>
      <selection pane="bottomLeft" activeCell="Q1" sqref="Q1"/>
    </sheetView>
  </sheetViews>
  <sheetFormatPr defaultColWidth="12.7109375" defaultRowHeight="12.75" x14ac:dyDescent="0.2"/>
  <cols>
    <col min="1" max="1" width="12.7109375" style="10"/>
    <col min="2" max="2" width="12.7109375" style="3" hidden="1" customWidth="1"/>
    <col min="3" max="3" width="12.7109375" style="3"/>
    <col min="4" max="4" width="12.7109375" style="3" hidden="1" customWidth="1"/>
    <col min="5" max="5" width="15.7109375" style="3" bestFit="1" customWidth="1"/>
    <col min="6" max="6" width="18.42578125" style="3" bestFit="1" customWidth="1"/>
    <col min="7" max="7" width="31.28515625" style="3" hidden="1" customWidth="1"/>
    <col min="8" max="9" width="12.7109375" style="3" hidden="1" customWidth="1"/>
    <col min="10" max="12" width="12.7109375" style="3"/>
    <col min="13" max="13" width="12.7109375" style="3" hidden="1" customWidth="1"/>
    <col min="14" max="14" width="13.85546875" style="3" bestFit="1" customWidth="1"/>
    <col min="15" max="15" width="18.42578125" style="3" bestFit="1" customWidth="1"/>
    <col min="16" max="16" width="32.7109375" style="3" hidden="1" customWidth="1"/>
    <col min="17" max="16384" width="12.7109375" style="3"/>
  </cols>
  <sheetData>
    <row r="1" spans="1:19" s="4" customFormat="1" x14ac:dyDescent="0.2">
      <c r="A1" s="1" t="s">
        <v>2</v>
      </c>
      <c r="B1" s="2" t="s">
        <v>3</v>
      </c>
      <c r="C1" s="1" t="s">
        <v>0</v>
      </c>
      <c r="D1" s="2" t="s">
        <v>1</v>
      </c>
      <c r="E1" s="1" t="s">
        <v>13</v>
      </c>
      <c r="F1" s="1" t="s">
        <v>14</v>
      </c>
      <c r="G1" s="2" t="s">
        <v>15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6</v>
      </c>
      <c r="O1" s="1" t="s">
        <v>5</v>
      </c>
      <c r="P1" s="2" t="s">
        <v>4</v>
      </c>
      <c r="Q1" s="3"/>
      <c r="R1" s="3"/>
      <c r="S1" s="3"/>
    </row>
    <row r="2" spans="1:19" x14ac:dyDescent="0.2">
      <c r="A2" s="5">
        <v>43636</v>
      </c>
      <c r="B2" s="6" t="str">
        <f>IF(ISBLANK(A2),"","0:00")</f>
        <v>0:00</v>
      </c>
      <c r="C2" s="3" t="s">
        <v>16</v>
      </c>
      <c r="D2" s="6" t="str">
        <f>IF(ISBLANK(A2),"","Jackpot Bets")</f>
        <v>Jackpot Bets</v>
      </c>
      <c r="E2" s="7" t="s">
        <v>17</v>
      </c>
      <c r="F2" s="7" t="s">
        <v>18</v>
      </c>
      <c r="G2" s="6" t="e">
        <f>IF(ISBLANK(#REF!),"",IF(ISBLANK(F2),"",CONCATENATE(#REF!,"-",F2)))</f>
        <v>#REF!</v>
      </c>
      <c r="H2" s="6">
        <f>IF(ISBLANK(A2),"",0)</f>
        <v>0</v>
      </c>
      <c r="I2" s="6">
        <f>IF(ISBLANK(A2),"",0)</f>
        <v>0</v>
      </c>
      <c r="J2" s="8">
        <v>2.75</v>
      </c>
      <c r="K2" s="8">
        <v>3.3</v>
      </c>
      <c r="L2" s="8">
        <v>2.4</v>
      </c>
      <c r="M2" s="9">
        <f>IF(ISBLANK(J2),"",IF(ISBLANK(K2),"",J2-K2))</f>
        <v>-0.54999999999999982</v>
      </c>
      <c r="N2" s="7" t="s">
        <v>17</v>
      </c>
      <c r="O2" s="7" t="s">
        <v>18</v>
      </c>
      <c r="P2" s="6" t="str">
        <f>IF(ISBLANK(N2),"",IF(ISBLANK(O2),"",CONCATENATE(N2,"-",O2)))</f>
        <v>Kongsvinger-Tromso</v>
      </c>
    </row>
    <row r="3" spans="1:19" x14ac:dyDescent="0.2">
      <c r="A3" s="5">
        <v>43636</v>
      </c>
      <c r="B3" s="6" t="str">
        <f t="shared" ref="B3:B11" si="0">IF(ISBLANK(A3),"","0:00")</f>
        <v>0:00</v>
      </c>
      <c r="C3" s="7" t="s">
        <v>16</v>
      </c>
      <c r="D3" s="6" t="str">
        <f t="shared" ref="D3:D14" si="1">IF(ISBLANK(A3),"","Jackpot Bets")</f>
        <v>Jackpot Bets</v>
      </c>
      <c r="E3" s="7" t="s">
        <v>19</v>
      </c>
      <c r="F3" s="7" t="s">
        <v>20</v>
      </c>
      <c r="G3" s="6" t="str">
        <f t="shared" ref="G3:G14" si="2">IF(ISBLANK(E3),"",IF(ISBLANK(F3),"",CONCATENATE(E3,"-",F3)))</f>
        <v>Netherland W-Canada W</v>
      </c>
      <c r="H3" s="6">
        <f t="shared" ref="H3:H14" si="3">IF(ISBLANK(A3),"",0)</f>
        <v>0</v>
      </c>
      <c r="I3" s="6">
        <f t="shared" ref="I3:I14" si="4">IF(ISBLANK(A3),"",0)</f>
        <v>0</v>
      </c>
      <c r="J3" s="8">
        <v>2.8</v>
      </c>
      <c r="K3" s="8">
        <v>2.95</v>
      </c>
      <c r="L3" s="8">
        <v>2.6</v>
      </c>
      <c r="M3" s="9">
        <f t="shared" ref="M3:M14" si="5">IF(ISBLANK(J3),"",IF(ISBLANK(K3),"",J3-K3))</f>
        <v>-0.15000000000000036</v>
      </c>
      <c r="N3" s="7" t="s">
        <v>43</v>
      </c>
      <c r="O3" s="7" t="s">
        <v>20</v>
      </c>
      <c r="P3" s="6" t="str">
        <f t="shared" ref="P3:P14" si="6">IF(ISBLANK(N3),"",IF(ISBLANK(O3),"",CONCATENATE(N3,"-",O3)))</f>
        <v>Netherlands W-Canada W</v>
      </c>
    </row>
    <row r="4" spans="1:19" x14ac:dyDescent="0.2">
      <c r="A4" s="5">
        <v>43636</v>
      </c>
      <c r="B4" s="6" t="str">
        <f t="shared" si="0"/>
        <v>0:00</v>
      </c>
      <c r="C4" s="7" t="s">
        <v>16</v>
      </c>
      <c r="D4" s="6" t="str">
        <f t="shared" si="1"/>
        <v>Jackpot Bets</v>
      </c>
      <c r="E4" s="7" t="s">
        <v>21</v>
      </c>
      <c r="F4" s="7" t="s">
        <v>22</v>
      </c>
      <c r="G4" s="6" t="str">
        <f t="shared" si="2"/>
        <v>Cameroon W-New Zealand W</v>
      </c>
      <c r="H4" s="6">
        <f t="shared" si="3"/>
        <v>0</v>
      </c>
      <c r="I4" s="6">
        <f t="shared" si="4"/>
        <v>0</v>
      </c>
      <c r="J4" s="8">
        <v>3.5</v>
      </c>
      <c r="K4" s="8">
        <v>3.35</v>
      </c>
      <c r="L4" s="8">
        <v>2</v>
      </c>
      <c r="M4" s="9">
        <f t="shared" si="5"/>
        <v>0.14999999999999991</v>
      </c>
      <c r="N4" s="7" t="s">
        <v>21</v>
      </c>
      <c r="O4" s="7" t="s">
        <v>22</v>
      </c>
      <c r="P4" s="6" t="str">
        <f t="shared" si="6"/>
        <v>Cameroon W-New Zealand W</v>
      </c>
    </row>
    <row r="5" spans="1:19" x14ac:dyDescent="0.2">
      <c r="A5" s="5">
        <v>43636</v>
      </c>
      <c r="B5" s="6" t="str">
        <f t="shared" si="0"/>
        <v>0:00</v>
      </c>
      <c r="C5" s="7" t="s">
        <v>16</v>
      </c>
      <c r="D5" s="6" t="str">
        <f t="shared" si="1"/>
        <v>Jackpot Bets</v>
      </c>
      <c r="E5" s="7" t="s">
        <v>23</v>
      </c>
      <c r="F5" s="7" t="s">
        <v>24</v>
      </c>
      <c r="G5" s="6" t="str">
        <f t="shared" si="2"/>
        <v>Sollentuna-Umea</v>
      </c>
      <c r="H5" s="6">
        <f t="shared" si="3"/>
        <v>0</v>
      </c>
      <c r="I5" s="6">
        <f t="shared" si="4"/>
        <v>0</v>
      </c>
      <c r="J5" s="8">
        <v>2.4500000000000002</v>
      </c>
      <c r="K5" s="8">
        <v>3.45</v>
      </c>
      <c r="L5" s="8">
        <v>2.4500000000000002</v>
      </c>
      <c r="M5" s="9">
        <f t="shared" si="5"/>
        <v>-1</v>
      </c>
      <c r="N5" s="7" t="s">
        <v>23</v>
      </c>
      <c r="O5" s="7" t="s">
        <v>44</v>
      </c>
      <c r="P5" s="6" t="str">
        <f t="shared" si="6"/>
        <v>Sollentuna-Umea FC</v>
      </c>
    </row>
    <row r="6" spans="1:19" x14ac:dyDescent="0.2">
      <c r="A6" s="5">
        <v>43636</v>
      </c>
      <c r="B6" s="6" t="str">
        <f t="shared" si="0"/>
        <v>0:00</v>
      </c>
      <c r="C6" s="7" t="s">
        <v>16</v>
      </c>
      <c r="D6" s="6" t="str">
        <f t="shared" si="1"/>
        <v>Jackpot Bets</v>
      </c>
      <c r="E6" s="7" t="s">
        <v>25</v>
      </c>
      <c r="F6" s="7" t="s">
        <v>26</v>
      </c>
      <c r="G6" s="6" t="str">
        <f t="shared" si="2"/>
        <v>Denmark M21-Austria M21</v>
      </c>
      <c r="H6" s="6">
        <f t="shared" si="3"/>
        <v>0</v>
      </c>
      <c r="I6" s="6">
        <f t="shared" si="4"/>
        <v>0</v>
      </c>
      <c r="J6" s="8">
        <v>2.7</v>
      </c>
      <c r="K6" s="8">
        <v>3.15</v>
      </c>
      <c r="L6" s="8">
        <v>2.7</v>
      </c>
      <c r="M6" s="9">
        <f t="shared" si="5"/>
        <v>-0.44999999999999973</v>
      </c>
      <c r="N6" s="7" t="s">
        <v>45</v>
      </c>
      <c r="O6" s="7" t="s">
        <v>46</v>
      </c>
      <c r="P6" s="6" t="str">
        <f t="shared" si="6"/>
        <v>Denmark U21-Austria U21</v>
      </c>
    </row>
    <row r="7" spans="1:19" x14ac:dyDescent="0.2">
      <c r="A7" s="5">
        <v>43636</v>
      </c>
      <c r="B7" s="6" t="str">
        <f t="shared" ref="B7" si="7">IF(ISBLANK(A7),"","0:00")</f>
        <v>0:00</v>
      </c>
      <c r="C7" s="7" t="s">
        <v>16</v>
      </c>
      <c r="D7" s="6" t="str">
        <f t="shared" si="1"/>
        <v>Jackpot Bets</v>
      </c>
      <c r="E7" s="7" t="s">
        <v>27</v>
      </c>
      <c r="F7" s="7" t="s">
        <v>28</v>
      </c>
      <c r="G7" s="6" t="str">
        <f t="shared" si="2"/>
        <v>Tvaakers-Trollhaettan</v>
      </c>
      <c r="H7" s="6">
        <f t="shared" si="3"/>
        <v>0</v>
      </c>
      <c r="I7" s="6">
        <f t="shared" si="4"/>
        <v>0</v>
      </c>
      <c r="J7" s="8">
        <v>2.7</v>
      </c>
      <c r="K7" s="8">
        <v>2.7</v>
      </c>
      <c r="L7" s="8">
        <v>2.7</v>
      </c>
      <c r="M7" s="9">
        <f t="shared" si="5"/>
        <v>0</v>
      </c>
      <c r="N7" s="7" t="s">
        <v>27</v>
      </c>
      <c r="O7" s="7" t="s">
        <v>47</v>
      </c>
      <c r="P7" s="6" t="str">
        <f t="shared" si="6"/>
        <v>Tvaakers-Trollhattan</v>
      </c>
    </row>
    <row r="8" spans="1:19" x14ac:dyDescent="0.2">
      <c r="A8" s="5">
        <v>43636</v>
      </c>
      <c r="B8" s="6" t="str">
        <f t="shared" ref="B8" si="8">IF(ISBLANK(A8),"","0:00")</f>
        <v>0:00</v>
      </c>
      <c r="C8" s="7" t="s">
        <v>16</v>
      </c>
      <c r="D8" s="6" t="str">
        <f t="shared" si="1"/>
        <v>Jackpot Bets</v>
      </c>
      <c r="E8" s="7" t="s">
        <v>29</v>
      </c>
      <c r="F8" s="7" t="s">
        <v>30</v>
      </c>
      <c r="G8" s="6" t="str">
        <f t="shared" si="2"/>
        <v>Forward-Karlslunds</v>
      </c>
      <c r="H8" s="6">
        <f t="shared" si="3"/>
        <v>0</v>
      </c>
      <c r="I8" s="6">
        <f t="shared" si="4"/>
        <v>0</v>
      </c>
      <c r="J8" s="8">
        <v>2.5</v>
      </c>
      <c r="K8" s="8">
        <v>3.25</v>
      </c>
      <c r="L8" s="8">
        <v>2.5</v>
      </c>
      <c r="M8" s="9">
        <f t="shared" si="5"/>
        <v>-0.75</v>
      </c>
      <c r="N8" s="7" t="s">
        <v>29</v>
      </c>
      <c r="O8" s="7" t="s">
        <v>30</v>
      </c>
      <c r="P8" s="6" t="str">
        <f t="shared" si="6"/>
        <v>Forward-Karlslunds</v>
      </c>
    </row>
    <row r="9" spans="1:19" x14ac:dyDescent="0.2">
      <c r="A9" s="5">
        <v>43636</v>
      </c>
      <c r="B9" s="6" t="str">
        <f t="shared" ref="B9" si="9">IF(ISBLANK(A9),"","0:00")</f>
        <v>0:00</v>
      </c>
      <c r="C9" s="7" t="s">
        <v>16</v>
      </c>
      <c r="D9" s="6" t="str">
        <f t="shared" si="1"/>
        <v>Jackpot Bets</v>
      </c>
      <c r="E9" s="7" t="s">
        <v>31</v>
      </c>
      <c r="F9" s="7" t="s">
        <v>32</v>
      </c>
      <c r="G9" s="6" t="str">
        <f t="shared" si="2"/>
        <v>La Coruna-Mallorca</v>
      </c>
      <c r="H9" s="6">
        <f t="shared" si="3"/>
        <v>0</v>
      </c>
      <c r="I9" s="6">
        <f t="shared" si="4"/>
        <v>0</v>
      </c>
      <c r="J9" s="8">
        <v>1.95</v>
      </c>
      <c r="K9" s="8">
        <v>3.3</v>
      </c>
      <c r="L9" s="8">
        <v>4.2</v>
      </c>
      <c r="M9" s="9">
        <f t="shared" si="5"/>
        <v>-1.3499999999999999</v>
      </c>
      <c r="N9" s="7" t="s">
        <v>48</v>
      </c>
      <c r="O9" s="7" t="s">
        <v>32</v>
      </c>
      <c r="P9" s="6" t="str">
        <f t="shared" si="6"/>
        <v>Dep. La Coruna-Mallorca</v>
      </c>
    </row>
    <row r="10" spans="1:19" x14ac:dyDescent="0.2">
      <c r="A10" s="5">
        <v>43636</v>
      </c>
      <c r="B10" s="6" t="str">
        <f t="shared" ref="B10" si="10">IF(ISBLANK(A10),"","0:00")</f>
        <v>0:00</v>
      </c>
      <c r="C10" s="7" t="s">
        <v>16</v>
      </c>
      <c r="D10" s="6" t="str">
        <f t="shared" si="1"/>
        <v>Jackpot Bets</v>
      </c>
      <c r="E10" s="7" t="s">
        <v>33</v>
      </c>
      <c r="F10" s="7" t="s">
        <v>34</v>
      </c>
      <c r="G10" s="6" t="str">
        <f t="shared" si="2"/>
        <v>Haukar-Leiknir</v>
      </c>
      <c r="H10" s="6">
        <f t="shared" si="3"/>
        <v>0</v>
      </c>
      <c r="I10" s="6">
        <f t="shared" si="4"/>
        <v>0</v>
      </c>
      <c r="J10" s="8">
        <v>2.4500000000000002</v>
      </c>
      <c r="K10" s="8">
        <v>3.7</v>
      </c>
      <c r="L10" s="8">
        <v>2.2999999999999998</v>
      </c>
      <c r="M10" s="9">
        <f t="shared" si="5"/>
        <v>-1.25</v>
      </c>
      <c r="N10" s="7" t="s">
        <v>33</v>
      </c>
      <c r="O10" s="7" t="s">
        <v>34</v>
      </c>
      <c r="P10" s="6" t="str">
        <f t="shared" si="6"/>
        <v>Haukar-Leiknir</v>
      </c>
    </row>
    <row r="11" spans="1:19" x14ac:dyDescent="0.2">
      <c r="A11" s="5">
        <v>43638</v>
      </c>
      <c r="B11" s="6" t="str">
        <f t="shared" si="0"/>
        <v>0:00</v>
      </c>
      <c r="C11" s="7" t="s">
        <v>16</v>
      </c>
      <c r="D11" s="6" t="str">
        <f t="shared" ref="D11" si="11">IF(ISBLANK(A11),"","Jackpot Bets")</f>
        <v>Jackpot Bets</v>
      </c>
      <c r="E11" s="7" t="s">
        <v>35</v>
      </c>
      <c r="F11" s="7" t="s">
        <v>36</v>
      </c>
      <c r="G11" s="6" t="str">
        <f t="shared" si="2"/>
        <v>Vissel Kobe-Oita Trinita</v>
      </c>
      <c r="H11" s="6">
        <f t="shared" si="3"/>
        <v>0</v>
      </c>
      <c r="I11" s="6">
        <f t="shared" si="4"/>
        <v>0</v>
      </c>
      <c r="J11" s="8">
        <v>2.2999999999999998</v>
      </c>
      <c r="K11" s="8">
        <v>3.35</v>
      </c>
      <c r="L11" s="8">
        <v>3.1</v>
      </c>
      <c r="M11" s="9">
        <f t="shared" si="5"/>
        <v>-1.0500000000000003</v>
      </c>
      <c r="N11" s="7" t="s">
        <v>49</v>
      </c>
      <c r="O11" s="7" t="s">
        <v>50</v>
      </c>
      <c r="P11" s="6" t="str">
        <f t="shared" si="6"/>
        <v>Kobe-Oita</v>
      </c>
    </row>
    <row r="12" spans="1:19" x14ac:dyDescent="0.2">
      <c r="A12" s="5">
        <v>43638</v>
      </c>
      <c r="B12" s="6" t="str">
        <f t="shared" ref="B12" si="12">IF(ISBLANK(A12),"","0:00")</f>
        <v>0:00</v>
      </c>
      <c r="C12" s="7" t="s">
        <v>16</v>
      </c>
      <c r="D12" s="6" t="str">
        <f t="shared" si="1"/>
        <v>Jackpot Bets</v>
      </c>
      <c r="E12" s="7" t="s">
        <v>37</v>
      </c>
      <c r="F12" s="7" t="s">
        <v>38</v>
      </c>
      <c r="G12" s="6" t="str">
        <f t="shared" si="2"/>
        <v>Cerezo Osaka-Jubilo Iwata</v>
      </c>
      <c r="H12" s="6">
        <f t="shared" si="3"/>
        <v>0</v>
      </c>
      <c r="I12" s="6">
        <f t="shared" si="4"/>
        <v>0</v>
      </c>
      <c r="J12" s="8">
        <v>2.15</v>
      </c>
      <c r="K12" s="8">
        <v>3.05</v>
      </c>
      <c r="L12" s="8">
        <v>3.9</v>
      </c>
      <c r="M12" s="9">
        <f t="shared" si="5"/>
        <v>-0.89999999999999991</v>
      </c>
      <c r="N12" s="7" t="s">
        <v>51</v>
      </c>
      <c r="O12" s="7" t="s">
        <v>52</v>
      </c>
      <c r="P12" s="6" t="str">
        <f t="shared" si="6"/>
        <v>C Osaka-Iwata</v>
      </c>
    </row>
    <row r="13" spans="1:19" x14ac:dyDescent="0.2">
      <c r="A13" s="5">
        <v>43638</v>
      </c>
      <c r="B13" s="6" t="str">
        <f t="shared" ref="B13" si="13">IF(ISBLANK(A13),"","0:00")</f>
        <v>0:00</v>
      </c>
      <c r="C13" s="7" t="s">
        <v>16</v>
      </c>
      <c r="D13" s="6" t="str">
        <f t="shared" si="1"/>
        <v>Jackpot Bets</v>
      </c>
      <c r="E13" s="7" t="s">
        <v>39</v>
      </c>
      <c r="F13" s="7" t="s">
        <v>40</v>
      </c>
      <c r="G13" s="6" t="str">
        <f t="shared" si="2"/>
        <v>Gamba Osaka-Bellmare S.</v>
      </c>
      <c r="H13" s="6">
        <f t="shared" si="3"/>
        <v>0</v>
      </c>
      <c r="I13" s="6">
        <f t="shared" si="4"/>
        <v>0</v>
      </c>
      <c r="J13" s="8">
        <v>2.2000000000000002</v>
      </c>
      <c r="K13" s="8">
        <v>3.4</v>
      </c>
      <c r="L13" s="8">
        <v>3.3</v>
      </c>
      <c r="M13" s="9">
        <f t="shared" si="5"/>
        <v>-1.1999999999999997</v>
      </c>
      <c r="N13" s="7" t="s">
        <v>53</v>
      </c>
      <c r="O13" s="7" t="s">
        <v>54</v>
      </c>
      <c r="P13" s="6" t="str">
        <f t="shared" si="6"/>
        <v>G Osaka-Shonan</v>
      </c>
    </row>
    <row r="14" spans="1:19" x14ac:dyDescent="0.2">
      <c r="A14" s="5">
        <v>43638</v>
      </c>
      <c r="B14" s="6" t="str">
        <f t="shared" ref="B14" si="14">IF(ISBLANK(A14),"","0:00")</f>
        <v>0:00</v>
      </c>
      <c r="C14" s="7" t="s">
        <v>16</v>
      </c>
      <c r="D14" s="6" t="str">
        <f t="shared" si="1"/>
        <v>Jackpot Bets</v>
      </c>
      <c r="E14" s="7" t="s">
        <v>41</v>
      </c>
      <c r="F14" s="7" t="s">
        <v>42</v>
      </c>
      <c r="G14" s="6" t="str">
        <f t="shared" si="2"/>
        <v>Dr Congo-Uganda</v>
      </c>
      <c r="H14" s="6">
        <f t="shared" si="3"/>
        <v>0</v>
      </c>
      <c r="I14" s="6">
        <f t="shared" si="4"/>
        <v>0</v>
      </c>
      <c r="J14" s="8">
        <v>2.1</v>
      </c>
      <c r="K14" s="8">
        <v>3.2</v>
      </c>
      <c r="L14" s="8">
        <v>3.8</v>
      </c>
      <c r="M14" s="9">
        <f t="shared" si="5"/>
        <v>-1.1000000000000001</v>
      </c>
      <c r="N14" s="7" t="s">
        <v>55</v>
      </c>
      <c r="O14" s="7" t="s">
        <v>42</v>
      </c>
      <c r="P14" s="6" t="str">
        <f t="shared" si="6"/>
        <v>D.R. Congo-Uganda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2019-06-17T11:58:39Z</dcterms:created>
  <dcterms:modified xsi:type="dcterms:W3CDTF">2019-06-20T16:48:48Z</dcterms:modified>
</cp:coreProperties>
</file>