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3" i="1"/>
  <c r="B12" i="1"/>
  <c r="B11" i="1"/>
  <c r="B10" i="1"/>
  <c r="B9" i="1"/>
  <c r="B8" i="1"/>
  <c r="B7" i="1"/>
  <c r="B6" i="1"/>
  <c r="B5" i="1"/>
  <c r="B4" i="1"/>
  <c r="B3" i="1"/>
  <c r="B2" i="1"/>
  <c r="G10" i="1" l="1"/>
  <c r="H10" i="1"/>
  <c r="I10" i="1"/>
  <c r="M10" i="1"/>
  <c r="G11" i="1"/>
  <c r="H11" i="1"/>
  <c r="I11" i="1"/>
  <c r="M11" i="1"/>
  <c r="G12" i="1"/>
  <c r="H12" i="1"/>
  <c r="I12" i="1"/>
  <c r="M12" i="1"/>
  <c r="G13" i="1"/>
  <c r="H13" i="1"/>
  <c r="I13" i="1"/>
  <c r="M13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18" i="1"/>
  <c r="M17" i="1"/>
  <c r="M16" i="1"/>
  <c r="M15" i="1"/>
  <c r="M14" i="1"/>
  <c r="M9" i="1"/>
  <c r="M8" i="1"/>
  <c r="M7" i="1"/>
  <c r="M6" i="1"/>
  <c r="M5" i="1"/>
  <c r="M4" i="1"/>
  <c r="M3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P2" i="1"/>
  <c r="M2" i="1"/>
  <c r="I2" i="1"/>
  <c r="H2" i="1"/>
  <c r="G2" i="1"/>
</calcChain>
</file>

<file path=xl/sharedStrings.xml><?xml version="1.0" encoding="utf-8"?>
<sst xmlns="http://schemas.openxmlformats.org/spreadsheetml/2006/main" count="101" uniqueCount="85">
  <si>
    <t>country</t>
  </si>
  <si>
    <t>league</t>
  </si>
  <si>
    <t>day</t>
  </si>
  <si>
    <t>time</t>
  </si>
  <si>
    <t>game</t>
  </si>
  <si>
    <t>away</t>
  </si>
  <si>
    <t>home</t>
  </si>
  <si>
    <t>h_goals</t>
  </si>
  <si>
    <t>a_goals</t>
  </si>
  <si>
    <t>odds_1</t>
  </si>
  <si>
    <t>odds_x</t>
  </si>
  <si>
    <t>odds_2</t>
  </si>
  <si>
    <t>odds_delta</t>
  </si>
  <si>
    <t>alias_home</t>
  </si>
  <si>
    <t>alias_away</t>
  </si>
  <si>
    <t>alias_game</t>
  </si>
  <si>
    <t xml:space="preserve">COLOMBIA </t>
  </si>
  <si>
    <t>PARAGUAY</t>
  </si>
  <si>
    <t>Mbet</t>
  </si>
  <si>
    <t>MJALLBY AIF</t>
  </si>
  <si>
    <t>IK BRAGE</t>
  </si>
  <si>
    <t>IF BROMMAPOJKARNA</t>
  </si>
  <si>
    <t>ORGRYTE</t>
  </si>
  <si>
    <t>STJARNAN</t>
  </si>
  <si>
    <t>FYLKIR</t>
  </si>
  <si>
    <t xml:space="preserve">VALERENGA </t>
  </si>
  <si>
    <t>SARPSBORG 08 FF</t>
  </si>
  <si>
    <t>TROMSO</t>
  </si>
  <si>
    <t>ROSENBORG</t>
  </si>
  <si>
    <t>VIKING</t>
  </si>
  <si>
    <t>BODO/GLIMT</t>
  </si>
  <si>
    <t>NEST-SOTRA</t>
  </si>
  <si>
    <t>JERV</t>
  </si>
  <si>
    <t>STROMMEN</t>
  </si>
  <si>
    <t>KONGSVINGER</t>
  </si>
  <si>
    <t>MALLORCA</t>
  </si>
  <si>
    <t>DEPORTIVO LA CORUNA</t>
  </si>
  <si>
    <t>FH HAFNARFJORDUR</t>
  </si>
  <si>
    <t>KR REYKJAVIK</t>
  </si>
  <si>
    <t xml:space="preserve">RANHEIM </t>
  </si>
  <si>
    <t>MJONDALEN</t>
  </si>
  <si>
    <t xml:space="preserve">RAUFOSS </t>
  </si>
  <si>
    <t>AALESUND</t>
  </si>
  <si>
    <t>KA AKUREYRI</t>
  </si>
  <si>
    <t>VIKINGUR REYKJAVIK</t>
  </si>
  <si>
    <t>DENMARK (U21)</t>
  </si>
  <si>
    <t>SERBIA (U21)</t>
  </si>
  <si>
    <t>ODD BALLKLUBB</t>
  </si>
  <si>
    <t>HAUGESUND</t>
  </si>
  <si>
    <t xml:space="preserve">ALGERIA </t>
  </si>
  <si>
    <t>KENYA</t>
  </si>
  <si>
    <t>Colombia</t>
  </si>
  <si>
    <t>Paraguay</t>
  </si>
  <si>
    <t>Mjallby</t>
  </si>
  <si>
    <t>Brage</t>
  </si>
  <si>
    <t>Brommapojkarna</t>
  </si>
  <si>
    <t>Orgryte</t>
  </si>
  <si>
    <t>Stjarnan</t>
  </si>
  <si>
    <t>Fylkir</t>
  </si>
  <si>
    <t>Valerenga</t>
  </si>
  <si>
    <t>Sarpsborg 08</t>
  </si>
  <si>
    <t>Tromso</t>
  </si>
  <si>
    <t>Rosenborg</t>
  </si>
  <si>
    <t>Viking</t>
  </si>
  <si>
    <t>Bodo/Glimt</t>
  </si>
  <si>
    <t>Nest-Sotra</t>
  </si>
  <si>
    <t>Jerv</t>
  </si>
  <si>
    <t>Strommen</t>
  </si>
  <si>
    <t>Kongsvinger</t>
  </si>
  <si>
    <t>Mallorca</t>
  </si>
  <si>
    <t>Dep. La Coruna</t>
  </si>
  <si>
    <t>Hafnarfjordur</t>
  </si>
  <si>
    <t>KR Reykjavik</t>
  </si>
  <si>
    <t>Ranheim</t>
  </si>
  <si>
    <t>Mjondalen</t>
  </si>
  <si>
    <t>Raufoss</t>
  </si>
  <si>
    <t>Aalesund</t>
  </si>
  <si>
    <t>KA Akureyri</t>
  </si>
  <si>
    <t>Vikingur Reykjavik</t>
  </si>
  <si>
    <t>Denmark U21</t>
  </si>
  <si>
    <t>Serbia U21</t>
  </si>
  <si>
    <t>Odd</t>
  </si>
  <si>
    <t>Haugesund</t>
  </si>
  <si>
    <t>Algeria</t>
  </si>
  <si>
    <t>Kenya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</si>
</sst>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1" x14ac:knownFonts="1"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2" fontId="0" fillId="0" borderId="1" xfId="0" applyNumberFormat="1" applyBorder="1" applyAlignment="1">
      <alignment vertical="top"/>
    </xf>
    <xf numFmtId="2" fontId="0" fillId="2" borderId="1" xfId="0" applyNumberFormat="1" applyFill="1" applyBorder="1" applyAlignment="1">
      <alignment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zoomScale="80" zoomScaleNormal="80" workbookViewId="0">
      <pane ySplit="1" topLeftCell="A2" activePane="bottomLeft" state="frozen"/>
      <selection pane="bottomLeft" activeCell="O19" sqref="O19"/>
    </sheetView>
  </sheetViews>
  <sheetFormatPr defaultColWidth="12.7109375" defaultRowHeight="12.75" x14ac:dyDescent="0.2"/>
  <cols>
    <col min="1" max="1" width="12.7109375" style="10"/>
    <col min="2" max="2" width="12.7109375" style="3" hidden="1" customWidth="1"/>
    <col min="3" max="3" width="12.7109375" style="3"/>
    <col min="4" max="4" width="12.7109375" style="3" hidden="1" customWidth="1"/>
    <col min="5" max="5" width="19.5703125" style="3" bestFit="1" customWidth="1"/>
    <col min="6" max="6" width="20.5703125" style="3" bestFit="1" customWidth="1"/>
    <col min="7" max="7" width="31.28515625" style="3" hidden="1" customWidth="1"/>
    <col min="8" max="9" width="12.7109375" style="3" hidden="1" customWidth="1"/>
    <col min="10" max="12" width="12.7109375" style="3"/>
    <col min="13" max="13" width="12.7109375" style="3" hidden="1" customWidth="1"/>
    <col min="14" max="14" width="12.7109375" style="3"/>
    <col min="15" max="15" width="18.42578125" style="3" bestFit="1" customWidth="1"/>
    <col min="16" max="16" width="32.7109375" style="3" hidden="1" customWidth="1"/>
    <col min="17" max="16384" width="12.7109375" style="3"/>
  </cols>
  <sheetData>
    <row r="1" spans="1:19" s="4" customFormat="1" x14ac:dyDescent="0.2">
      <c r="A1" s="1" t="s">
        <v>2</v>
      </c>
      <c r="B1" s="2" t="s">
        <v>3</v>
      </c>
      <c r="C1" s="1" t="s">
        <v>0</v>
      </c>
      <c r="D1" s="2" t="s">
        <v>1</v>
      </c>
      <c r="E1" s="1" t="s">
        <v>13</v>
      </c>
      <c r="F1" s="1" t="s">
        <v>14</v>
      </c>
      <c r="G1" s="2" t="s">
        <v>15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6</v>
      </c>
      <c r="O1" s="1" t="s">
        <v>5</v>
      </c>
      <c r="P1" s="2" t="s">
        <v>4</v>
      </c>
      <c r="Q1" s="3"/>
      <c r="R1" s="3"/>
      <c r="S1" s="3"/>
    </row>
    <row r="2" spans="1:19" x14ac:dyDescent="0.2">
      <c r="A2" s="5">
        <v>43639</v>
      </c>
      <c r="B2" s="6" t="str">
        <f t="shared" ref="B2:B13" si="0">IF(ISBLANK(A2),"","0:00")</f>
        <v>0:00</v>
      </c>
      <c r="C2" s="7" t="s">
        <v>18</v>
      </c>
      <c r="D2" s="6" t="str">
        <f t="shared" ref="D2:D18" si="1">IF(ISBLANK(A2),"","Jackpot Bets")</f>
        <v>Jackpot Bets</v>
      </c>
      <c r="E2" s="7" t="s">
        <v>16</v>
      </c>
      <c r="F2" s="7" t="s">
        <v>17</v>
      </c>
      <c r="G2" s="6" t="str">
        <f>IF(ISBLANK(E2),"",IF(ISBLANK(F2),"",CONCATENATE(E2,"-",F2)))</f>
        <v>COLOMBIA -PARAGUAY</v>
      </c>
      <c r="H2" s="6">
        <f>IF(ISBLANK(A2),"",0)</f>
        <v>0</v>
      </c>
      <c r="I2" s="6">
        <f>IF(ISBLANK(A2),"",0)</f>
        <v>0</v>
      </c>
      <c r="J2" s="8">
        <v>2.56</v>
      </c>
      <c r="K2" s="7">
        <v>3.26</v>
      </c>
      <c r="L2" s="7">
        <v>2.88</v>
      </c>
      <c r="M2" s="9">
        <f>IF(ISBLANK(J2),"",IF(ISBLANK(K2),"",J2-K2))</f>
        <v>-0.69999999999999973</v>
      </c>
      <c r="N2" s="7" t="s">
        <v>51</v>
      </c>
      <c r="O2" s="8" t="s">
        <v>52</v>
      </c>
      <c r="P2" s="6" t="str">
        <f>IF(ISBLANK(N2),"",IF(ISBLANK(O2),"",CONCATENATE(N2,"-",O2)))</f>
        <v>Colombia-Paraguay</v>
      </c>
    </row>
    <row r="3" spans="1:19" x14ac:dyDescent="0.2">
      <c r="A3" s="5">
        <v>43639</v>
      </c>
      <c r="B3" s="6" t="str">
        <f t="shared" si="0"/>
        <v>0:00</v>
      </c>
      <c r="C3" s="7" t="s">
        <v>18</v>
      </c>
      <c r="D3" s="6" t="str">
        <f t="shared" si="1"/>
        <v>Jackpot Bets</v>
      </c>
      <c r="E3" s="7" t="s">
        <v>19</v>
      </c>
      <c r="F3" s="7" t="s">
        <v>20</v>
      </c>
      <c r="G3" s="6" t="str">
        <f t="shared" ref="G3:G18" si="2">IF(ISBLANK(E3),"",IF(ISBLANK(F3),"",CONCATENATE(E3,"-",F3)))</f>
        <v>MJALLBY AIF-IK BRAGE</v>
      </c>
      <c r="H3" s="6">
        <f t="shared" ref="H3:H18" si="3">IF(ISBLANK(A3),"",0)</f>
        <v>0</v>
      </c>
      <c r="I3" s="6">
        <f t="shared" ref="I3:I18" si="4">IF(ISBLANK(A3),"",0)</f>
        <v>0</v>
      </c>
      <c r="J3" s="8">
        <v>2.0699999999999998</v>
      </c>
      <c r="K3" s="7">
        <v>3.44</v>
      </c>
      <c r="L3" s="7">
        <v>3.44</v>
      </c>
      <c r="M3" s="9">
        <f t="shared" ref="M3:M18" si="5">IF(ISBLANK(J3),"",IF(ISBLANK(K3),"",J3-K3))</f>
        <v>-1.37</v>
      </c>
      <c r="N3" s="8" t="s">
        <v>53</v>
      </c>
      <c r="O3" s="8" t="s">
        <v>54</v>
      </c>
      <c r="P3" s="6" t="str">
        <f t="shared" ref="P3:P18" si="6">IF(ISBLANK(N3),"",IF(ISBLANK(O3),"",CONCATENATE(N3,"-",O3)))</f>
        <v>Mjallby-Brage</v>
      </c>
    </row>
    <row r="4" spans="1:19" x14ac:dyDescent="0.2">
      <c r="A4" s="5">
        <v>43639</v>
      </c>
      <c r="B4" s="6" t="str">
        <f t="shared" si="0"/>
        <v>0:00</v>
      </c>
      <c r="C4" s="7" t="s">
        <v>18</v>
      </c>
      <c r="D4" s="6" t="str">
        <f t="shared" si="1"/>
        <v>Jackpot Bets</v>
      </c>
      <c r="E4" s="7" t="s">
        <v>21</v>
      </c>
      <c r="F4" s="7" t="s">
        <v>22</v>
      </c>
      <c r="G4" s="6" t="str">
        <f t="shared" si="2"/>
        <v>IF BROMMAPOJKARNA-ORGRYTE</v>
      </c>
      <c r="H4" s="6">
        <f t="shared" si="3"/>
        <v>0</v>
      </c>
      <c r="I4" s="6">
        <f t="shared" si="4"/>
        <v>0</v>
      </c>
      <c r="J4" s="8">
        <v>3.13</v>
      </c>
      <c r="K4" s="8">
        <v>3.35</v>
      </c>
      <c r="L4" s="8">
        <v>2.23</v>
      </c>
      <c r="M4" s="9">
        <f t="shared" si="5"/>
        <v>-0.2200000000000002</v>
      </c>
      <c r="N4" s="7" t="s">
        <v>55</v>
      </c>
      <c r="O4" s="7" t="s">
        <v>56</v>
      </c>
      <c r="P4" s="6" t="str">
        <f t="shared" si="6"/>
        <v>Brommapojkarna-Orgryte</v>
      </c>
    </row>
    <row r="5" spans="1:19" x14ac:dyDescent="0.2">
      <c r="A5" s="5">
        <v>43639</v>
      </c>
      <c r="B5" s="6" t="str">
        <f t="shared" si="0"/>
        <v>0:00</v>
      </c>
      <c r="C5" s="7" t="s">
        <v>18</v>
      </c>
      <c r="D5" s="6" t="str">
        <f t="shared" si="1"/>
        <v>Jackpot Bets</v>
      </c>
      <c r="E5" s="7" t="s">
        <v>23</v>
      </c>
      <c r="F5" s="7" t="s">
        <v>24</v>
      </c>
      <c r="G5" s="6" t="str">
        <f t="shared" si="2"/>
        <v>STJARNAN-FYLKIR</v>
      </c>
      <c r="H5" s="6">
        <f t="shared" si="3"/>
        <v>0</v>
      </c>
      <c r="I5" s="6">
        <f t="shared" si="4"/>
        <v>0</v>
      </c>
      <c r="J5" s="8">
        <v>1.86</v>
      </c>
      <c r="K5" s="8">
        <v>3.65</v>
      </c>
      <c r="L5" s="8">
        <v>3.88</v>
      </c>
      <c r="M5" s="9">
        <f t="shared" si="5"/>
        <v>-1.7899999999999998</v>
      </c>
      <c r="N5" s="7" t="s">
        <v>57</v>
      </c>
      <c r="O5" s="7" t="s">
        <v>58</v>
      </c>
      <c r="P5" s="6" t="str">
        <f t="shared" si="6"/>
        <v>Stjarnan-Fylkir</v>
      </c>
    </row>
    <row r="6" spans="1:19" x14ac:dyDescent="0.2">
      <c r="A6" s="5">
        <v>43639</v>
      </c>
      <c r="B6" s="6" t="str">
        <f t="shared" si="0"/>
        <v>0:00</v>
      </c>
      <c r="C6" s="7" t="s">
        <v>18</v>
      </c>
      <c r="D6" s="6" t="str">
        <f t="shared" si="1"/>
        <v>Jackpot Bets</v>
      </c>
      <c r="E6" s="7" t="s">
        <v>25</v>
      </c>
      <c r="F6" s="7" t="s">
        <v>26</v>
      </c>
      <c r="G6" s="6" t="str">
        <f t="shared" si="2"/>
        <v>VALERENGA -SARPSBORG 08 FF</v>
      </c>
      <c r="H6" s="6">
        <f t="shared" si="3"/>
        <v>0</v>
      </c>
      <c r="I6" s="6">
        <f t="shared" si="4"/>
        <v>0</v>
      </c>
      <c r="J6" s="8">
        <v>2.14</v>
      </c>
      <c r="K6" s="8">
        <v>3.44</v>
      </c>
      <c r="L6" s="8">
        <v>3.4</v>
      </c>
      <c r="M6" s="9">
        <f t="shared" si="5"/>
        <v>-1.2999999999999998</v>
      </c>
      <c r="N6" s="7" t="s">
        <v>59</v>
      </c>
      <c r="O6" s="7" t="s">
        <v>60</v>
      </c>
      <c r="P6" s="6" t="str">
        <f t="shared" si="6"/>
        <v>Valerenga-Sarpsborg 08</v>
      </c>
    </row>
    <row r="7" spans="1:19" x14ac:dyDescent="0.2">
      <c r="A7" s="5">
        <v>43639</v>
      </c>
      <c r="B7" s="6" t="str">
        <f t="shared" si="0"/>
        <v>0:00</v>
      </c>
      <c r="C7" s="7" t="s">
        <v>18</v>
      </c>
      <c r="D7" s="6" t="str">
        <f t="shared" si="1"/>
        <v>Jackpot Bets</v>
      </c>
      <c r="E7" s="7" t="s">
        <v>27</v>
      </c>
      <c r="F7" s="7" t="s">
        <v>28</v>
      </c>
      <c r="G7" s="6" t="str">
        <f t="shared" si="2"/>
        <v>TROMSO-ROSENBORG</v>
      </c>
      <c r="H7" s="6">
        <f t="shared" si="3"/>
        <v>0</v>
      </c>
      <c r="I7" s="6">
        <f t="shared" si="4"/>
        <v>0</v>
      </c>
      <c r="J7" s="8">
        <v>3.83</v>
      </c>
      <c r="K7" s="8">
        <v>3.38</v>
      </c>
      <c r="L7" s="8">
        <v>2.0099999999999998</v>
      </c>
      <c r="M7" s="9">
        <f t="shared" si="5"/>
        <v>0.45000000000000018</v>
      </c>
      <c r="N7" s="7" t="s">
        <v>61</v>
      </c>
      <c r="O7" s="7" t="s">
        <v>62</v>
      </c>
      <c r="P7" s="6" t="str">
        <f t="shared" si="6"/>
        <v>Tromso-Rosenborg</v>
      </c>
    </row>
    <row r="8" spans="1:19" x14ac:dyDescent="0.2">
      <c r="A8" s="5">
        <v>43639</v>
      </c>
      <c r="B8" s="6" t="str">
        <f t="shared" si="0"/>
        <v>0:00</v>
      </c>
      <c r="C8" s="7" t="s">
        <v>18</v>
      </c>
      <c r="D8" s="6" t="str">
        <f t="shared" si="1"/>
        <v>Jackpot Bets</v>
      </c>
      <c r="E8" s="7" t="s">
        <v>29</v>
      </c>
      <c r="F8" s="7" t="s">
        <v>30</v>
      </c>
      <c r="G8" s="6" t="str">
        <f t="shared" si="2"/>
        <v>VIKING-BODO/GLIMT</v>
      </c>
      <c r="H8" s="6">
        <f t="shared" si="3"/>
        <v>0</v>
      </c>
      <c r="I8" s="6">
        <f t="shared" si="4"/>
        <v>0</v>
      </c>
      <c r="J8" s="8">
        <v>2.62</v>
      </c>
      <c r="K8" s="8">
        <v>3.53</v>
      </c>
      <c r="L8" s="8">
        <v>2.59</v>
      </c>
      <c r="M8" s="9">
        <f t="shared" si="5"/>
        <v>-0.9099999999999997</v>
      </c>
      <c r="N8" s="7" t="s">
        <v>63</v>
      </c>
      <c r="O8" s="7" t="s">
        <v>64</v>
      </c>
      <c r="P8" s="6" t="str">
        <f t="shared" si="6"/>
        <v>Viking-Bodo/Glimt</v>
      </c>
    </row>
    <row r="9" spans="1:19" x14ac:dyDescent="0.2">
      <c r="A9" s="5">
        <v>43639</v>
      </c>
      <c r="B9" s="6" t="str">
        <f t="shared" si="0"/>
        <v>0:00</v>
      </c>
      <c r="C9" s="7" t="s">
        <v>18</v>
      </c>
      <c r="D9" s="6" t="str">
        <f t="shared" si="1"/>
        <v>Jackpot Bets</v>
      </c>
      <c r="E9" s="7" t="s">
        <v>31</v>
      </c>
      <c r="F9" s="7" t="s">
        <v>32</v>
      </c>
      <c r="G9" s="6" t="str">
        <f t="shared" si="2"/>
        <v>NEST-SOTRA-JERV</v>
      </c>
      <c r="H9" s="6">
        <f t="shared" si="3"/>
        <v>0</v>
      </c>
      <c r="I9" s="6">
        <f t="shared" si="4"/>
        <v>0</v>
      </c>
      <c r="J9" s="8">
        <v>2.06</v>
      </c>
      <c r="K9" s="8">
        <v>3.33</v>
      </c>
      <c r="L9" s="8">
        <v>3.55</v>
      </c>
      <c r="M9" s="9">
        <f t="shared" si="5"/>
        <v>-1.27</v>
      </c>
      <c r="N9" s="7" t="s">
        <v>65</v>
      </c>
      <c r="O9" s="7" t="s">
        <v>66</v>
      </c>
      <c r="P9" s="6" t="str">
        <f t="shared" si="6"/>
        <v>Nest-Sotra-Jerv</v>
      </c>
    </row>
    <row r="10" spans="1:19" x14ac:dyDescent="0.2">
      <c r="A10" s="5">
        <v>43639</v>
      </c>
      <c r="B10" s="6" t="str">
        <f t="shared" si="0"/>
        <v>0:00</v>
      </c>
      <c r="C10" s="7" t="s">
        <v>18</v>
      </c>
      <c r="D10" s="6" t="str">
        <f t="shared" si="1"/>
        <v>Jackpot Bets</v>
      </c>
      <c r="E10" s="7" t="s">
        <v>33</v>
      </c>
      <c r="F10" s="7" t="s">
        <v>34</v>
      </c>
      <c r="G10" s="6" t="str">
        <f t="shared" si="2"/>
        <v>STROMMEN-KONGSVINGER</v>
      </c>
      <c r="H10" s="6">
        <f t="shared" si="3"/>
        <v>0</v>
      </c>
      <c r="I10" s="6">
        <f t="shared" si="4"/>
        <v>0</v>
      </c>
      <c r="J10" s="8">
        <v>2.67</v>
      </c>
      <c r="K10" s="8">
        <v>3.45</v>
      </c>
      <c r="L10" s="8">
        <v>2.4700000000000002</v>
      </c>
      <c r="M10" s="9">
        <f t="shared" si="5"/>
        <v>-0.78000000000000025</v>
      </c>
      <c r="N10" s="7" t="s">
        <v>67</v>
      </c>
      <c r="O10" s="7" t="s">
        <v>68</v>
      </c>
      <c r="P10" s="6" t="str">
        <f t="shared" si="6"/>
        <v>Strommen-Kongsvinger</v>
      </c>
    </row>
    <row r="11" spans="1:19" x14ac:dyDescent="0.2">
      <c r="A11" s="5">
        <v>43639</v>
      </c>
      <c r="B11" s="6" t="str">
        <f t="shared" si="0"/>
        <v>0:00</v>
      </c>
      <c r="C11" s="7" t="s">
        <v>18</v>
      </c>
      <c r="D11" s="6" t="str">
        <f t="shared" si="1"/>
        <v>Jackpot Bets</v>
      </c>
      <c r="E11" s="7" t="s">
        <v>35</v>
      </c>
      <c r="F11" s="7" t="s">
        <v>36</v>
      </c>
      <c r="G11" s="6" t="str">
        <f t="shared" si="2"/>
        <v>MALLORCA-DEPORTIVO LA CORUNA</v>
      </c>
      <c r="H11" s="6">
        <f t="shared" si="3"/>
        <v>0</v>
      </c>
      <c r="I11" s="6">
        <f t="shared" si="4"/>
        <v>0</v>
      </c>
      <c r="J11" s="8">
        <v>2.11</v>
      </c>
      <c r="K11" s="8">
        <v>3.17</v>
      </c>
      <c r="L11" s="8">
        <v>3.75</v>
      </c>
      <c r="M11" s="9">
        <f t="shared" si="5"/>
        <v>-1.06</v>
      </c>
      <c r="N11" s="7" t="s">
        <v>69</v>
      </c>
      <c r="O11" s="7" t="s">
        <v>70</v>
      </c>
      <c r="P11" s="6" t="str">
        <f t="shared" si="6"/>
        <v>Mallorca-Dep. La Coruna</v>
      </c>
    </row>
    <row r="12" spans="1:19" x14ac:dyDescent="0.2">
      <c r="A12" s="5">
        <v>43639</v>
      </c>
      <c r="B12" s="6" t="str">
        <f t="shared" si="0"/>
        <v>0:00</v>
      </c>
      <c r="C12" s="7" t="s">
        <v>18</v>
      </c>
      <c r="D12" s="6" t="str">
        <f t="shared" si="1"/>
        <v>Jackpot Bets</v>
      </c>
      <c r="E12" s="7" t="s">
        <v>37</v>
      </c>
      <c r="F12" s="7" t="s">
        <v>38</v>
      </c>
      <c r="G12" s="6" t="str">
        <f t="shared" si="2"/>
        <v>FH HAFNARFJORDUR-KR REYKJAVIK</v>
      </c>
      <c r="H12" s="6">
        <f t="shared" si="3"/>
        <v>0</v>
      </c>
      <c r="I12" s="6">
        <f t="shared" si="4"/>
        <v>0</v>
      </c>
      <c r="J12" s="8">
        <v>2.5299999999999998</v>
      </c>
      <c r="K12" s="8">
        <v>3.34</v>
      </c>
      <c r="L12" s="8">
        <v>2.67</v>
      </c>
      <c r="M12" s="9">
        <f t="shared" si="5"/>
        <v>-0.81</v>
      </c>
      <c r="N12" s="7" t="s">
        <v>71</v>
      </c>
      <c r="O12" s="7" t="s">
        <v>72</v>
      </c>
      <c r="P12" s="6" t="str">
        <f t="shared" si="6"/>
        <v>Hafnarfjordur-KR Reykjavik</v>
      </c>
    </row>
    <row r="13" spans="1:19" x14ac:dyDescent="0.2">
      <c r="A13" s="5">
        <v>43639</v>
      </c>
      <c r="B13" s="6" t="str">
        <f t="shared" si="0"/>
        <v>0:00</v>
      </c>
      <c r="C13" s="7" t="s">
        <v>18</v>
      </c>
      <c r="D13" s="6" t="str">
        <f t="shared" si="1"/>
        <v>Jackpot Bets</v>
      </c>
      <c r="E13" s="7" t="s">
        <v>39</v>
      </c>
      <c r="F13" s="7" t="s">
        <v>40</v>
      </c>
      <c r="G13" s="6" t="str">
        <f t="shared" si="2"/>
        <v>RANHEIM -MJONDALEN</v>
      </c>
      <c r="H13" s="6">
        <f t="shared" si="3"/>
        <v>0</v>
      </c>
      <c r="I13" s="6">
        <f t="shared" si="4"/>
        <v>0</v>
      </c>
      <c r="J13" s="8">
        <v>2.12</v>
      </c>
      <c r="K13" s="8">
        <v>3.5</v>
      </c>
      <c r="L13" s="8">
        <v>3.39</v>
      </c>
      <c r="M13" s="9">
        <f t="shared" si="5"/>
        <v>-1.38</v>
      </c>
      <c r="N13" s="7" t="s">
        <v>73</v>
      </c>
      <c r="O13" s="7" t="s">
        <v>74</v>
      </c>
      <c r="P13" s="6" t="str">
        <f t="shared" si="6"/>
        <v>Ranheim-Mjondalen</v>
      </c>
    </row>
    <row r="14" spans="1:19" x14ac:dyDescent="0.2">
      <c r="A14" s="5">
        <v>43639</v>
      </c>
      <c r="B14" s="6" t="str">
        <f t="shared" ref="B14:B18" si="7">IF(ISBLANK(A14),"","0:00")</f>
        <v>0:00</v>
      </c>
      <c r="C14" s="7" t="s">
        <v>18</v>
      </c>
      <c r="D14" s="6" t="str">
        <f t="shared" si="1"/>
        <v>Jackpot Bets</v>
      </c>
      <c r="E14" s="7" t="s">
        <v>41</v>
      </c>
      <c r="F14" s="7" t="s">
        <v>42</v>
      </c>
      <c r="G14" s="6" t="str">
        <f t="shared" si="2"/>
        <v>RAUFOSS -AALESUND</v>
      </c>
      <c r="H14" s="6">
        <f t="shared" si="3"/>
        <v>0</v>
      </c>
      <c r="I14" s="6">
        <f t="shared" si="4"/>
        <v>0</v>
      </c>
      <c r="J14" s="8">
        <v>3.95</v>
      </c>
      <c r="K14" s="8">
        <v>3.82</v>
      </c>
      <c r="L14" s="8">
        <v>1.8</v>
      </c>
      <c r="M14" s="9">
        <f t="shared" si="5"/>
        <v>0.13000000000000034</v>
      </c>
      <c r="N14" s="7" t="s">
        <v>75</v>
      </c>
      <c r="O14" s="7" t="s">
        <v>76</v>
      </c>
      <c r="P14" s="6" t="str">
        <f t="shared" si="6"/>
        <v>Raufoss-Aalesund</v>
      </c>
    </row>
    <row r="15" spans="1:19" x14ac:dyDescent="0.2">
      <c r="A15" s="5">
        <v>43639</v>
      </c>
      <c r="B15" s="6" t="str">
        <f t="shared" si="7"/>
        <v>0:00</v>
      </c>
      <c r="C15" s="7" t="s">
        <v>18</v>
      </c>
      <c r="D15" s="6" t="str">
        <f t="shared" si="1"/>
        <v>Jackpot Bets</v>
      </c>
      <c r="E15" s="7" t="s">
        <v>43</v>
      </c>
      <c r="F15" s="7" t="s">
        <v>44</v>
      </c>
      <c r="G15" s="6" t="str">
        <f t="shared" si="2"/>
        <v>KA AKUREYRI-VIKINGUR REYKJAVIK</v>
      </c>
      <c r="H15" s="6">
        <f t="shared" si="3"/>
        <v>0</v>
      </c>
      <c r="I15" s="6">
        <f t="shared" si="4"/>
        <v>0</v>
      </c>
      <c r="J15" s="8">
        <v>1.79</v>
      </c>
      <c r="K15" s="8">
        <v>3.67</v>
      </c>
      <c r="L15" s="8">
        <v>4.21</v>
      </c>
      <c r="M15" s="9">
        <f t="shared" si="5"/>
        <v>-1.88</v>
      </c>
      <c r="N15" s="7" t="s">
        <v>77</v>
      </c>
      <c r="O15" s="7" t="s">
        <v>78</v>
      </c>
      <c r="P15" s="6" t="str">
        <f t="shared" si="6"/>
        <v>KA Akureyri-Vikingur Reykjavik</v>
      </c>
    </row>
    <row r="16" spans="1:19" x14ac:dyDescent="0.2">
      <c r="A16" s="5">
        <v>43639</v>
      </c>
      <c r="B16" s="6" t="str">
        <f t="shared" si="7"/>
        <v>0:00</v>
      </c>
      <c r="C16" s="7" t="s">
        <v>18</v>
      </c>
      <c r="D16" s="6" t="str">
        <f t="shared" si="1"/>
        <v>Jackpot Bets</v>
      </c>
      <c r="E16" s="7" t="s">
        <v>45</v>
      </c>
      <c r="F16" s="7" t="s">
        <v>46</v>
      </c>
      <c r="G16" s="6" t="str">
        <f t="shared" si="2"/>
        <v>DENMARK (U21)-SERBIA (U21)</v>
      </c>
      <c r="H16" s="6">
        <f t="shared" si="3"/>
        <v>0</v>
      </c>
      <c r="I16" s="6">
        <f t="shared" si="4"/>
        <v>0</v>
      </c>
      <c r="J16" s="8">
        <v>1.53</v>
      </c>
      <c r="K16" s="8">
        <v>4.5</v>
      </c>
      <c r="L16" s="8">
        <v>5.41</v>
      </c>
      <c r="M16" s="9">
        <f t="shared" si="5"/>
        <v>-2.9699999999999998</v>
      </c>
      <c r="N16" s="7" t="s">
        <v>79</v>
      </c>
      <c r="O16" s="7" t="s">
        <v>80</v>
      </c>
      <c r="P16" s="6" t="str">
        <f t="shared" si="6"/>
        <v>Denmark U21-Serbia U21</v>
      </c>
    </row>
    <row r="17" spans="1:16" x14ac:dyDescent="0.2">
      <c r="A17" s="5">
        <v>43639</v>
      </c>
      <c r="B17" s="6" t="str">
        <f t="shared" si="7"/>
        <v>0:00</v>
      </c>
      <c r="C17" s="7" t="s">
        <v>18</v>
      </c>
      <c r="D17" s="6" t="str">
        <f t="shared" si="1"/>
        <v>Jackpot Bets</v>
      </c>
      <c r="E17" s="7" t="s">
        <v>47</v>
      </c>
      <c r="F17" s="7" t="s">
        <v>48</v>
      </c>
      <c r="G17" s="6" t="str">
        <f t="shared" si="2"/>
        <v>ODD BALLKLUBB-HAUGESUND</v>
      </c>
      <c r="H17" s="6">
        <f t="shared" si="3"/>
        <v>0</v>
      </c>
      <c r="I17" s="6">
        <f t="shared" si="4"/>
        <v>0</v>
      </c>
      <c r="J17" s="8">
        <v>1.82</v>
      </c>
      <c r="K17" s="8">
        <v>3.6</v>
      </c>
      <c r="L17" s="8">
        <v>4.4400000000000004</v>
      </c>
      <c r="M17" s="9">
        <f t="shared" si="5"/>
        <v>-1.78</v>
      </c>
      <c r="N17" s="7" t="s">
        <v>81</v>
      </c>
      <c r="O17" s="7" t="s">
        <v>82</v>
      </c>
      <c r="P17" s="6" t="str">
        <f t="shared" si="6"/>
        <v>Odd-Haugesund</v>
      </c>
    </row>
    <row r="18" spans="1:16" x14ac:dyDescent="0.2">
      <c r="A18" s="5">
        <v>43639</v>
      </c>
      <c r="B18" s="6" t="str">
        <f t="shared" si="7"/>
        <v>0:00</v>
      </c>
      <c r="C18" s="7" t="s">
        <v>18</v>
      </c>
      <c r="D18" s="6" t="str">
        <f t="shared" si="1"/>
        <v>Jackpot Bets</v>
      </c>
      <c r="E18" s="7" t="s">
        <v>49</v>
      </c>
      <c r="F18" s="7" t="s">
        <v>50</v>
      </c>
      <c r="G18" s="6" t="str">
        <f t="shared" si="2"/>
        <v>ALGERIA -KENYA</v>
      </c>
      <c r="H18" s="6">
        <f t="shared" si="3"/>
        <v>0</v>
      </c>
      <c r="I18" s="6">
        <f t="shared" si="4"/>
        <v>0</v>
      </c>
      <c r="J18" s="8">
        <v>1.59</v>
      </c>
      <c r="K18" s="8">
        <v>3.64</v>
      </c>
      <c r="L18" s="8">
        <v>6.6</v>
      </c>
      <c r="M18" s="9">
        <f t="shared" si="5"/>
        <v>-2.0499999999999998</v>
      </c>
      <c r="N18" s="7" t="s">
        <v>83</v>
      </c>
      <c r="O18" s="7" t="s">
        <v>84</v>
      </c>
      <c r="P18" s="6" t="str">
        <f t="shared" si="6"/>
        <v>Algeria-Kenya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2019-06-17T11:58:39Z</dcterms:created>
  <dcterms:modified xsi:type="dcterms:W3CDTF">2019-06-23T09:18:34Z</dcterms:modified>
</cp:coreProperties>
</file>