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<sst xmlns="http://schemas.openxmlformats.org/spreadsheetml/2006/main" count="105" uniqueCount="28">
  <si>
    <t>Enemy Types</t>
  </si>
  <si>
    <t>Minutes = Rounds</t>
  </si>
  <si>
    <t>FOR NOW, ALL OF THESE NUMBERS ARE PLACEHOLDERS FOR EXPERIMENTATION</t>
  </si>
  <si>
    <t>Melee:</t>
  </si>
  <si>
    <t>Grunts</t>
  </si>
  <si>
    <t>Chargers</t>
  </si>
  <si>
    <t>Tanks</t>
  </si>
  <si>
    <t>00:00 - 01:00 = Round 1</t>
  </si>
  <si>
    <t xml:space="preserve">Notes: </t>
  </si>
  <si>
    <t>Ranged:</t>
  </si>
  <si>
    <t>Initiates</t>
  </si>
  <si>
    <t>Shotgunners</t>
  </si>
  <si>
    <t>Snipers</t>
  </si>
  <si>
    <t>Spawn Interval</t>
  </si>
  <si>
    <t>Something we should do is assign a value to how difficulty each enemy type or a group of a single enemy type is. Like saying Grunts are a difficulty of 1, making 1 our difficulty anchor</t>
  </si>
  <si>
    <t>Seconds to Max Capacity</t>
  </si>
  <si>
    <t xml:space="preserve">With that information, we can quantify difficulty and map out difficulty over time with more precision. Like saying, "Minute 6 has a difficulty rating of 1000, so combined difficulty rating of </t>
  </si>
  <si>
    <t xml:space="preserve">Round 1 </t>
  </si>
  <si>
    <t>Allowed Collective Minimum:</t>
  </si>
  <si>
    <t xml:space="preserve">all the enemies present aat minute 6 should hover around 1000. </t>
  </si>
  <si>
    <t>Spawn Rates</t>
  </si>
  <si>
    <t xml:space="preserve">We need enemy spawn rates &amp; enemy variety per round to work together so the increasing difficulty from round to round feels like a smooth progression. </t>
  </si>
  <si>
    <t>Round 2</t>
  </si>
  <si>
    <t>To simplify things, we could keep the ratio of enemies the same throughout the game.</t>
  </si>
  <si>
    <t>The spawn rates of each enemy type would increase by the same amount between rounds.</t>
  </si>
  <si>
    <t>We could start with each enemy spawn rate increasing by 1.5x per round</t>
  </si>
  <si>
    <t>Spawn Rate Multiplier:</t>
  </si>
  <si>
    <t>Colective Minimum Multiplier: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</si>
</sst>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3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FF9900"/>
      </left>
      <top style="thick">
        <color rgb="FFFF9900"/>
      </top>
    </border>
    <border>
      <top style="thick">
        <color rgb="FFFF9900"/>
      </top>
    </border>
    <border>
      <right style="thick">
        <color rgb="FFFF9900"/>
      </right>
      <top style="thick">
        <color rgb="FFFF9900"/>
      </top>
    </border>
    <border>
      <left style="thick">
        <color rgb="FFFF9900"/>
      </left>
    </border>
    <border>
      <right style="thick">
        <color rgb="FFFF99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</border>
    <border>
      <left style="thick">
        <color rgb="FFFF9900"/>
      </left>
      <bottom style="thick">
        <color rgb="FFFF9900"/>
      </bottom>
    </border>
    <border>
      <bottom style="thick">
        <color rgb="FFFF9900"/>
      </bottom>
    </border>
    <border>
      <right style="thick">
        <color rgb="FFFF9900"/>
      </right>
      <bottom style="thick">
        <color rgb="FFFF990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4A86E8"/>
      </left>
      <top style="thick">
        <color rgb="FF4A86E8"/>
      </top>
      <bottom style="thick">
        <color rgb="FF4A86E8"/>
      </bottom>
    </border>
    <border>
      <top style="thick">
        <color rgb="FF4A86E8"/>
      </top>
      <bottom style="thick">
        <color rgb="FF4A86E8"/>
      </bottom>
    </border>
    <border>
      <right style="thick">
        <color rgb="FF4A86E8"/>
      </right>
      <top style="thick">
        <color rgb="FF4A86E8"/>
      </top>
      <bottom style="thick">
        <color rgb="FF4A86E8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0" fillId="0" fontId="3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1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0" fillId="0" fontId="1" numFmtId="0" xfId="0" applyAlignment="1" applyFon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Border="1" applyFont="1"/>
    <xf borderId="18" fillId="0" fontId="4" numFmtId="0" xfId="0" applyAlignment="1" applyBorder="1" applyFont="1">
      <alignment readingOrder="0"/>
    </xf>
    <xf borderId="4" fillId="0" fontId="2" numFmtId="0" xfId="0" applyBorder="1" applyFont="1"/>
    <xf borderId="18" fillId="2" fontId="1" numFmtId="0" xfId="0" applyAlignment="1" applyBorder="1" applyFill="1" applyFont="1">
      <alignment readingOrder="0"/>
    </xf>
    <xf borderId="19" fillId="0" fontId="1" numFmtId="0" xfId="0" applyAlignment="1" applyBorder="1" applyFont="1">
      <alignment horizontal="center"/>
    </xf>
    <xf borderId="5" fillId="0" fontId="2" numFmtId="0" xfId="0" applyBorder="1" applyFont="1"/>
    <xf borderId="0" fillId="0" fontId="2" numFmtId="0" xfId="0" applyAlignment="1" applyFont="1">
      <alignment horizontal="center" readingOrder="0"/>
    </xf>
    <xf borderId="20" fillId="0" fontId="1" numFmtId="0" xfId="0" applyAlignment="1" applyBorder="1" applyFont="1">
      <alignment horizontal="center"/>
    </xf>
    <xf borderId="16" fillId="0" fontId="2" numFmtId="0" xfId="0" applyBorder="1" applyFont="1"/>
    <xf borderId="9" fillId="3" fontId="1" numFmtId="0" xfId="0" applyAlignment="1" applyBorder="1" applyFill="1" applyFont="1">
      <alignment horizontal="center" readingOrder="0"/>
    </xf>
    <xf borderId="16" fillId="0" fontId="1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2" fillId="0" fontId="2" numFmtId="0" xfId="0" applyBorder="1" applyFont="1"/>
    <xf borderId="23" fillId="0" fontId="2" numFmtId="0" xfId="0" applyBorder="1" applyFont="1"/>
    <xf borderId="0" fillId="0" fontId="2" numFmtId="0" xfId="0" applyAlignment="1" applyFont="1">
      <alignment readingOrder="0"/>
    </xf>
    <xf borderId="24" fillId="0" fontId="2" numFmtId="0" xfId="0" applyAlignment="1" applyBorder="1" applyFont="1">
      <alignment readingOrder="0"/>
    </xf>
    <xf borderId="25" fillId="0" fontId="2" numFmtId="0" xfId="0" applyBorder="1" applyFont="1"/>
    <xf borderId="26" fillId="0" fontId="1" numFmtId="0" xfId="0" applyAlignment="1" applyBorder="1" applyFont="1">
      <alignment horizontal="center" readingOrder="0"/>
    </xf>
    <xf borderId="27" fillId="0" fontId="2" numFmtId="0" xfId="0" applyAlignment="1" applyBorder="1" applyFont="1">
      <alignment readingOrder="0"/>
    </xf>
    <xf borderId="28" fillId="0" fontId="2" numFmtId="0" xfId="0" applyBorder="1" applyFont="1"/>
    <xf borderId="29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2" t="s">
        <v>1</v>
      </c>
      <c r="G1" s="3"/>
      <c r="J1" s="4" t="s">
        <v>2</v>
      </c>
    </row>
    <row r="2">
      <c r="A2" s="5" t="s">
        <v>3</v>
      </c>
      <c r="B2" s="6" t="s">
        <v>4</v>
      </c>
      <c r="C2" s="6" t="s">
        <v>5</v>
      </c>
      <c r="D2" s="7" t="s">
        <v>6</v>
      </c>
      <c r="F2" s="8" t="s">
        <v>7</v>
      </c>
      <c r="G2" s="9"/>
      <c r="J2" s="10" t="s">
        <v>8</v>
      </c>
    </row>
    <row r="3">
      <c r="A3" s="11" t="s">
        <v>9</v>
      </c>
      <c r="B3" s="12" t="s">
        <v>10</v>
      </c>
      <c r="C3" s="12" t="s">
        <v>11</v>
      </c>
      <c r="D3" s="13" t="s">
        <v>12</v>
      </c>
      <c r="F3" s="14" t="s">
        <v>13</v>
      </c>
      <c r="G3" s="15">
        <v>5.0</v>
      </c>
      <c r="J3" s="16" t="s">
        <v>14</v>
      </c>
      <c r="K3" s="17"/>
      <c r="L3" s="17"/>
      <c r="M3" s="17"/>
      <c r="N3" s="17"/>
      <c r="O3" s="17"/>
      <c r="P3" s="17"/>
      <c r="Q3" s="17"/>
      <c r="R3" s="17"/>
      <c r="S3" s="18"/>
    </row>
    <row r="4">
      <c r="H4" s="19" t="s">
        <v>15</v>
      </c>
      <c r="J4" s="20" t="s">
        <v>16</v>
      </c>
      <c r="S4" s="21"/>
    </row>
    <row r="5">
      <c r="A5" s="22" t="s">
        <v>17</v>
      </c>
      <c r="B5" s="6" t="s">
        <v>18</v>
      </c>
      <c r="C5" s="23"/>
      <c r="D5" s="24">
        <v>250.0</v>
      </c>
      <c r="E5" s="23"/>
      <c r="F5" s="23"/>
      <c r="G5" s="23"/>
      <c r="H5" s="25"/>
      <c r="J5" s="20" t="s">
        <v>19</v>
      </c>
      <c r="S5" s="21"/>
    </row>
    <row r="6">
      <c r="A6" s="26"/>
      <c r="B6" s="27" t="s">
        <v>4</v>
      </c>
      <c r="C6" s="27" t="s">
        <v>5</v>
      </c>
      <c r="D6" s="27" t="s">
        <v>6</v>
      </c>
      <c r="E6" s="27" t="s">
        <v>10</v>
      </c>
      <c r="F6" s="27" t="s">
        <v>11</v>
      </c>
      <c r="G6" s="27" t="s">
        <v>12</v>
      </c>
      <c r="H6" s="28"/>
      <c r="J6" s="29"/>
      <c r="S6" s="21"/>
    </row>
    <row r="7">
      <c r="A7" s="11" t="s">
        <v>20</v>
      </c>
      <c r="B7" s="30">
        <v>20.0</v>
      </c>
      <c r="C7" s="30">
        <v>15.0</v>
      </c>
      <c r="D7" s="30">
        <v>10.0</v>
      </c>
      <c r="E7" s="30">
        <v>5.0</v>
      </c>
      <c r="F7" s="30">
        <v>3.0</v>
      </c>
      <c r="G7" s="30">
        <v>2.0</v>
      </c>
      <c r="H7" s="28">
        <f>ROUNDUP(G$3*(D5/(B7+C7+D7+E7+F7+G7)))</f>
        <v>23</v>
      </c>
      <c r="J7" s="31" t="s">
        <v>21</v>
      </c>
      <c r="S7" s="21"/>
    </row>
    <row r="8">
      <c r="A8" s="22" t="s">
        <v>22</v>
      </c>
      <c r="B8" s="6" t="s">
        <v>18</v>
      </c>
      <c r="C8" s="23"/>
      <c r="D8" s="24">
        <f>D5*L$13</f>
        <v>300</v>
      </c>
      <c r="E8" s="23"/>
      <c r="F8" s="23"/>
      <c r="G8" s="23"/>
      <c r="H8" s="28"/>
      <c r="J8" s="20" t="s">
        <v>23</v>
      </c>
      <c r="S8" s="21"/>
    </row>
    <row r="9">
      <c r="A9" s="26"/>
      <c r="B9" s="27" t="s">
        <v>4</v>
      </c>
      <c r="C9" s="27" t="s">
        <v>5</v>
      </c>
      <c r="D9" s="27" t="s">
        <v>6</v>
      </c>
      <c r="E9" s="27" t="s">
        <v>10</v>
      </c>
      <c r="F9" s="27" t="s">
        <v>11</v>
      </c>
      <c r="G9" s="27" t="s">
        <v>12</v>
      </c>
      <c r="H9" s="28"/>
      <c r="J9" s="32" t="s">
        <v>24</v>
      </c>
      <c r="K9" s="33"/>
      <c r="L9" s="33"/>
      <c r="M9" s="33"/>
      <c r="N9" s="33"/>
      <c r="O9" s="33"/>
      <c r="P9" s="33"/>
      <c r="Q9" s="33"/>
      <c r="R9" s="33"/>
      <c r="S9" s="34"/>
    </row>
    <row r="10">
      <c r="A10" s="11" t="s">
        <v>20</v>
      </c>
      <c r="B10" s="30">
        <f>ROUNDUP(B7*L$12)</f>
        <v>24</v>
      </c>
      <c r="C10" s="30">
        <f>ROUNDUP(C7*L$12)</f>
        <v>18</v>
      </c>
      <c r="D10" s="30">
        <f>ROUNDUP(D7*L$12)</f>
        <v>12</v>
      </c>
      <c r="E10" s="30">
        <f>ROUNDUP(E7*L$12)</f>
        <v>6</v>
      </c>
      <c r="F10" s="30">
        <f>ROUNDUP(F7*L$12)</f>
        <v>4</v>
      </c>
      <c r="G10" s="30">
        <f>ROUNDUP(G7*L$12)</f>
        <v>3</v>
      </c>
      <c r="H10" s="28">
        <f>ROUNDUP(G$3*(D8/(B10+C10+D10+E10+F10+G10)))</f>
        <v>23</v>
      </c>
    </row>
    <row r="11">
      <c r="A11" s="22" t="s">
        <v>22</v>
      </c>
      <c r="B11" s="6" t="s">
        <v>18</v>
      </c>
      <c r="C11" s="23"/>
      <c r="D11" s="24">
        <f>D8*L$13</f>
        <v>360</v>
      </c>
      <c r="E11" s="23"/>
      <c r="F11" s="23"/>
      <c r="G11" s="23"/>
      <c r="H11" s="28"/>
      <c r="J11" s="35" t="s">
        <v>25</v>
      </c>
    </row>
    <row r="12">
      <c r="A12" s="26"/>
      <c r="B12" s="27" t="s">
        <v>4</v>
      </c>
      <c r="C12" s="27" t="s">
        <v>5</v>
      </c>
      <c r="D12" s="27" t="s">
        <v>6</v>
      </c>
      <c r="E12" s="27" t="s">
        <v>10</v>
      </c>
      <c r="F12" s="27" t="s">
        <v>11</v>
      </c>
      <c r="G12" s="27" t="s">
        <v>12</v>
      </c>
      <c r="H12" s="28"/>
      <c r="J12" s="36" t="s">
        <v>26</v>
      </c>
      <c r="K12" s="37"/>
      <c r="L12" s="38">
        <v>1.2</v>
      </c>
    </row>
    <row r="13">
      <c r="A13" s="11" t="s">
        <v>20</v>
      </c>
      <c r="B13" s="30">
        <f>ROUNDUP(B10*L$12)</f>
        <v>29</v>
      </c>
      <c r="C13" s="30">
        <f>ROUNDUP(C10*L$12)</f>
        <v>22</v>
      </c>
      <c r="D13" s="30">
        <f>ROUNDUP(D10*L$12)</f>
        <v>15</v>
      </c>
      <c r="E13" s="30">
        <f>ROUNDUP(E10*L$12)</f>
        <v>8</v>
      </c>
      <c r="F13" s="30">
        <f>ROUNDUP(F10*L$12)</f>
        <v>5</v>
      </c>
      <c r="G13" s="30">
        <f>ROUNDUP(G10*L$12)</f>
        <v>4</v>
      </c>
      <c r="H13" s="28">
        <f>ROUNDUP(G$3*(D11/(B13+C13+D13+E13+F13+G13)))</f>
        <v>22</v>
      </c>
      <c r="J13" s="39" t="s">
        <v>27</v>
      </c>
      <c r="K13" s="40"/>
      <c r="L13" s="41">
        <v>1.2</v>
      </c>
    </row>
    <row r="14">
      <c r="A14" s="22" t="s">
        <v>22</v>
      </c>
      <c r="B14" s="6" t="s">
        <v>18</v>
      </c>
      <c r="C14" s="23"/>
      <c r="D14" s="24">
        <f>D11*L$13</f>
        <v>432</v>
      </c>
      <c r="E14" s="23"/>
      <c r="F14" s="23"/>
      <c r="G14" s="23"/>
      <c r="H14" s="28"/>
    </row>
    <row r="15">
      <c r="A15" s="26"/>
      <c r="B15" s="27" t="s">
        <v>4</v>
      </c>
      <c r="C15" s="27" t="s">
        <v>5</v>
      </c>
      <c r="D15" s="27" t="s">
        <v>6</v>
      </c>
      <c r="E15" s="27" t="s">
        <v>10</v>
      </c>
      <c r="F15" s="27" t="s">
        <v>11</v>
      </c>
      <c r="G15" s="27" t="s">
        <v>12</v>
      </c>
      <c r="H15" s="28"/>
    </row>
    <row r="16">
      <c r="A16" s="11" t="s">
        <v>20</v>
      </c>
      <c r="B16" s="30">
        <f>ROUNDUP(B13*L$12)</f>
        <v>35</v>
      </c>
      <c r="C16" s="30">
        <f>ROUNDUP(C13*L$12)</f>
        <v>27</v>
      </c>
      <c r="D16" s="30">
        <f>ROUNDUP(D13*L$12)</f>
        <v>18</v>
      </c>
      <c r="E16" s="30">
        <f>ROUNDUP(E13*L$12)</f>
        <v>10</v>
      </c>
      <c r="F16" s="30">
        <f>ROUNDUP(F13*L$12)</f>
        <v>6</v>
      </c>
      <c r="G16" s="30">
        <f>ROUNDUP(G13*L$12)</f>
        <v>5</v>
      </c>
      <c r="H16" s="28">
        <f>ROUNDUP(G$3*(D14/(B16+C16+D16+E16+F16+G16)))</f>
        <v>22</v>
      </c>
    </row>
    <row r="17">
      <c r="A17" s="22" t="s">
        <v>22</v>
      </c>
      <c r="B17" s="6" t="s">
        <v>18</v>
      </c>
      <c r="C17" s="23"/>
      <c r="D17" s="24">
        <f>D14*L$13</f>
        <v>518.4</v>
      </c>
      <c r="E17" s="23"/>
      <c r="F17" s="23"/>
      <c r="G17" s="23"/>
      <c r="H17" s="28"/>
    </row>
    <row r="18">
      <c r="A18" s="26"/>
      <c r="B18" s="27" t="s">
        <v>4</v>
      </c>
      <c r="C18" s="27" t="s">
        <v>5</v>
      </c>
      <c r="D18" s="27" t="s">
        <v>6</v>
      </c>
      <c r="E18" s="27" t="s">
        <v>10</v>
      </c>
      <c r="F18" s="27" t="s">
        <v>11</v>
      </c>
      <c r="G18" s="27" t="s">
        <v>12</v>
      </c>
      <c r="H18" s="28"/>
    </row>
    <row r="19">
      <c r="A19" s="11" t="s">
        <v>20</v>
      </c>
      <c r="B19" s="30">
        <f>ROUNDUP(B16*L$12)</f>
        <v>42</v>
      </c>
      <c r="C19" s="30">
        <f>ROUNDUP(C16*L$12)</f>
        <v>33</v>
      </c>
      <c r="D19" s="30">
        <f>ROUNDUP(D16*L$12)</f>
        <v>22</v>
      </c>
      <c r="E19" s="30">
        <f>ROUNDUP(E16*L$12)</f>
        <v>12</v>
      </c>
      <c r="F19" s="30">
        <f>ROUNDUP(F16*L$12)</f>
        <v>8</v>
      </c>
      <c r="G19" s="30">
        <f>ROUNDUP(G16*L$12)</f>
        <v>6</v>
      </c>
      <c r="H19" s="28">
        <f>ROUNDUP(G$3*(D17/(B19+C19+D19+E19+F19+G19)))</f>
        <v>22</v>
      </c>
    </row>
    <row r="20">
      <c r="A20" s="22" t="s">
        <v>22</v>
      </c>
      <c r="B20" s="6" t="s">
        <v>18</v>
      </c>
      <c r="C20" s="23"/>
      <c r="D20" s="24">
        <f>D17*L$13</f>
        <v>622.08</v>
      </c>
      <c r="E20" s="23"/>
      <c r="F20" s="23"/>
      <c r="G20" s="23"/>
      <c r="H20" s="28"/>
    </row>
    <row r="21">
      <c r="A21" s="26"/>
      <c r="B21" s="27" t="s">
        <v>4</v>
      </c>
      <c r="C21" s="27" t="s">
        <v>5</v>
      </c>
      <c r="D21" s="27" t="s">
        <v>6</v>
      </c>
      <c r="E21" s="27" t="s">
        <v>10</v>
      </c>
      <c r="F21" s="27" t="s">
        <v>11</v>
      </c>
      <c r="G21" s="27" t="s">
        <v>12</v>
      </c>
      <c r="H21" s="28"/>
    </row>
    <row r="22">
      <c r="A22" s="11" t="s">
        <v>20</v>
      </c>
      <c r="B22" s="30">
        <f>ROUNDUP(B19*L$12)</f>
        <v>51</v>
      </c>
      <c r="C22" s="30">
        <f>ROUNDUP(C19*L$12)</f>
        <v>40</v>
      </c>
      <c r="D22" s="30">
        <f>ROUNDUP(D19*L$12)</f>
        <v>27</v>
      </c>
      <c r="E22" s="30">
        <f>ROUNDUP(E19*L$12)</f>
        <v>15</v>
      </c>
      <c r="F22" s="30">
        <f>ROUNDUP(F19*L$12)</f>
        <v>10</v>
      </c>
      <c r="G22" s="30">
        <f>ROUNDUP(G19*L$12)</f>
        <v>8</v>
      </c>
      <c r="H22" s="28">
        <f>ROUNDUP(G$3*(D20/(B22+C22+D22+E22+F22+G22)))</f>
        <v>21</v>
      </c>
    </row>
    <row r="23">
      <c r="A23" s="22" t="s">
        <v>22</v>
      </c>
      <c r="B23" s="6" t="s">
        <v>18</v>
      </c>
      <c r="C23" s="23"/>
      <c r="D23" s="24">
        <f>D20*L$13</f>
        <v>746.496</v>
      </c>
      <c r="E23" s="23"/>
      <c r="F23" s="23"/>
      <c r="G23" s="23"/>
      <c r="H23" s="28"/>
    </row>
    <row r="24">
      <c r="A24" s="26"/>
      <c r="B24" s="27" t="s">
        <v>4</v>
      </c>
      <c r="C24" s="27" t="s">
        <v>5</v>
      </c>
      <c r="D24" s="27" t="s">
        <v>6</v>
      </c>
      <c r="E24" s="27" t="s">
        <v>10</v>
      </c>
      <c r="F24" s="27" t="s">
        <v>11</v>
      </c>
      <c r="G24" s="27" t="s">
        <v>12</v>
      </c>
      <c r="H24" s="28"/>
    </row>
    <row r="25">
      <c r="A25" s="11" t="s">
        <v>20</v>
      </c>
      <c r="B25" s="30">
        <f>ROUNDUP(B22*L$12)</f>
        <v>62</v>
      </c>
      <c r="C25" s="30">
        <f>ROUNDUP(C22*L$12)</f>
        <v>48</v>
      </c>
      <c r="D25" s="30">
        <f>ROUNDUP(D22*L$12)</f>
        <v>33</v>
      </c>
      <c r="E25" s="30">
        <f>ROUNDUP(E22*L$12)</f>
        <v>18</v>
      </c>
      <c r="F25" s="30">
        <f>ROUNDUP(F22*L$12)</f>
        <v>12</v>
      </c>
      <c r="G25" s="30">
        <f>ROUNDUP(G22*L$12)</f>
        <v>10</v>
      </c>
      <c r="H25" s="28">
        <f>ROUNDUP(G$3*(D23/(B25+C25+D25+E25+F25+G25)))</f>
        <v>21</v>
      </c>
    </row>
    <row r="26">
      <c r="A26" s="22" t="s">
        <v>22</v>
      </c>
      <c r="B26" s="6" t="s">
        <v>18</v>
      </c>
      <c r="C26" s="23"/>
      <c r="D26" s="24">
        <f>D23*L$13</f>
        <v>895.7952</v>
      </c>
      <c r="E26" s="23"/>
      <c r="F26" s="23"/>
      <c r="G26" s="23"/>
      <c r="H26" s="28"/>
    </row>
    <row r="27">
      <c r="A27" s="26"/>
      <c r="B27" s="27" t="s">
        <v>4</v>
      </c>
      <c r="C27" s="27" t="s">
        <v>5</v>
      </c>
      <c r="D27" s="27" t="s">
        <v>6</v>
      </c>
      <c r="E27" s="27" t="s">
        <v>10</v>
      </c>
      <c r="F27" s="27" t="s">
        <v>11</v>
      </c>
      <c r="G27" s="27" t="s">
        <v>12</v>
      </c>
      <c r="H27" s="28"/>
    </row>
    <row r="28">
      <c r="A28" s="11" t="s">
        <v>20</v>
      </c>
      <c r="B28" s="30">
        <f>ROUNDUP(B25*L$12)</f>
        <v>75</v>
      </c>
      <c r="C28" s="30">
        <f>ROUNDUP(C25*L$12)</f>
        <v>58</v>
      </c>
      <c r="D28" s="30">
        <f>ROUNDUP(D25*L$12)</f>
        <v>40</v>
      </c>
      <c r="E28" s="30">
        <f>ROUNDUP(E25*L$12)</f>
        <v>22</v>
      </c>
      <c r="F28" s="30">
        <f>ROUNDUP(F25*L$12)</f>
        <v>15</v>
      </c>
      <c r="G28" s="30">
        <f>ROUNDUP(G25*L$12)</f>
        <v>12</v>
      </c>
      <c r="H28" s="28">
        <f>ROUNDUP(G$3*(D26/(B28+C28+D28+E28+F28+G28)))</f>
        <v>21</v>
      </c>
    </row>
    <row r="29">
      <c r="A29" s="22" t="s">
        <v>22</v>
      </c>
      <c r="B29" s="6" t="s">
        <v>18</v>
      </c>
      <c r="C29" s="23"/>
      <c r="D29" s="24">
        <f>D26*L$13</f>
        <v>1074.95424</v>
      </c>
      <c r="E29" s="23"/>
      <c r="F29" s="23"/>
      <c r="G29" s="23"/>
      <c r="H29" s="28"/>
    </row>
    <row r="30">
      <c r="A30" s="26"/>
      <c r="B30" s="27" t="s">
        <v>4</v>
      </c>
      <c r="C30" s="27" t="s">
        <v>5</v>
      </c>
      <c r="D30" s="27" t="s">
        <v>6</v>
      </c>
      <c r="E30" s="27" t="s">
        <v>10</v>
      </c>
      <c r="F30" s="27" t="s">
        <v>11</v>
      </c>
      <c r="G30" s="27" t="s">
        <v>12</v>
      </c>
      <c r="H30" s="28"/>
    </row>
    <row r="31">
      <c r="A31" s="11" t="s">
        <v>20</v>
      </c>
      <c r="B31" s="30">
        <f>ROUNDUP(B28*L$12)</f>
        <v>90</v>
      </c>
      <c r="C31" s="30">
        <f>ROUNDUP(C28*L$12)</f>
        <v>70</v>
      </c>
      <c r="D31" s="30">
        <f>ROUNDUP(D28*L$12)</f>
        <v>48</v>
      </c>
      <c r="E31" s="30">
        <f>ROUNDUP(E28*L$12)</f>
        <v>27</v>
      </c>
      <c r="F31" s="30">
        <f>ROUNDUP(F28*L$12)</f>
        <v>18</v>
      </c>
      <c r="G31" s="30">
        <f>ROUNDUP(G28*L$12)</f>
        <v>15</v>
      </c>
      <c r="H31" s="28">
        <f>ROUNDUP(G$3*(D29/(B31+C31+D31+E31+F31+G31)))</f>
        <v>21</v>
      </c>
    </row>
  </sheetData>
  <drawing r:id="rId1"/>
</worksheet>
</file>