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" sheetId="1" r:id="rId4"/>
    <sheet state="visible" name="V1" sheetId="2" r:id="rId5"/>
  </sheets>
  <definedNames/>
  <calcPr/>
</workbook>
</file>

<file path=xl/sharedStrings.xml><?xml version="1.0" encoding="utf-8"?>
<sst xmlns="http://schemas.openxmlformats.org/spreadsheetml/2006/main" count="350" uniqueCount="75">
  <si>
    <t>Enemy Types</t>
  </si>
  <si>
    <t>Melee:</t>
  </si>
  <si>
    <t>Grunts</t>
  </si>
  <si>
    <t>Chargers</t>
  </si>
  <si>
    <t>Tanks</t>
  </si>
  <si>
    <t>Start Time:</t>
  </si>
  <si>
    <t>Wave Buffer:</t>
  </si>
  <si>
    <t>Spawn Interval</t>
  </si>
  <si>
    <t>Ranged:</t>
  </si>
  <si>
    <t>Initiates</t>
  </si>
  <si>
    <t>Shotgunners</t>
  </si>
  <si>
    <t>Snipers</t>
  </si>
  <si>
    <t>Round Buffer</t>
  </si>
  <si>
    <t>Round</t>
  </si>
  <si>
    <t>Total Enemies</t>
  </si>
  <si>
    <t>Duration</t>
  </si>
  <si>
    <t xml:space="preserve">Index </t>
  </si>
  <si>
    <t>Round 1</t>
  </si>
  <si>
    <t xml:space="preserve">00:10 - 02:40        </t>
  </si>
  <si>
    <t>Seconds</t>
  </si>
  <si>
    <t>Enemy Composition Ratios:</t>
  </si>
  <si>
    <t>Start Time</t>
  </si>
  <si>
    <t>End Time</t>
  </si>
  <si>
    <t>Time Duration</t>
  </si>
  <si>
    <t>Enemies In Wave</t>
  </si>
  <si>
    <t>Total</t>
  </si>
  <si>
    <t>0, 1</t>
  </si>
  <si>
    <t>Wave 1</t>
  </si>
  <si>
    <t>Wave 2</t>
  </si>
  <si>
    <t>Wave 3</t>
  </si>
  <si>
    <t>Total Enemies in Round:</t>
  </si>
  <si>
    <t>Spawn Rates</t>
  </si>
  <si>
    <t>Kills per second</t>
  </si>
  <si>
    <t>Enemy Distribution Ratio Per Wave:</t>
  </si>
  <si>
    <t>Time Distribution Ratio Per Wave:</t>
  </si>
  <si>
    <t xml:space="preserve">Total Enemy Multiplier </t>
  </si>
  <si>
    <t>Total Time</t>
  </si>
  <si>
    <t xml:space="preserve">Round </t>
  </si>
  <si>
    <t>Time in Seconds</t>
  </si>
  <si>
    <t>Round 2</t>
  </si>
  <si>
    <t>02:55 - 5:55</t>
  </si>
  <si>
    <t>Round 3</t>
  </si>
  <si>
    <t>10:02 - 13: 39</t>
  </si>
  <si>
    <t>14, 15</t>
  </si>
  <si>
    <t>16, 17</t>
  </si>
  <si>
    <t>Round 4</t>
  </si>
  <si>
    <t>13:54 - 18:24</t>
  </si>
  <si>
    <t>18, 19</t>
  </si>
  <si>
    <t>20, 21</t>
  </si>
  <si>
    <t>21, 23</t>
  </si>
  <si>
    <t>Round 5</t>
  </si>
  <si>
    <t>18:39 - 24:04</t>
  </si>
  <si>
    <t>24, 25</t>
  </si>
  <si>
    <t>26, 27</t>
  </si>
  <si>
    <t>28, 29</t>
  </si>
  <si>
    <t>Minutes = Rounds</t>
  </si>
  <si>
    <t>FOR NOW, ALL OF THESE NUMBERS ARE PLACEHOLDERS FOR EXPERIMENTATION</t>
  </si>
  <si>
    <t>00:00 - 01:00 = Round 1</t>
  </si>
  <si>
    <t xml:space="preserve">Notes: </t>
  </si>
  <si>
    <t>Something we should do is assign a value to how difficulty each enemy type or a group of a single enemy type is. Like saying Grunts are a difficulty of 1, making 1 our difficulty anchor</t>
  </si>
  <si>
    <t>Seconds to Max Capacity</t>
  </si>
  <si>
    <t xml:space="preserve">With that information, we can quantify difficulty and map out difficulty over time with more precision. Like saying, "Minute 6 has a difficulty rating of 1000, so combined difficulty rating of </t>
  </si>
  <si>
    <t xml:space="preserve">Round 1 </t>
  </si>
  <si>
    <t>Allowed Collective Minimum:</t>
  </si>
  <si>
    <t xml:space="preserve">all the enemies present aat minute 6 should hover around 1000. </t>
  </si>
  <si>
    <t xml:space="preserve">We need enemy spawn rates &amp; enemy variety per round to work together so the increasing difficulty from round to round feels like a smooth progression. </t>
  </si>
  <si>
    <t>To simplify things, we could keep the ratio of enemies the same throughout the game.</t>
  </si>
  <si>
    <t>The spawn rates of each enemy type would increase by the same amount between rounds.</t>
  </si>
  <si>
    <t>We could start with each enemy spawn rate increasing by 1.5x per round</t>
  </si>
  <si>
    <t>Spawn Rate Multiplier:</t>
  </si>
  <si>
    <t>Colective Minimum Multiplier:</t>
  </si>
  <si>
    <t>Round 6</t>
  </si>
  <si>
    <t>Round 7</t>
  </si>
  <si>
    <t>Round 8</t>
  </si>
  <si>
    <t>Round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</si>
</sst>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  <scheme val="minor"/>
    </font>
    <font>
      <b/>
      <color rgb="FFFF0000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3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FF0000"/>
      </top>
      <bottom style="thick">
        <color rgb="FFFF0000"/>
      </bottom>
    </border>
    <border>
      <right style="thick">
        <color rgb="FF00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FF0000"/>
      </top>
      <bottom style="thick">
        <color rgb="FFFF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 style="thick">
        <color rgb="FFFF9900"/>
      </left>
      <top style="thick">
        <color rgb="FFFF9900"/>
      </top>
    </border>
    <border>
      <top style="thick">
        <color rgb="FFFF9900"/>
      </top>
    </border>
    <border>
      <right style="thick">
        <color rgb="FFFF9900"/>
      </right>
      <top style="thick">
        <color rgb="FFFF9900"/>
      </top>
    </border>
    <border>
      <left style="thick">
        <color rgb="FFFF9900"/>
      </left>
    </border>
    <border>
      <right style="thick">
        <color rgb="FFFF9900"/>
      </right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</border>
    <border>
      <left style="thick">
        <color rgb="FFFF9900"/>
      </left>
      <bottom style="thick">
        <color rgb="FFFF9900"/>
      </bottom>
    </border>
    <border>
      <bottom style="thick">
        <color rgb="FFFF9900"/>
      </bottom>
    </border>
    <border>
      <right style="thick">
        <color rgb="FFFF9900"/>
      </right>
      <bottom style="thick">
        <color rgb="FFFF99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4A86E8"/>
      </left>
      <top style="thick">
        <color rgb="FF4A86E8"/>
      </top>
      <bottom style="thick">
        <color rgb="FF4A86E8"/>
      </bottom>
    </border>
    <border>
      <top style="thick">
        <color rgb="FF4A86E8"/>
      </top>
      <bottom style="thick">
        <color rgb="FF4A86E8"/>
      </bottom>
    </border>
    <border>
      <right style="thick">
        <color rgb="FF4A86E8"/>
      </right>
      <top style="thick">
        <color rgb="FF4A86E8"/>
      </top>
      <bottom style="thick">
        <color rgb="FF4A86E8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14" fillId="0" fontId="1" numFmtId="0" xfId="0" applyAlignment="1" applyBorder="1" applyFont="1">
      <alignment horizontal="left"/>
    </xf>
    <xf borderId="5" fillId="2" fontId="3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8" fillId="3" fontId="2" numFmtId="0" xfId="0" applyAlignment="1" applyBorder="1" applyFill="1" applyFont="1">
      <alignment readingOrder="0"/>
    </xf>
    <xf borderId="7" fillId="3" fontId="2" numFmtId="0" xfId="0" applyBorder="1" applyFont="1"/>
    <xf borderId="8" fillId="0" fontId="2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8" fillId="0" fontId="4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14" fillId="0" fontId="1" numFmtId="164" xfId="0" applyAlignment="1" applyBorder="1" applyFont="1" applyNumberFormat="1">
      <alignment horizontal="left" readingOrder="0"/>
    </xf>
    <xf borderId="8" fillId="3" fontId="2" numFmtId="0" xfId="0" applyBorder="1" applyFont="1"/>
    <xf borderId="14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9" fillId="3" fontId="2" numFmtId="0" xfId="0" applyBorder="1" applyFont="1"/>
    <xf borderId="11" fillId="3" fontId="2" numFmtId="0" xfId="0" applyBorder="1" applyFont="1"/>
    <xf borderId="9" fillId="0" fontId="2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 shrinkToFit="0" wrapText="0"/>
    </xf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3" fillId="4" fontId="1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horizontal="center"/>
    </xf>
    <xf borderId="3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8" fillId="0" fontId="2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10" fillId="3" fontId="1" numFmtId="0" xfId="0" applyAlignment="1" applyBorder="1" applyFont="1">
      <alignment horizontal="center" readingOrder="0"/>
    </xf>
    <xf borderId="11" fillId="3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/>
    </xf>
    <xf borderId="0" fillId="5" fontId="1" numFmtId="0" xfId="0" applyAlignment="1" applyFont="1">
      <alignment horizontal="center"/>
    </xf>
    <xf borderId="7" fillId="5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16" fillId="0" fontId="2" numFmtId="0" xfId="0" applyBorder="1" applyFont="1"/>
    <xf borderId="9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18" fillId="0" fontId="1" numFmtId="0" xfId="0" applyAlignment="1" applyBorder="1" applyFont="1">
      <alignment horizontal="left"/>
    </xf>
    <xf borderId="4" fillId="0" fontId="2" numFmtId="0" xfId="0" applyAlignment="1" applyBorder="1" applyFont="1">
      <alignment horizontal="center" readingOrder="0"/>
    </xf>
    <xf borderId="9" fillId="0" fontId="2" numFmtId="0" xfId="0" applyBorder="1" applyFont="1"/>
    <xf borderId="1" fillId="0" fontId="2" numFmtId="0" xfId="0" applyAlignment="1" applyBorder="1" applyFont="1">
      <alignment readingOrder="0"/>
    </xf>
    <xf borderId="15" fillId="0" fontId="1" numFmtId="0" xfId="0" applyBorder="1" applyFont="1"/>
    <xf borderId="17" fillId="0" fontId="1" numFmtId="0" xfId="0" applyBorder="1" applyFont="1"/>
    <xf borderId="14" fillId="0" fontId="2" numFmtId="0" xfId="0" applyBorder="1" applyFont="1"/>
    <xf borderId="15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9" fillId="0" fontId="1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Alignment="1" applyBorder="1" applyFont="1">
      <alignment readingOrder="0"/>
    </xf>
    <xf borderId="24" fillId="0" fontId="2" numFmtId="0" xfId="0" applyBorder="1" applyFont="1"/>
    <xf borderId="1" fillId="0" fontId="7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25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3" fillId="0" fontId="2" numFmtId="0" xfId="0" applyBorder="1" applyFont="1"/>
    <xf borderId="10" fillId="7" fontId="1" numFmtId="0" xfId="0" applyAlignment="1" applyBorder="1" applyFill="1" applyFont="1">
      <alignment horizontal="center" readingOrder="0"/>
    </xf>
    <xf borderId="23" fillId="0" fontId="1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Alignment="1" applyBorder="1" applyFont="1">
      <alignment readingOrder="0"/>
    </xf>
    <xf borderId="31" fillId="0" fontId="2" numFmtId="0" xfId="0" applyBorder="1" applyFont="1"/>
    <xf borderId="32" fillId="0" fontId="1" numFmtId="0" xfId="0" applyAlignment="1" applyBorder="1" applyFont="1">
      <alignment horizontal="center" readingOrder="0"/>
    </xf>
    <xf borderId="33" fillId="0" fontId="2" numFmtId="0" xfId="0" applyAlignment="1" applyBorder="1" applyFont="1">
      <alignment readingOrder="0"/>
    </xf>
    <xf borderId="34" fillId="0" fontId="2" numFmtId="0" xfId="0" applyBorder="1" applyFont="1"/>
    <xf borderId="35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4" width="12.63"/>
    <col customWidth="1" min="5" max="5" width="14.63"/>
    <col customWidth="1" min="6" max="18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G1" s="5" t="s">
        <v>5</v>
      </c>
      <c r="H1" s="4">
        <v>10.0</v>
      </c>
      <c r="I1" s="5" t="s">
        <v>6</v>
      </c>
      <c r="J1" s="4">
        <v>5.0</v>
      </c>
      <c r="K1" s="6" t="s">
        <v>7</v>
      </c>
      <c r="L1" s="7">
        <v>5.0</v>
      </c>
      <c r="U1" s="8"/>
      <c r="V1" s="9"/>
    </row>
    <row r="2">
      <c r="B2" s="10" t="s">
        <v>8</v>
      </c>
      <c r="C2" s="11" t="s">
        <v>9</v>
      </c>
      <c r="D2" s="11" t="s">
        <v>10</v>
      </c>
      <c r="E2" s="12" t="s">
        <v>11</v>
      </c>
      <c r="G2" s="10"/>
      <c r="H2" s="13"/>
      <c r="I2" s="14" t="s">
        <v>12</v>
      </c>
      <c r="J2" s="12">
        <v>15.0</v>
      </c>
      <c r="U2" s="8"/>
      <c r="V2" s="9"/>
    </row>
    <row r="3">
      <c r="G3" s="15"/>
      <c r="H3" s="16"/>
      <c r="V3" s="8"/>
      <c r="W3" s="17"/>
      <c r="X3" s="18"/>
      <c r="Y3" s="19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1"/>
      <c r="W4" s="22" t="s">
        <v>13</v>
      </c>
      <c r="X4" s="23" t="s">
        <v>14</v>
      </c>
      <c r="Y4" s="24" t="s">
        <v>15</v>
      </c>
    </row>
    <row r="5">
      <c r="A5" s="25" t="s">
        <v>16</v>
      </c>
      <c r="W5" s="26">
        <v>1.0</v>
      </c>
      <c r="X5" s="27">
        <f>O13</f>
        <v>300</v>
      </c>
      <c r="Y5" s="28">
        <f>D6</f>
        <v>150</v>
      </c>
    </row>
    <row r="6">
      <c r="A6" s="29"/>
      <c r="B6" s="30" t="s">
        <v>17</v>
      </c>
      <c r="C6" s="3" t="s">
        <v>18</v>
      </c>
      <c r="D6" s="3">
        <f>L11/O12</f>
        <v>150</v>
      </c>
      <c r="E6" s="7" t="s">
        <v>19</v>
      </c>
      <c r="F6" s="27">
        <f>E8+E9+E10</f>
        <v>150</v>
      </c>
      <c r="N6" s="31" t="s">
        <v>20</v>
      </c>
      <c r="O6" s="32"/>
      <c r="Q6" s="16"/>
      <c r="R6" s="23"/>
      <c r="S6" s="23"/>
      <c r="T6" s="23"/>
      <c r="V6" s="8"/>
      <c r="W6" s="26">
        <v>2.0</v>
      </c>
      <c r="X6" s="27">
        <f>O26</f>
        <v>360</v>
      </c>
      <c r="Y6" s="33">
        <f>D19</f>
        <v>180</v>
      </c>
    </row>
    <row r="7">
      <c r="A7" s="29"/>
      <c r="B7" s="9"/>
      <c r="C7" s="34" t="s">
        <v>21</v>
      </c>
      <c r="D7" s="4" t="s">
        <v>22</v>
      </c>
      <c r="E7" s="35" t="s">
        <v>23</v>
      </c>
      <c r="F7" s="34" t="s">
        <v>24</v>
      </c>
      <c r="G7" s="36" t="s">
        <v>2</v>
      </c>
      <c r="H7" s="37" t="s">
        <v>3</v>
      </c>
      <c r="I7" s="37" t="s">
        <v>4</v>
      </c>
      <c r="J7" s="37" t="s">
        <v>9</v>
      </c>
      <c r="K7" s="37" t="s">
        <v>10</v>
      </c>
      <c r="L7" s="38" t="s">
        <v>11</v>
      </c>
      <c r="M7" s="16"/>
      <c r="N7" s="17"/>
      <c r="O7" s="39" t="s">
        <v>2</v>
      </c>
      <c r="P7" s="39" t="s">
        <v>3</v>
      </c>
      <c r="Q7" s="39" t="s">
        <v>4</v>
      </c>
      <c r="R7" s="39" t="s">
        <v>9</v>
      </c>
      <c r="S7" s="39" t="s">
        <v>10</v>
      </c>
      <c r="T7" s="40" t="s">
        <v>11</v>
      </c>
      <c r="U7" s="16" t="s">
        <v>25</v>
      </c>
      <c r="V7" s="8"/>
      <c r="W7" s="22">
        <v>3.0</v>
      </c>
      <c r="X7" s="27"/>
      <c r="Y7" s="28"/>
    </row>
    <row r="8">
      <c r="A8" s="41" t="s">
        <v>26</v>
      </c>
      <c r="B8" s="42" t="s">
        <v>27</v>
      </c>
      <c r="C8" s="43">
        <f>H1</f>
        <v>10</v>
      </c>
      <c r="D8" s="44">
        <f t="shared" ref="D8:D10" si="1">C8+E8</f>
        <v>40</v>
      </c>
      <c r="E8" s="45">
        <f>ROUNDUP((D6/(S13+T13+U13))*S13)</f>
        <v>30</v>
      </c>
      <c r="F8" s="46">
        <f>ROUNDUP((L11/(S12+T12+U12))*S12)</f>
        <v>60</v>
      </c>
      <c r="G8" s="47">
        <f t="shared" ref="G8:G10" si="2">ROUNDUP((F8/U8)*O8)</f>
        <v>60</v>
      </c>
      <c r="H8" s="39">
        <f t="shared" ref="H8:H10" si="3">ROUNDUP((F8/U8)*P8)</f>
        <v>0</v>
      </c>
      <c r="I8" s="39">
        <f t="shared" ref="I8:I10" si="4">ROUNDUP((F8/U8)*Q8)</f>
        <v>0</v>
      </c>
      <c r="J8" s="39">
        <f t="shared" ref="J8:J10" si="5">ROUNDUP((F8/U8)*R8)</f>
        <v>0</v>
      </c>
      <c r="K8" s="39">
        <f t="shared" ref="K8:K10" si="6">ROUNDUP((F8/U8)*S8)</f>
        <v>0</v>
      </c>
      <c r="L8" s="40">
        <f t="shared" ref="L8:L10" si="7">ROUNDUP((F8/U8)*T8)</f>
        <v>0</v>
      </c>
      <c r="M8" s="48"/>
      <c r="N8" s="49" t="s">
        <v>27</v>
      </c>
      <c r="O8" s="50">
        <v>1.0</v>
      </c>
      <c r="P8" s="50">
        <v>0.0</v>
      </c>
      <c r="Q8" s="50">
        <v>0.0</v>
      </c>
      <c r="R8" s="50">
        <v>0.0</v>
      </c>
      <c r="S8" s="50">
        <v>0.0</v>
      </c>
      <c r="T8" s="51">
        <v>0.0</v>
      </c>
      <c r="U8" s="27">
        <f t="shared" ref="U8:U10" si="8">SUM(O8:T8)</f>
        <v>1</v>
      </c>
      <c r="V8" s="8"/>
      <c r="W8" s="26">
        <v>4.0</v>
      </c>
      <c r="X8" s="27"/>
      <c r="Y8" s="28"/>
    </row>
    <row r="9">
      <c r="A9" s="52">
        <v>45325.0</v>
      </c>
      <c r="B9" s="42" t="s">
        <v>28</v>
      </c>
      <c r="C9" s="53">
        <f t="shared" ref="C9:C10" si="9">D8+J$1</f>
        <v>45</v>
      </c>
      <c r="D9" s="44">
        <f t="shared" si="1"/>
        <v>90</v>
      </c>
      <c r="E9" s="45">
        <f>ROUNDUP((D6/(S13+T13+U13))*T13)</f>
        <v>45</v>
      </c>
      <c r="F9" s="54">
        <f>ROUNDUP((L11/(S12+T12+U12))*T12)</f>
        <v>90</v>
      </c>
      <c r="G9" s="55">
        <f t="shared" si="2"/>
        <v>90</v>
      </c>
      <c r="H9" s="23">
        <f t="shared" si="3"/>
        <v>0</v>
      </c>
      <c r="I9" s="23">
        <f t="shared" si="4"/>
        <v>0</v>
      </c>
      <c r="J9" s="23">
        <f t="shared" si="5"/>
        <v>0</v>
      </c>
      <c r="K9" s="23">
        <f t="shared" si="6"/>
        <v>0</v>
      </c>
      <c r="L9" s="24">
        <f t="shared" si="7"/>
        <v>0</v>
      </c>
      <c r="M9" s="48"/>
      <c r="N9" s="56" t="s">
        <v>28</v>
      </c>
      <c r="O9" s="50">
        <v>1.0</v>
      </c>
      <c r="P9" s="50">
        <v>0.0</v>
      </c>
      <c r="Q9" s="50">
        <v>0.0</v>
      </c>
      <c r="R9" s="50">
        <v>0.0</v>
      </c>
      <c r="S9" s="50">
        <v>0.0</v>
      </c>
      <c r="T9" s="51">
        <v>0.0</v>
      </c>
      <c r="U9" s="27">
        <f t="shared" si="8"/>
        <v>1</v>
      </c>
      <c r="V9" s="8"/>
      <c r="W9" s="26">
        <v>5.0</v>
      </c>
      <c r="X9" s="27"/>
      <c r="Y9" s="28"/>
    </row>
    <row r="10">
      <c r="A10" s="52">
        <v>45387.0</v>
      </c>
      <c r="B10" s="14" t="s">
        <v>29</v>
      </c>
      <c r="C10" s="57">
        <f t="shared" si="9"/>
        <v>95</v>
      </c>
      <c r="D10" s="58">
        <f t="shared" si="1"/>
        <v>170</v>
      </c>
      <c r="E10" s="59">
        <f>ROUNDUP((D6/(S13+T13+U13))*U13)</f>
        <v>75</v>
      </c>
      <c r="F10" s="60">
        <f>ROUNDUP((L11/(S12+T12+U12))*U12)</f>
        <v>150</v>
      </c>
      <c r="G10" s="61">
        <f t="shared" si="2"/>
        <v>150</v>
      </c>
      <c r="H10" s="62">
        <f t="shared" si="3"/>
        <v>0</v>
      </c>
      <c r="I10" s="62">
        <f t="shared" si="4"/>
        <v>0</v>
      </c>
      <c r="J10" s="62">
        <f t="shared" si="5"/>
        <v>0</v>
      </c>
      <c r="K10" s="62">
        <f t="shared" si="6"/>
        <v>0</v>
      </c>
      <c r="L10" s="63">
        <f t="shared" si="7"/>
        <v>0</v>
      </c>
      <c r="M10" s="48"/>
      <c r="N10" s="64" t="s">
        <v>29</v>
      </c>
      <c r="O10" s="65">
        <v>1.0</v>
      </c>
      <c r="P10" s="65">
        <v>0.0</v>
      </c>
      <c r="Q10" s="65">
        <v>0.0</v>
      </c>
      <c r="R10" s="65">
        <v>0.0</v>
      </c>
      <c r="S10" s="65">
        <v>0.0</v>
      </c>
      <c r="T10" s="66">
        <v>0.0</v>
      </c>
      <c r="U10" s="27">
        <f t="shared" si="8"/>
        <v>1</v>
      </c>
      <c r="V10" s="8"/>
      <c r="W10" s="26">
        <v>6.0</v>
      </c>
      <c r="X10" s="27"/>
      <c r="Y10" s="28"/>
    </row>
    <row r="11">
      <c r="A11" s="29"/>
      <c r="G11" s="23"/>
      <c r="H11" s="23"/>
      <c r="I11" s="23"/>
      <c r="J11" s="67" t="s">
        <v>30</v>
      </c>
      <c r="K11" s="68"/>
      <c r="L11" s="69">
        <f>O13</f>
        <v>300</v>
      </c>
      <c r="V11" s="8"/>
      <c r="W11" s="26">
        <v>7.0</v>
      </c>
      <c r="X11" s="27"/>
      <c r="Y11" s="28"/>
    </row>
    <row r="12">
      <c r="A12" s="29"/>
      <c r="B12" s="6" t="s">
        <v>31</v>
      </c>
      <c r="C12" s="36" t="s">
        <v>2</v>
      </c>
      <c r="D12" s="37" t="s">
        <v>3</v>
      </c>
      <c r="E12" s="37" t="s">
        <v>4</v>
      </c>
      <c r="F12" s="37" t="s">
        <v>9</v>
      </c>
      <c r="G12" s="37" t="s">
        <v>10</v>
      </c>
      <c r="H12" s="38" t="s">
        <v>11</v>
      </c>
      <c r="L12" s="27">
        <f>SUM(G8:L10)</f>
        <v>300</v>
      </c>
      <c r="N12" s="2" t="s">
        <v>32</v>
      </c>
      <c r="O12" s="70">
        <v>2.0</v>
      </c>
      <c r="P12" s="2" t="s">
        <v>33</v>
      </c>
      <c r="Q12" s="18"/>
      <c r="R12" s="18"/>
      <c r="S12" s="71">
        <v>2.0</v>
      </c>
      <c r="T12" s="71">
        <v>3.0</v>
      </c>
      <c r="U12" s="72">
        <v>5.0</v>
      </c>
      <c r="V12" s="8"/>
      <c r="W12" s="26">
        <v>8.0</v>
      </c>
      <c r="X12" s="27"/>
      <c r="Y12" s="28"/>
    </row>
    <row r="13">
      <c r="A13" s="29"/>
      <c r="B13" s="42" t="s">
        <v>27</v>
      </c>
      <c r="C13" s="73">
        <f t="shared" ref="C13:C15" si="10">(G8/E8)*L$1</f>
        <v>10</v>
      </c>
      <c r="D13" s="74">
        <f t="shared" ref="D13:D15" si="11">(H8/E8)*L$1</f>
        <v>0</v>
      </c>
      <c r="E13" s="74">
        <f t="shared" ref="E13:E15" si="12">(I8/E8)*L$1</f>
        <v>0</v>
      </c>
      <c r="F13" s="74">
        <f t="shared" ref="F13:F15" si="13">(J8/E8)*L$1</f>
        <v>0</v>
      </c>
      <c r="G13" s="74">
        <f t="shared" ref="G13:G15" si="14">(K8/E8)*L$1</f>
        <v>0</v>
      </c>
      <c r="H13" s="75">
        <f t="shared" ref="H13:H15" si="15">(L8/E8)*L$1</f>
        <v>0</v>
      </c>
      <c r="N13" s="76" t="s">
        <v>14</v>
      </c>
      <c r="O13" s="77">
        <v>300.0</v>
      </c>
      <c r="P13" s="10" t="s">
        <v>34</v>
      </c>
      <c r="Q13" s="68"/>
      <c r="R13" s="68"/>
      <c r="S13" s="78">
        <v>2.0</v>
      </c>
      <c r="T13" s="78">
        <v>3.0</v>
      </c>
      <c r="U13" s="79">
        <v>5.0</v>
      </c>
      <c r="V13" s="8"/>
      <c r="W13" s="26">
        <v>9.0</v>
      </c>
      <c r="X13" s="27"/>
      <c r="Y13" s="28"/>
    </row>
    <row r="14">
      <c r="A14" s="29"/>
      <c r="B14" s="42" t="s">
        <v>28</v>
      </c>
      <c r="C14" s="80">
        <f t="shared" si="10"/>
        <v>10</v>
      </c>
      <c r="D14" s="81">
        <f t="shared" si="11"/>
        <v>0</v>
      </c>
      <c r="E14" s="81">
        <f t="shared" si="12"/>
        <v>0</v>
      </c>
      <c r="F14" s="81">
        <f t="shared" si="13"/>
        <v>0</v>
      </c>
      <c r="G14" s="81">
        <f t="shared" si="14"/>
        <v>0</v>
      </c>
      <c r="H14" s="82">
        <f t="shared" si="15"/>
        <v>0</v>
      </c>
      <c r="M14" s="83"/>
      <c r="N14" s="84" t="s">
        <v>35</v>
      </c>
      <c r="O14" s="85"/>
      <c r="P14" s="7">
        <v>1.2</v>
      </c>
      <c r="U14" s="23"/>
      <c r="V14" s="8"/>
      <c r="W14" s="86">
        <v>10.0</v>
      </c>
      <c r="X14" s="87"/>
      <c r="Y14" s="88"/>
    </row>
    <row r="15">
      <c r="A15" s="29"/>
      <c r="B15" s="14" t="s">
        <v>29</v>
      </c>
      <c r="C15" s="89">
        <f t="shared" si="10"/>
        <v>10</v>
      </c>
      <c r="D15" s="90">
        <f t="shared" si="11"/>
        <v>0</v>
      </c>
      <c r="E15" s="90">
        <f t="shared" si="12"/>
        <v>0</v>
      </c>
      <c r="F15" s="90">
        <f t="shared" si="13"/>
        <v>0</v>
      </c>
      <c r="G15" s="90">
        <f t="shared" si="14"/>
        <v>0</v>
      </c>
      <c r="H15" s="91">
        <f t="shared" si="15"/>
        <v>0</v>
      </c>
      <c r="M15" s="83"/>
      <c r="N15" s="83"/>
      <c r="O15" s="83"/>
      <c r="Q15" s="23"/>
      <c r="R15" s="23"/>
      <c r="S15" s="23"/>
      <c r="V15" s="8"/>
      <c r="W15" s="9"/>
    </row>
    <row r="16">
      <c r="A16" s="29"/>
      <c r="B16" s="15"/>
      <c r="E16" s="16"/>
      <c r="M16" s="83"/>
      <c r="O16" s="83"/>
      <c r="W16" s="1" t="s">
        <v>36</v>
      </c>
    </row>
    <row r="17">
      <c r="A17" s="92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" t="s">
        <v>37</v>
      </c>
      <c r="X17" s="93" t="s">
        <v>38</v>
      </c>
    </row>
    <row r="18">
      <c r="A18" s="29"/>
      <c r="W18" s="26">
        <v>1.0</v>
      </c>
      <c r="X18" s="28">
        <f>F6</f>
        <v>150</v>
      </c>
    </row>
    <row r="19">
      <c r="A19" s="29"/>
      <c r="B19" s="30" t="s">
        <v>39</v>
      </c>
      <c r="C19" s="3" t="s">
        <v>40</v>
      </c>
      <c r="D19" s="3">
        <f>L24/O25</f>
        <v>180</v>
      </c>
      <c r="E19" s="7" t="s">
        <v>19</v>
      </c>
      <c r="F19" s="27">
        <f>E21+E22+E23</f>
        <v>180</v>
      </c>
      <c r="N19" s="31" t="s">
        <v>20</v>
      </c>
      <c r="O19" s="32"/>
      <c r="Q19" s="16"/>
      <c r="R19" s="23"/>
      <c r="S19" s="23"/>
      <c r="T19" s="23"/>
      <c r="W19" s="26">
        <v>2.0</v>
      </c>
      <c r="X19" s="28">
        <f>F19</f>
        <v>180</v>
      </c>
    </row>
    <row r="20">
      <c r="A20" s="29"/>
      <c r="B20" s="9"/>
      <c r="C20" s="34" t="s">
        <v>21</v>
      </c>
      <c r="D20" s="4" t="s">
        <v>22</v>
      </c>
      <c r="E20" s="35" t="s">
        <v>23</v>
      </c>
      <c r="F20" s="34" t="s">
        <v>24</v>
      </c>
      <c r="G20" s="36" t="s">
        <v>2</v>
      </c>
      <c r="H20" s="37" t="s">
        <v>3</v>
      </c>
      <c r="I20" s="37" t="s">
        <v>4</v>
      </c>
      <c r="J20" s="37" t="s">
        <v>9</v>
      </c>
      <c r="K20" s="37" t="s">
        <v>10</v>
      </c>
      <c r="L20" s="38" t="s">
        <v>11</v>
      </c>
      <c r="M20" s="16"/>
      <c r="N20" s="17"/>
      <c r="O20" s="39" t="s">
        <v>2</v>
      </c>
      <c r="P20" s="39" t="s">
        <v>3</v>
      </c>
      <c r="Q20" s="39" t="s">
        <v>4</v>
      </c>
      <c r="R20" s="39" t="s">
        <v>9</v>
      </c>
      <c r="S20" s="39" t="s">
        <v>10</v>
      </c>
      <c r="T20" s="40" t="s">
        <v>11</v>
      </c>
      <c r="U20" s="16" t="s">
        <v>25</v>
      </c>
      <c r="W20" s="26">
        <v>3.0</v>
      </c>
      <c r="X20" s="28">
        <f>F32</f>
        <v>217</v>
      </c>
    </row>
    <row r="21">
      <c r="A21" s="52">
        <v>45450.0</v>
      </c>
      <c r="B21" s="42" t="s">
        <v>27</v>
      </c>
      <c r="C21" s="43">
        <f>D10+J2</f>
        <v>185</v>
      </c>
      <c r="D21" s="44">
        <f t="shared" ref="D21:D23" si="16">C21+E21</f>
        <v>221</v>
      </c>
      <c r="E21" s="45">
        <f>ROUNDUP((D19/(S26+T26+U26))*S26)</f>
        <v>36</v>
      </c>
      <c r="F21" s="46">
        <f>ROUNDUP((L24/(S25+T25+U25))*S25)</f>
        <v>72</v>
      </c>
      <c r="G21" s="47">
        <f t="shared" ref="G21:G23" si="17">ROUNDUP((F21/U21)*O21)</f>
        <v>72</v>
      </c>
      <c r="H21" s="39">
        <f t="shared" ref="H21:H23" si="18">ROUNDUP((F21/U21)*P21)</f>
        <v>0</v>
      </c>
      <c r="I21" s="39">
        <f t="shared" ref="I21:I23" si="19">ROUNDUP((F21/U21)*Q21)</f>
        <v>0</v>
      </c>
      <c r="J21" s="39">
        <f t="shared" ref="J21:J23" si="20">ROUNDUP((F21/U21)*R21)</f>
        <v>0</v>
      </c>
      <c r="K21" s="39">
        <f t="shared" ref="K21:K23" si="21">ROUNDUP((F21/U21)*S21)</f>
        <v>0</v>
      </c>
      <c r="L21" s="40">
        <f t="shared" ref="L21:L23" si="22">ROUNDUP((F21/U21)*T21)</f>
        <v>0</v>
      </c>
      <c r="M21" s="48"/>
      <c r="N21" s="49" t="s">
        <v>27</v>
      </c>
      <c r="O21" s="50">
        <v>1.0</v>
      </c>
      <c r="P21" s="50">
        <v>0.0</v>
      </c>
      <c r="Q21" s="50">
        <v>0.0</v>
      </c>
      <c r="R21" s="50">
        <v>0.0</v>
      </c>
      <c r="S21" s="50">
        <v>0.0</v>
      </c>
      <c r="T21" s="51">
        <v>0.0</v>
      </c>
      <c r="U21" s="27">
        <f t="shared" ref="U21:U23" si="23">SUM(O21:T21)</f>
        <v>1</v>
      </c>
      <c r="W21" s="26">
        <v>4.0</v>
      </c>
      <c r="X21" s="28">
        <f>F45</f>
        <v>270</v>
      </c>
    </row>
    <row r="22">
      <c r="A22" s="52">
        <v>45513.0</v>
      </c>
      <c r="B22" s="42" t="s">
        <v>28</v>
      </c>
      <c r="C22" s="53">
        <f t="shared" ref="C22:C23" si="24">D21+J$1</f>
        <v>226</v>
      </c>
      <c r="D22" s="44">
        <f t="shared" si="16"/>
        <v>280</v>
      </c>
      <c r="E22" s="45">
        <f>ROUNDUP((D19/(S26+T26+U26))*T26)</f>
        <v>54</v>
      </c>
      <c r="F22" s="54">
        <f>ROUNDUP((L24/(S25+T25+U25))*T25)</f>
        <v>108</v>
      </c>
      <c r="G22" s="55">
        <f t="shared" si="17"/>
        <v>108</v>
      </c>
      <c r="H22" s="23">
        <f t="shared" si="18"/>
        <v>0</v>
      </c>
      <c r="I22" s="23">
        <f t="shared" si="19"/>
        <v>0</v>
      </c>
      <c r="J22" s="23">
        <f t="shared" si="20"/>
        <v>0</v>
      </c>
      <c r="K22" s="23">
        <f t="shared" si="21"/>
        <v>0</v>
      </c>
      <c r="L22" s="24">
        <f t="shared" si="22"/>
        <v>0</v>
      </c>
      <c r="M22" s="48"/>
      <c r="N22" s="56" t="s">
        <v>28</v>
      </c>
      <c r="O22" s="50">
        <v>1.0</v>
      </c>
      <c r="P22" s="50">
        <v>0.0</v>
      </c>
      <c r="Q22" s="50">
        <v>0.0</v>
      </c>
      <c r="R22" s="50">
        <v>0.0</v>
      </c>
      <c r="S22" s="50">
        <v>0.0</v>
      </c>
      <c r="T22" s="51">
        <v>0.0</v>
      </c>
      <c r="U22" s="27">
        <f t="shared" si="23"/>
        <v>1</v>
      </c>
      <c r="W22" s="26">
        <v>5.0</v>
      </c>
      <c r="X22" s="28">
        <f>F58</f>
        <v>325</v>
      </c>
    </row>
    <row r="23">
      <c r="A23" s="52">
        <v>45576.0</v>
      </c>
      <c r="B23" s="14" t="s">
        <v>29</v>
      </c>
      <c r="C23" s="57">
        <f t="shared" si="24"/>
        <v>285</v>
      </c>
      <c r="D23" s="58">
        <f t="shared" si="16"/>
        <v>375</v>
      </c>
      <c r="E23" s="59">
        <f>ROUNDUP((D19/(S26+T26+U26))*U26)</f>
        <v>90</v>
      </c>
      <c r="F23" s="60">
        <f>ROUNDUP((L24/(S25+T25+U25))*U25)</f>
        <v>180</v>
      </c>
      <c r="G23" s="61">
        <f t="shared" si="17"/>
        <v>180</v>
      </c>
      <c r="H23" s="62">
        <f t="shared" si="18"/>
        <v>0</v>
      </c>
      <c r="I23" s="62">
        <f t="shared" si="19"/>
        <v>0</v>
      </c>
      <c r="J23" s="62">
        <f t="shared" si="20"/>
        <v>0</v>
      </c>
      <c r="K23" s="62">
        <f t="shared" si="21"/>
        <v>0</v>
      </c>
      <c r="L23" s="63">
        <f t="shared" si="22"/>
        <v>0</v>
      </c>
      <c r="M23" s="48"/>
      <c r="N23" s="64" t="s">
        <v>29</v>
      </c>
      <c r="O23" s="65">
        <v>1.0</v>
      </c>
      <c r="P23" s="65">
        <v>0.0</v>
      </c>
      <c r="Q23" s="65">
        <v>0.0</v>
      </c>
      <c r="R23" s="65">
        <v>0.0</v>
      </c>
      <c r="S23" s="65">
        <v>0.0</v>
      </c>
      <c r="T23" s="66">
        <v>0.0</v>
      </c>
      <c r="U23" s="27">
        <f t="shared" si="23"/>
        <v>1</v>
      </c>
      <c r="W23" s="26">
        <v>6.0</v>
      </c>
      <c r="X23" s="28"/>
    </row>
    <row r="24">
      <c r="A24" s="29"/>
      <c r="G24" s="23"/>
      <c r="H24" s="23"/>
      <c r="I24" s="23"/>
      <c r="J24" s="67" t="s">
        <v>30</v>
      </c>
      <c r="K24" s="68"/>
      <c r="L24" s="69">
        <f>O26</f>
        <v>360</v>
      </c>
      <c r="W24" s="26">
        <v>7.0</v>
      </c>
      <c r="X24" s="28"/>
    </row>
    <row r="25">
      <c r="A25" s="29"/>
      <c r="B25" s="6" t="s">
        <v>31</v>
      </c>
      <c r="C25" s="36" t="s">
        <v>2</v>
      </c>
      <c r="D25" s="37" t="s">
        <v>3</v>
      </c>
      <c r="E25" s="37" t="s">
        <v>4</v>
      </c>
      <c r="F25" s="37" t="s">
        <v>9</v>
      </c>
      <c r="G25" s="37" t="s">
        <v>10</v>
      </c>
      <c r="H25" s="38" t="s">
        <v>11</v>
      </c>
      <c r="L25" s="27">
        <f>SUM(G21:L23)</f>
        <v>360</v>
      </c>
      <c r="N25" s="2" t="s">
        <v>32</v>
      </c>
      <c r="O25" s="70">
        <v>2.0</v>
      </c>
      <c r="P25" s="2" t="s">
        <v>33</v>
      </c>
      <c r="Q25" s="18"/>
      <c r="R25" s="18"/>
      <c r="S25" s="71">
        <v>2.0</v>
      </c>
      <c r="T25" s="71">
        <v>3.0</v>
      </c>
      <c r="U25" s="72">
        <v>5.0</v>
      </c>
      <c r="W25" s="26">
        <v>8.0</v>
      </c>
      <c r="X25" s="28"/>
    </row>
    <row r="26">
      <c r="A26" s="29"/>
      <c r="B26" s="42" t="s">
        <v>27</v>
      </c>
      <c r="C26" s="73">
        <f t="shared" ref="C26:C28" si="25">(G21/E21)*L$1</f>
        <v>10</v>
      </c>
      <c r="D26" s="74">
        <f t="shared" ref="D26:D28" si="26">(H21/E21)*L$1</f>
        <v>0</v>
      </c>
      <c r="E26" s="74">
        <f t="shared" ref="E26:E28" si="27">(I21/E21)*L$1</f>
        <v>0</v>
      </c>
      <c r="F26" s="74">
        <f t="shared" ref="F26:F28" si="28">(J21/E21)*L$1</f>
        <v>0</v>
      </c>
      <c r="G26" s="74">
        <f t="shared" ref="G26:G28" si="29">(K21/E21)*L$1</f>
        <v>0</v>
      </c>
      <c r="H26" s="75">
        <f t="shared" ref="H26:H28" si="30">(L21/E21)*L$1</f>
        <v>0</v>
      </c>
      <c r="N26" s="76" t="s">
        <v>14</v>
      </c>
      <c r="O26" s="77">
        <f>O13*P14</f>
        <v>360</v>
      </c>
      <c r="P26" s="10" t="s">
        <v>34</v>
      </c>
      <c r="Q26" s="68"/>
      <c r="R26" s="68"/>
      <c r="S26" s="78">
        <v>2.0</v>
      </c>
      <c r="T26" s="78">
        <v>3.0</v>
      </c>
      <c r="U26" s="79">
        <v>5.0</v>
      </c>
      <c r="W26" s="26">
        <v>9.0</v>
      </c>
      <c r="X26" s="28"/>
    </row>
    <row r="27">
      <c r="A27" s="29"/>
      <c r="B27" s="42" t="s">
        <v>28</v>
      </c>
      <c r="C27" s="80">
        <f t="shared" si="25"/>
        <v>10</v>
      </c>
      <c r="D27" s="81">
        <f t="shared" si="26"/>
        <v>0</v>
      </c>
      <c r="E27" s="81">
        <f t="shared" si="27"/>
        <v>0</v>
      </c>
      <c r="F27" s="81">
        <f t="shared" si="28"/>
        <v>0</v>
      </c>
      <c r="G27" s="81">
        <f t="shared" si="29"/>
        <v>0</v>
      </c>
      <c r="H27" s="82">
        <f t="shared" si="30"/>
        <v>0</v>
      </c>
      <c r="M27" s="83"/>
      <c r="N27" s="84" t="s">
        <v>35</v>
      </c>
      <c r="O27" s="85"/>
      <c r="P27" s="7">
        <v>1.2</v>
      </c>
      <c r="U27" s="23"/>
      <c r="W27" s="26">
        <v>10.0</v>
      </c>
      <c r="X27" s="28"/>
    </row>
    <row r="28">
      <c r="A28" s="29"/>
      <c r="B28" s="14" t="s">
        <v>29</v>
      </c>
      <c r="C28" s="89">
        <f t="shared" si="25"/>
        <v>10</v>
      </c>
      <c r="D28" s="90">
        <f t="shared" si="26"/>
        <v>0</v>
      </c>
      <c r="E28" s="90">
        <f t="shared" si="27"/>
        <v>0</v>
      </c>
      <c r="F28" s="90">
        <f t="shared" si="28"/>
        <v>0</v>
      </c>
      <c r="G28" s="90">
        <f t="shared" si="29"/>
        <v>0</v>
      </c>
      <c r="H28" s="91">
        <f t="shared" si="30"/>
        <v>0</v>
      </c>
      <c r="M28" s="83"/>
      <c r="N28" s="83"/>
      <c r="O28" s="83"/>
      <c r="Q28" s="23"/>
      <c r="R28" s="23"/>
      <c r="S28" s="23"/>
      <c r="W28" s="94"/>
      <c r="X28" s="88"/>
    </row>
    <row r="29">
      <c r="A29" s="29"/>
      <c r="B29" s="15"/>
      <c r="C29" s="83"/>
      <c r="E29" s="16"/>
      <c r="F29" s="23"/>
      <c r="G29" s="23"/>
      <c r="H29" s="23"/>
      <c r="I29" s="23"/>
      <c r="J29" s="23"/>
      <c r="K29" s="23"/>
      <c r="L29" s="48"/>
      <c r="M29" s="83"/>
      <c r="N29" s="83"/>
      <c r="O29" s="83"/>
      <c r="Q29" s="23"/>
      <c r="R29" s="23"/>
      <c r="S29" s="23"/>
      <c r="W29" s="95" t="s">
        <v>25</v>
      </c>
      <c r="X29" s="96">
        <f>SUM(X18:X27)</f>
        <v>1142</v>
      </c>
    </row>
    <row r="30">
      <c r="A30" s="9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9"/>
      <c r="X30" s="97">
        <f>X29/60</f>
        <v>19.03333333</v>
      </c>
    </row>
    <row r="31">
      <c r="A31" s="29"/>
      <c r="W31" s="9"/>
    </row>
    <row r="32">
      <c r="A32" s="29"/>
      <c r="B32" s="30" t="s">
        <v>41</v>
      </c>
      <c r="C32" s="3" t="s">
        <v>42</v>
      </c>
      <c r="D32" s="3">
        <f>L37/O38</f>
        <v>216</v>
      </c>
      <c r="E32" s="7" t="s">
        <v>19</v>
      </c>
      <c r="F32" s="27">
        <f>E34+E35+E36</f>
        <v>217</v>
      </c>
      <c r="N32" s="31" t="s">
        <v>20</v>
      </c>
      <c r="O32" s="32"/>
      <c r="Q32" s="16"/>
      <c r="R32" s="23"/>
      <c r="S32" s="23"/>
      <c r="T32" s="23"/>
      <c r="V32" s="8"/>
      <c r="W32" s="9"/>
    </row>
    <row r="33">
      <c r="A33" s="29"/>
      <c r="B33" s="9"/>
      <c r="C33" s="34" t="s">
        <v>21</v>
      </c>
      <c r="D33" s="4" t="s">
        <v>22</v>
      </c>
      <c r="E33" s="35" t="s">
        <v>23</v>
      </c>
      <c r="F33" s="34" t="s">
        <v>24</v>
      </c>
      <c r="G33" s="36" t="s">
        <v>2</v>
      </c>
      <c r="H33" s="37" t="s">
        <v>3</v>
      </c>
      <c r="I33" s="37" t="s">
        <v>4</v>
      </c>
      <c r="J33" s="37" t="s">
        <v>9</v>
      </c>
      <c r="K33" s="37" t="s">
        <v>10</v>
      </c>
      <c r="L33" s="38" t="s">
        <v>11</v>
      </c>
      <c r="M33" s="16"/>
      <c r="N33" s="17"/>
      <c r="O33" s="39" t="s">
        <v>2</v>
      </c>
      <c r="P33" s="39" t="s">
        <v>3</v>
      </c>
      <c r="Q33" s="39" t="s">
        <v>4</v>
      </c>
      <c r="R33" s="39" t="s">
        <v>9</v>
      </c>
      <c r="S33" s="39" t="s">
        <v>10</v>
      </c>
      <c r="T33" s="40" t="s">
        <v>11</v>
      </c>
      <c r="U33" s="16" t="s">
        <v>25</v>
      </c>
      <c r="V33" s="8"/>
      <c r="W33" s="9"/>
    </row>
    <row r="34">
      <c r="A34" s="52">
        <v>45639.0</v>
      </c>
      <c r="B34" s="42" t="s">
        <v>27</v>
      </c>
      <c r="C34" s="43">
        <f>D23+J2</f>
        <v>390</v>
      </c>
      <c r="D34" s="44">
        <f t="shared" ref="D34:D36" si="31">C34+E34</f>
        <v>434</v>
      </c>
      <c r="E34" s="45">
        <f>ROUNDUP((D32/(S39+T39+U39))*S39)</f>
        <v>44</v>
      </c>
      <c r="F34" s="46">
        <f>ROUNDUP((L37/(S38+T38+U38))*S38)</f>
        <v>87</v>
      </c>
      <c r="G34" s="47">
        <f t="shared" ref="G34:G36" si="32">ROUNDUP((F34/U34)*O34)</f>
        <v>79</v>
      </c>
      <c r="H34" s="39">
        <f t="shared" ref="H34:H36" si="33">ROUNDUP((F34/U34)*P34)</f>
        <v>9</v>
      </c>
      <c r="I34" s="39">
        <f t="shared" ref="I34:I36" si="34">ROUNDUP((F34/U34)*Q34)</f>
        <v>0</v>
      </c>
      <c r="J34" s="39">
        <f t="shared" ref="J34:J36" si="35">ROUNDUP((F34/U34)*R34)</f>
        <v>0</v>
      </c>
      <c r="K34" s="39">
        <f t="shared" ref="K34:K36" si="36">ROUNDUP((F34/U34)*S34)</f>
        <v>0</v>
      </c>
      <c r="L34" s="40">
        <f t="shared" ref="L34:L36" si="37">ROUNDUP((F34/U34)*T34)</f>
        <v>0</v>
      </c>
      <c r="M34" s="48"/>
      <c r="N34" s="49" t="s">
        <v>27</v>
      </c>
      <c r="O34" s="50">
        <v>9.0</v>
      </c>
      <c r="P34" s="50">
        <v>1.0</v>
      </c>
      <c r="Q34" s="50">
        <v>0.0</v>
      </c>
      <c r="R34" s="50">
        <v>0.0</v>
      </c>
      <c r="S34" s="50">
        <v>0.0</v>
      </c>
      <c r="T34" s="51">
        <v>0.0</v>
      </c>
      <c r="U34" s="27">
        <f t="shared" ref="U34:U36" si="38">SUM(O34:T34)</f>
        <v>10</v>
      </c>
      <c r="V34" s="8"/>
      <c r="W34" s="9"/>
    </row>
    <row r="35">
      <c r="A35" s="41" t="s">
        <v>43</v>
      </c>
      <c r="B35" s="42" t="s">
        <v>28</v>
      </c>
      <c r="C35" s="53">
        <f t="shared" ref="C35:C36" si="39">D34+J$1</f>
        <v>439</v>
      </c>
      <c r="D35" s="44">
        <f t="shared" si="31"/>
        <v>504</v>
      </c>
      <c r="E35" s="45">
        <f>ROUNDUP((D32/(S39+T39+U39))*T39)</f>
        <v>65</v>
      </c>
      <c r="F35" s="54">
        <f>ROUNDUP((L37/(S38+T38+U38))*T38)</f>
        <v>130</v>
      </c>
      <c r="G35" s="55">
        <f t="shared" si="32"/>
        <v>117</v>
      </c>
      <c r="H35" s="23">
        <f t="shared" si="33"/>
        <v>13</v>
      </c>
      <c r="I35" s="23">
        <f t="shared" si="34"/>
        <v>0</v>
      </c>
      <c r="J35" s="23">
        <f t="shared" si="35"/>
        <v>0</v>
      </c>
      <c r="K35" s="23">
        <f t="shared" si="36"/>
        <v>0</v>
      </c>
      <c r="L35" s="24">
        <f t="shared" si="37"/>
        <v>0</v>
      </c>
      <c r="M35" s="48"/>
      <c r="N35" s="56" t="s">
        <v>28</v>
      </c>
      <c r="O35" s="50">
        <v>9.0</v>
      </c>
      <c r="P35" s="50">
        <v>1.0</v>
      </c>
      <c r="Q35" s="50">
        <v>0.0</v>
      </c>
      <c r="R35" s="50">
        <v>0.0</v>
      </c>
      <c r="S35" s="50">
        <v>0.0</v>
      </c>
      <c r="T35" s="51">
        <v>0.0</v>
      </c>
      <c r="U35" s="27">
        <f t="shared" si="38"/>
        <v>10</v>
      </c>
      <c r="V35" s="8"/>
      <c r="W35" s="9"/>
    </row>
    <row r="36">
      <c r="A36" s="41" t="s">
        <v>44</v>
      </c>
      <c r="B36" s="14" t="s">
        <v>29</v>
      </c>
      <c r="C36" s="57">
        <f t="shared" si="39"/>
        <v>509</v>
      </c>
      <c r="D36" s="58">
        <f t="shared" si="31"/>
        <v>617</v>
      </c>
      <c r="E36" s="59">
        <f>ROUNDUP((D32/(S39+T39+U39))*U39)</f>
        <v>108</v>
      </c>
      <c r="F36" s="60">
        <f>ROUNDUP((L37/(S38+T38+U38))*U38)</f>
        <v>216</v>
      </c>
      <c r="G36" s="61">
        <f t="shared" si="32"/>
        <v>195</v>
      </c>
      <c r="H36" s="62">
        <f t="shared" si="33"/>
        <v>22</v>
      </c>
      <c r="I36" s="62">
        <f t="shared" si="34"/>
        <v>0</v>
      </c>
      <c r="J36" s="62">
        <f t="shared" si="35"/>
        <v>0</v>
      </c>
      <c r="K36" s="62">
        <f t="shared" si="36"/>
        <v>0</v>
      </c>
      <c r="L36" s="63">
        <f t="shared" si="37"/>
        <v>0</v>
      </c>
      <c r="M36" s="48"/>
      <c r="N36" s="64" t="s">
        <v>29</v>
      </c>
      <c r="O36" s="65">
        <v>9.0</v>
      </c>
      <c r="P36" s="65">
        <v>1.0</v>
      </c>
      <c r="Q36" s="65">
        <v>0.0</v>
      </c>
      <c r="R36" s="65">
        <v>0.0</v>
      </c>
      <c r="S36" s="65">
        <v>0.0</v>
      </c>
      <c r="T36" s="66">
        <v>0.0</v>
      </c>
      <c r="U36" s="27">
        <f t="shared" si="38"/>
        <v>10</v>
      </c>
      <c r="V36" s="8"/>
      <c r="W36" s="9"/>
    </row>
    <row r="37">
      <c r="A37" s="29"/>
      <c r="G37" s="23"/>
      <c r="H37" s="23"/>
      <c r="I37" s="23"/>
      <c r="J37" s="67" t="s">
        <v>30</v>
      </c>
      <c r="K37" s="68"/>
      <c r="L37" s="69">
        <f>O39</f>
        <v>432</v>
      </c>
      <c r="V37" s="8"/>
      <c r="W37" s="9"/>
    </row>
    <row r="38">
      <c r="A38" s="29"/>
      <c r="B38" s="6" t="s">
        <v>31</v>
      </c>
      <c r="C38" s="36" t="s">
        <v>2</v>
      </c>
      <c r="D38" s="37" t="s">
        <v>3</v>
      </c>
      <c r="E38" s="37" t="s">
        <v>4</v>
      </c>
      <c r="F38" s="37" t="s">
        <v>9</v>
      </c>
      <c r="G38" s="37" t="s">
        <v>10</v>
      </c>
      <c r="H38" s="38" t="s">
        <v>11</v>
      </c>
      <c r="L38" s="27">
        <f>SUM(G34:L36)</f>
        <v>435</v>
      </c>
      <c r="N38" s="2" t="s">
        <v>32</v>
      </c>
      <c r="O38" s="70">
        <v>2.0</v>
      </c>
      <c r="P38" s="2" t="s">
        <v>33</v>
      </c>
      <c r="Q38" s="18"/>
      <c r="R38" s="18"/>
      <c r="S38" s="71">
        <v>2.0</v>
      </c>
      <c r="T38" s="71">
        <v>3.0</v>
      </c>
      <c r="U38" s="72">
        <v>5.0</v>
      </c>
      <c r="V38" s="8"/>
      <c r="W38" s="9"/>
    </row>
    <row r="39">
      <c r="A39" s="29"/>
      <c r="B39" s="42" t="s">
        <v>27</v>
      </c>
      <c r="C39" s="73">
        <f t="shared" ref="C39:C41" si="40">(G34/E34)*L$1</f>
        <v>8.977272727</v>
      </c>
      <c r="D39" s="74">
        <f t="shared" ref="D39:D41" si="41">(H34/E34)*L$1</f>
        <v>1.022727273</v>
      </c>
      <c r="E39" s="74">
        <f t="shared" ref="E39:E41" si="42">(I34/E34)*L$1</f>
        <v>0</v>
      </c>
      <c r="F39" s="74">
        <f t="shared" ref="F39:F41" si="43">(J34/E34)*L$1</f>
        <v>0</v>
      </c>
      <c r="G39" s="74">
        <f t="shared" ref="G39:G41" si="44">(K34/E34)*L$1</f>
        <v>0</v>
      </c>
      <c r="H39" s="75">
        <f t="shared" ref="H39:H41" si="45">(L34/E34)*L$1</f>
        <v>0</v>
      </c>
      <c r="N39" s="76" t="s">
        <v>14</v>
      </c>
      <c r="O39" s="77">
        <f>O26*P27</f>
        <v>432</v>
      </c>
      <c r="P39" s="10" t="s">
        <v>34</v>
      </c>
      <c r="Q39" s="68"/>
      <c r="R39" s="68"/>
      <c r="S39" s="78">
        <v>2.0</v>
      </c>
      <c r="T39" s="78">
        <v>3.0</v>
      </c>
      <c r="U39" s="79">
        <v>5.0</v>
      </c>
      <c r="V39" s="8"/>
      <c r="W39" s="9"/>
    </row>
    <row r="40">
      <c r="A40" s="29"/>
      <c r="B40" s="42" t="s">
        <v>28</v>
      </c>
      <c r="C40" s="80">
        <f t="shared" si="40"/>
        <v>9</v>
      </c>
      <c r="D40" s="81">
        <f t="shared" si="41"/>
        <v>1</v>
      </c>
      <c r="E40" s="81">
        <f t="shared" si="42"/>
        <v>0</v>
      </c>
      <c r="F40" s="81">
        <f t="shared" si="43"/>
        <v>0</v>
      </c>
      <c r="G40" s="81">
        <f t="shared" si="44"/>
        <v>0</v>
      </c>
      <c r="H40" s="82">
        <f t="shared" si="45"/>
        <v>0</v>
      </c>
      <c r="M40" s="83"/>
      <c r="N40" s="84" t="s">
        <v>35</v>
      </c>
      <c r="O40" s="85"/>
      <c r="P40" s="7">
        <v>1.25</v>
      </c>
      <c r="U40" s="23"/>
      <c r="V40" s="8"/>
      <c r="W40" s="9"/>
    </row>
    <row r="41">
      <c r="A41" s="29"/>
      <c r="B41" s="14" t="s">
        <v>29</v>
      </c>
      <c r="C41" s="89">
        <f t="shared" si="40"/>
        <v>9.027777778</v>
      </c>
      <c r="D41" s="90">
        <f t="shared" si="41"/>
        <v>1.018518519</v>
      </c>
      <c r="E41" s="90">
        <f t="shared" si="42"/>
        <v>0</v>
      </c>
      <c r="F41" s="90">
        <f t="shared" si="43"/>
        <v>0</v>
      </c>
      <c r="G41" s="90">
        <f t="shared" si="44"/>
        <v>0</v>
      </c>
      <c r="H41" s="91">
        <f t="shared" si="45"/>
        <v>0</v>
      </c>
      <c r="M41" s="83"/>
      <c r="N41" s="83"/>
      <c r="O41" s="83"/>
      <c r="Q41" s="23"/>
      <c r="R41" s="23"/>
      <c r="S41" s="23"/>
      <c r="V41" s="8"/>
      <c r="W41" s="9"/>
    </row>
    <row r="42">
      <c r="A42" s="29"/>
      <c r="V42" s="8"/>
      <c r="W42" s="9"/>
    </row>
    <row r="43">
      <c r="A43" s="9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8"/>
      <c r="W43" s="9"/>
    </row>
    <row r="44">
      <c r="A44" s="29"/>
      <c r="V44" s="8"/>
      <c r="W44" s="9"/>
    </row>
    <row r="45">
      <c r="A45" s="29"/>
      <c r="B45" s="30" t="s">
        <v>45</v>
      </c>
      <c r="C45" s="3" t="s">
        <v>46</v>
      </c>
      <c r="D45" s="3">
        <f>L50/O51</f>
        <v>270</v>
      </c>
      <c r="E45" s="7" t="s">
        <v>19</v>
      </c>
      <c r="F45" s="27">
        <f>E47+E48+E49</f>
        <v>270</v>
      </c>
      <c r="N45" s="31" t="s">
        <v>20</v>
      </c>
      <c r="O45" s="32"/>
      <c r="Q45" s="16"/>
      <c r="R45" s="23"/>
      <c r="S45" s="23"/>
      <c r="T45" s="23"/>
      <c r="V45" s="8"/>
      <c r="W45" s="9"/>
    </row>
    <row r="46">
      <c r="A46" s="29"/>
      <c r="B46" s="9"/>
      <c r="C46" s="34" t="s">
        <v>21</v>
      </c>
      <c r="D46" s="4" t="s">
        <v>22</v>
      </c>
      <c r="E46" s="35" t="s">
        <v>23</v>
      </c>
      <c r="F46" s="34" t="s">
        <v>24</v>
      </c>
      <c r="G46" s="36" t="s">
        <v>2</v>
      </c>
      <c r="H46" s="37" t="s">
        <v>3</v>
      </c>
      <c r="I46" s="37" t="s">
        <v>4</v>
      </c>
      <c r="J46" s="37" t="s">
        <v>9</v>
      </c>
      <c r="K46" s="37" t="s">
        <v>10</v>
      </c>
      <c r="L46" s="38" t="s">
        <v>11</v>
      </c>
      <c r="M46" s="16"/>
      <c r="N46" s="17"/>
      <c r="O46" s="39" t="s">
        <v>2</v>
      </c>
      <c r="P46" s="39" t="s">
        <v>3</v>
      </c>
      <c r="Q46" s="39" t="s">
        <v>4</v>
      </c>
      <c r="R46" s="39" t="s">
        <v>9</v>
      </c>
      <c r="S46" s="39" t="s">
        <v>10</v>
      </c>
      <c r="T46" s="40" t="s">
        <v>11</v>
      </c>
      <c r="U46" s="16" t="s">
        <v>25</v>
      </c>
      <c r="V46" s="8"/>
      <c r="W46" s="9"/>
    </row>
    <row r="47">
      <c r="A47" s="41" t="s">
        <v>47</v>
      </c>
      <c r="B47" s="42" t="s">
        <v>27</v>
      </c>
      <c r="C47" s="43">
        <f>D36+J2</f>
        <v>632</v>
      </c>
      <c r="D47" s="44">
        <f t="shared" ref="D47:D49" si="46">C47+E47</f>
        <v>686</v>
      </c>
      <c r="E47" s="45">
        <f>ROUNDUP((D45/(S52+T52+U52))*S52)</f>
        <v>54</v>
      </c>
      <c r="F47" s="46">
        <f>ROUNDUP((L50/(S51+T51+U51))*S51)</f>
        <v>108</v>
      </c>
      <c r="G47" s="47">
        <f t="shared" ref="G47:G49" si="47">ROUNDUP((F47/U47)*O47)</f>
        <v>76</v>
      </c>
      <c r="H47" s="39">
        <f t="shared" ref="H47:H49" si="48">ROUNDUP((F47/U47)*P47)</f>
        <v>33</v>
      </c>
      <c r="I47" s="39">
        <f t="shared" ref="I47:I49" si="49">ROUNDUP((F47/U47)*Q47)</f>
        <v>0</v>
      </c>
      <c r="J47" s="39">
        <f t="shared" ref="J47:J49" si="50">ROUNDUP((F47/U47)*R47)</f>
        <v>0</v>
      </c>
      <c r="K47" s="39">
        <f t="shared" ref="K47:K49" si="51">ROUNDUP((F47/U47)*S47)</f>
        <v>0</v>
      </c>
      <c r="L47" s="40">
        <f t="shared" ref="L47:L49" si="52">ROUNDUP((F47/U47)*T47)</f>
        <v>0</v>
      </c>
      <c r="M47" s="48"/>
      <c r="N47" s="49" t="s">
        <v>27</v>
      </c>
      <c r="O47" s="50">
        <v>7.0</v>
      </c>
      <c r="P47" s="50">
        <v>3.0</v>
      </c>
      <c r="Q47" s="50">
        <v>0.0</v>
      </c>
      <c r="R47" s="50">
        <v>0.0</v>
      </c>
      <c r="S47" s="50">
        <v>0.0</v>
      </c>
      <c r="T47" s="51">
        <v>0.0</v>
      </c>
      <c r="U47" s="27">
        <f t="shared" ref="U47:U49" si="53">SUM(O47:T47)</f>
        <v>10</v>
      </c>
      <c r="V47" s="8"/>
      <c r="W47" s="9"/>
    </row>
    <row r="48">
      <c r="A48" s="41" t="s">
        <v>48</v>
      </c>
      <c r="B48" s="42" t="s">
        <v>28</v>
      </c>
      <c r="C48" s="53">
        <f t="shared" ref="C48:C49" si="54">D47+J$1</f>
        <v>691</v>
      </c>
      <c r="D48" s="44">
        <f t="shared" si="46"/>
        <v>772</v>
      </c>
      <c r="E48" s="45">
        <f>ROUNDUP((D45/(S52+T52+U52))*T52)</f>
        <v>81</v>
      </c>
      <c r="F48" s="54">
        <f>ROUNDUP((L50/(S51+T51+U51))*T51)</f>
        <v>162</v>
      </c>
      <c r="G48" s="55">
        <f t="shared" si="47"/>
        <v>114</v>
      </c>
      <c r="H48" s="23">
        <f t="shared" si="48"/>
        <v>49</v>
      </c>
      <c r="I48" s="23">
        <f t="shared" si="49"/>
        <v>0</v>
      </c>
      <c r="J48" s="23">
        <f t="shared" si="50"/>
        <v>0</v>
      </c>
      <c r="K48" s="23">
        <f t="shared" si="51"/>
        <v>0</v>
      </c>
      <c r="L48" s="24">
        <f t="shared" si="52"/>
        <v>0</v>
      </c>
      <c r="M48" s="48"/>
      <c r="N48" s="56" t="s">
        <v>28</v>
      </c>
      <c r="O48" s="50">
        <v>7.0</v>
      </c>
      <c r="P48" s="50">
        <v>3.0</v>
      </c>
      <c r="Q48" s="50">
        <v>0.0</v>
      </c>
      <c r="R48" s="50">
        <v>0.0</v>
      </c>
      <c r="S48" s="50">
        <v>0.0</v>
      </c>
      <c r="T48" s="51">
        <v>0.0</v>
      </c>
      <c r="U48" s="27">
        <f t="shared" si="53"/>
        <v>10</v>
      </c>
      <c r="V48" s="8"/>
      <c r="W48" s="9"/>
    </row>
    <row r="49">
      <c r="A49" s="41" t="s">
        <v>49</v>
      </c>
      <c r="B49" s="14" t="s">
        <v>29</v>
      </c>
      <c r="C49" s="57">
        <f t="shared" si="54"/>
        <v>777</v>
      </c>
      <c r="D49" s="58">
        <f t="shared" si="46"/>
        <v>912</v>
      </c>
      <c r="E49" s="59">
        <f>ROUNDUP((D45/(S52+T52+U52))*U52)</f>
        <v>135</v>
      </c>
      <c r="F49" s="60">
        <f>ROUNDUP((L50/(S51+T51+U51))*U51)</f>
        <v>270</v>
      </c>
      <c r="G49" s="61">
        <f t="shared" si="47"/>
        <v>189</v>
      </c>
      <c r="H49" s="62">
        <f t="shared" si="48"/>
        <v>81</v>
      </c>
      <c r="I49" s="62">
        <f t="shared" si="49"/>
        <v>0</v>
      </c>
      <c r="J49" s="62">
        <f t="shared" si="50"/>
        <v>0</v>
      </c>
      <c r="K49" s="62">
        <f t="shared" si="51"/>
        <v>0</v>
      </c>
      <c r="L49" s="63">
        <f t="shared" si="52"/>
        <v>0</v>
      </c>
      <c r="M49" s="48"/>
      <c r="N49" s="64" t="s">
        <v>29</v>
      </c>
      <c r="O49" s="65">
        <v>7.0</v>
      </c>
      <c r="P49" s="65">
        <v>3.0</v>
      </c>
      <c r="Q49" s="65">
        <v>0.0</v>
      </c>
      <c r="R49" s="65">
        <v>0.0</v>
      </c>
      <c r="S49" s="65">
        <v>0.0</v>
      </c>
      <c r="T49" s="66">
        <v>0.0</v>
      </c>
      <c r="U49" s="27">
        <f t="shared" si="53"/>
        <v>10</v>
      </c>
      <c r="V49" s="8"/>
      <c r="W49" s="9"/>
    </row>
    <row r="50">
      <c r="A50" s="29"/>
      <c r="G50" s="23"/>
      <c r="H50" s="23"/>
      <c r="I50" s="23"/>
      <c r="J50" s="67" t="s">
        <v>30</v>
      </c>
      <c r="K50" s="68"/>
      <c r="L50" s="69">
        <f>O52</f>
        <v>540</v>
      </c>
      <c r="V50" s="8"/>
      <c r="W50" s="9"/>
    </row>
    <row r="51">
      <c r="A51" s="29"/>
      <c r="B51" s="6" t="s">
        <v>31</v>
      </c>
      <c r="C51" s="36" t="s">
        <v>2</v>
      </c>
      <c r="D51" s="37" t="s">
        <v>3</v>
      </c>
      <c r="E51" s="37" t="s">
        <v>4</v>
      </c>
      <c r="F51" s="37" t="s">
        <v>9</v>
      </c>
      <c r="G51" s="37" t="s">
        <v>10</v>
      </c>
      <c r="H51" s="38" t="s">
        <v>11</v>
      </c>
      <c r="L51" s="27">
        <f>SUM(G47:L49)</f>
        <v>542</v>
      </c>
      <c r="N51" s="2" t="s">
        <v>32</v>
      </c>
      <c r="O51" s="70">
        <v>2.0</v>
      </c>
      <c r="P51" s="2" t="s">
        <v>33</v>
      </c>
      <c r="Q51" s="18"/>
      <c r="R51" s="18"/>
      <c r="S51" s="71">
        <v>2.0</v>
      </c>
      <c r="T51" s="71">
        <v>3.0</v>
      </c>
      <c r="U51" s="72">
        <v>5.0</v>
      </c>
      <c r="V51" s="8"/>
      <c r="W51" s="9"/>
    </row>
    <row r="52">
      <c r="A52" s="29"/>
      <c r="B52" s="42" t="s">
        <v>27</v>
      </c>
      <c r="C52" s="73">
        <f t="shared" ref="C52:C54" si="55">(G47/E47)*L$1</f>
        <v>7.037037037</v>
      </c>
      <c r="D52" s="74">
        <f t="shared" ref="D52:D54" si="56">(H47/E47)*L$1</f>
        <v>3.055555556</v>
      </c>
      <c r="E52" s="74">
        <f t="shared" ref="E52:E54" si="57">(I47/E47)*L$1</f>
        <v>0</v>
      </c>
      <c r="F52" s="74">
        <f t="shared" ref="F52:F54" si="58">(J47/E47)*L$1</f>
        <v>0</v>
      </c>
      <c r="G52" s="74">
        <f t="shared" ref="G52:G54" si="59">(K47/E47)*L$1</f>
        <v>0</v>
      </c>
      <c r="H52" s="75">
        <f t="shared" ref="H52:H54" si="60">(L47/E47)*L$1</f>
        <v>0</v>
      </c>
      <c r="N52" s="76" t="s">
        <v>14</v>
      </c>
      <c r="O52" s="77">
        <f>O39*P40</f>
        <v>540</v>
      </c>
      <c r="P52" s="10" t="s">
        <v>34</v>
      </c>
      <c r="Q52" s="68"/>
      <c r="R52" s="68"/>
      <c r="S52" s="78">
        <v>2.0</v>
      </c>
      <c r="T52" s="78">
        <v>3.0</v>
      </c>
      <c r="U52" s="79">
        <v>5.0</v>
      </c>
      <c r="V52" s="8"/>
      <c r="W52" s="9"/>
    </row>
    <row r="53">
      <c r="A53" s="29"/>
      <c r="B53" s="42" t="s">
        <v>28</v>
      </c>
      <c r="C53" s="80">
        <f t="shared" si="55"/>
        <v>7.037037037</v>
      </c>
      <c r="D53" s="81">
        <f t="shared" si="56"/>
        <v>3.024691358</v>
      </c>
      <c r="E53" s="81">
        <f t="shared" si="57"/>
        <v>0</v>
      </c>
      <c r="F53" s="81">
        <f t="shared" si="58"/>
        <v>0</v>
      </c>
      <c r="G53" s="81">
        <f t="shared" si="59"/>
        <v>0</v>
      </c>
      <c r="H53" s="82">
        <f t="shared" si="60"/>
        <v>0</v>
      </c>
      <c r="M53" s="83"/>
      <c r="N53" s="84" t="s">
        <v>35</v>
      </c>
      <c r="O53" s="85"/>
      <c r="P53" s="7">
        <v>1.2</v>
      </c>
      <c r="U53" s="23"/>
      <c r="V53" s="8"/>
      <c r="W53" s="9"/>
    </row>
    <row r="54">
      <c r="A54" s="29"/>
      <c r="B54" s="14" t="s">
        <v>29</v>
      </c>
      <c r="C54" s="89">
        <f t="shared" si="55"/>
        <v>7</v>
      </c>
      <c r="D54" s="90">
        <f t="shared" si="56"/>
        <v>3</v>
      </c>
      <c r="E54" s="90">
        <f t="shared" si="57"/>
        <v>0</v>
      </c>
      <c r="F54" s="90">
        <f t="shared" si="58"/>
        <v>0</v>
      </c>
      <c r="G54" s="90">
        <f t="shared" si="59"/>
        <v>0</v>
      </c>
      <c r="H54" s="91">
        <f t="shared" si="60"/>
        <v>0</v>
      </c>
      <c r="M54" s="83"/>
      <c r="N54" s="83"/>
      <c r="O54" s="83"/>
      <c r="Q54" s="23"/>
      <c r="R54" s="23"/>
      <c r="S54" s="23"/>
      <c r="V54" s="8"/>
      <c r="W54" s="9"/>
    </row>
    <row r="55">
      <c r="A55" s="29"/>
      <c r="V55" s="8"/>
      <c r="W55" s="9"/>
    </row>
    <row r="56">
      <c r="A56" s="92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8"/>
      <c r="W56" s="9"/>
    </row>
    <row r="57">
      <c r="A57" s="29"/>
      <c r="V57" s="8"/>
      <c r="W57" s="9"/>
    </row>
    <row r="58">
      <c r="A58" s="29"/>
      <c r="B58" s="30" t="s">
        <v>50</v>
      </c>
      <c r="C58" s="3" t="s">
        <v>51</v>
      </c>
      <c r="D58" s="3">
        <f>L63/O64</f>
        <v>324</v>
      </c>
      <c r="E58" s="7" t="s">
        <v>19</v>
      </c>
      <c r="F58" s="27">
        <f>E60+E61+E62</f>
        <v>325</v>
      </c>
      <c r="N58" s="31" t="s">
        <v>20</v>
      </c>
      <c r="O58" s="32"/>
      <c r="Q58" s="16"/>
      <c r="R58" s="23"/>
      <c r="S58" s="23"/>
      <c r="T58" s="23"/>
      <c r="V58" s="8"/>
      <c r="W58" s="9"/>
    </row>
    <row r="59">
      <c r="A59" s="29"/>
      <c r="B59" s="9"/>
      <c r="C59" s="34" t="s">
        <v>21</v>
      </c>
      <c r="D59" s="4" t="s">
        <v>22</v>
      </c>
      <c r="E59" s="35" t="s">
        <v>23</v>
      </c>
      <c r="F59" s="34" t="s">
        <v>24</v>
      </c>
      <c r="G59" s="36" t="s">
        <v>2</v>
      </c>
      <c r="H59" s="37" t="s">
        <v>3</v>
      </c>
      <c r="I59" s="37" t="s">
        <v>4</v>
      </c>
      <c r="J59" s="37" t="s">
        <v>9</v>
      </c>
      <c r="K59" s="37" t="s">
        <v>10</v>
      </c>
      <c r="L59" s="38" t="s">
        <v>11</v>
      </c>
      <c r="M59" s="16"/>
      <c r="N59" s="17"/>
      <c r="O59" s="39" t="s">
        <v>2</v>
      </c>
      <c r="P59" s="39" t="s">
        <v>3</v>
      </c>
      <c r="Q59" s="39" t="s">
        <v>4</v>
      </c>
      <c r="R59" s="39" t="s">
        <v>9</v>
      </c>
      <c r="S59" s="39" t="s">
        <v>10</v>
      </c>
      <c r="T59" s="40" t="s">
        <v>11</v>
      </c>
      <c r="U59" s="16" t="s">
        <v>25</v>
      </c>
      <c r="V59" s="8"/>
      <c r="W59" s="9"/>
    </row>
    <row r="60">
      <c r="A60" s="41" t="s">
        <v>52</v>
      </c>
      <c r="B60" s="42" t="s">
        <v>27</v>
      </c>
      <c r="C60" s="43">
        <f>D49+J2</f>
        <v>927</v>
      </c>
      <c r="D60" s="44">
        <f t="shared" ref="D60:D62" si="61">C60+E60</f>
        <v>992</v>
      </c>
      <c r="E60" s="45">
        <f>ROUNDUP((D58/(S65+T65+U65))*S65)</f>
        <v>65</v>
      </c>
      <c r="F60" s="46">
        <f>ROUNDUP((L63/(S64+T64+U64))*S64)</f>
        <v>130</v>
      </c>
      <c r="G60" s="47">
        <f t="shared" ref="G60:G62" si="62">ROUNDUP((F60/U60)*O60)</f>
        <v>65</v>
      </c>
      <c r="H60" s="39">
        <f t="shared" ref="H60:H62" si="63">ROUNDUP((F60/U60)*P60)</f>
        <v>65</v>
      </c>
      <c r="I60" s="39">
        <f t="shared" ref="I60:I62" si="64">ROUNDUP((F60/U60)*Q60)</f>
        <v>0</v>
      </c>
      <c r="J60" s="39">
        <f t="shared" ref="J60:J62" si="65">ROUNDUP((F60/U60)*R60)</f>
        <v>0</v>
      </c>
      <c r="K60" s="39">
        <f t="shared" ref="K60:K62" si="66">ROUNDUP((F60/U60)*S60)</f>
        <v>0</v>
      </c>
      <c r="L60" s="40">
        <f t="shared" ref="L60:L62" si="67">ROUNDUP((F60/U60)*T60)</f>
        <v>0</v>
      </c>
      <c r="M60" s="48"/>
      <c r="N60" s="49" t="s">
        <v>27</v>
      </c>
      <c r="O60" s="50">
        <v>1.0</v>
      </c>
      <c r="P60" s="50">
        <v>1.0</v>
      </c>
      <c r="Q60" s="50">
        <v>0.0</v>
      </c>
      <c r="R60" s="50">
        <v>0.0</v>
      </c>
      <c r="S60" s="50">
        <v>0.0</v>
      </c>
      <c r="T60" s="51">
        <v>0.0</v>
      </c>
      <c r="U60" s="27">
        <f t="shared" ref="U60:U62" si="68">SUM(O60:T60)</f>
        <v>2</v>
      </c>
      <c r="V60" s="8"/>
      <c r="W60" s="9"/>
    </row>
    <row r="61">
      <c r="A61" s="41" t="s">
        <v>53</v>
      </c>
      <c r="B61" s="42" t="s">
        <v>28</v>
      </c>
      <c r="C61" s="53">
        <f t="shared" ref="C61:C62" si="69">D60+J$1</f>
        <v>997</v>
      </c>
      <c r="D61" s="44">
        <f t="shared" si="61"/>
        <v>1095</v>
      </c>
      <c r="E61" s="45">
        <f>ROUNDUP((D58/(S65+T65+U65))*T65)</f>
        <v>98</v>
      </c>
      <c r="F61" s="54">
        <f>ROUNDUP((L63/(S64+T64+U64))*T64)</f>
        <v>195</v>
      </c>
      <c r="G61" s="55">
        <f t="shared" si="62"/>
        <v>98</v>
      </c>
      <c r="H61" s="23">
        <f t="shared" si="63"/>
        <v>98</v>
      </c>
      <c r="I61" s="23">
        <f t="shared" si="64"/>
        <v>0</v>
      </c>
      <c r="J61" s="23">
        <f t="shared" si="65"/>
        <v>0</v>
      </c>
      <c r="K61" s="23">
        <f t="shared" si="66"/>
        <v>0</v>
      </c>
      <c r="L61" s="24">
        <f t="shared" si="67"/>
        <v>0</v>
      </c>
      <c r="M61" s="48"/>
      <c r="N61" s="56" t="s">
        <v>28</v>
      </c>
      <c r="O61" s="50">
        <v>1.0</v>
      </c>
      <c r="P61" s="50">
        <v>1.0</v>
      </c>
      <c r="Q61" s="50">
        <v>0.0</v>
      </c>
      <c r="R61" s="50">
        <v>0.0</v>
      </c>
      <c r="S61" s="50">
        <v>0.0</v>
      </c>
      <c r="T61" s="51">
        <v>0.0</v>
      </c>
      <c r="U61" s="27">
        <f t="shared" si="68"/>
        <v>2</v>
      </c>
      <c r="V61" s="8"/>
      <c r="W61" s="9"/>
    </row>
    <row r="62">
      <c r="A62" s="41" t="s">
        <v>54</v>
      </c>
      <c r="B62" s="14" t="s">
        <v>29</v>
      </c>
      <c r="C62" s="57">
        <f t="shared" si="69"/>
        <v>1100</v>
      </c>
      <c r="D62" s="58">
        <f t="shared" si="61"/>
        <v>1262</v>
      </c>
      <c r="E62" s="59">
        <f>ROUNDUP((D58/(S65+T65+U65))*U65)</f>
        <v>162</v>
      </c>
      <c r="F62" s="60">
        <f>ROUNDUP((L63/(S64+T64+U64))*U64)</f>
        <v>324</v>
      </c>
      <c r="G62" s="61">
        <f t="shared" si="62"/>
        <v>162</v>
      </c>
      <c r="H62" s="62">
        <f t="shared" si="63"/>
        <v>162</v>
      </c>
      <c r="I62" s="62">
        <f t="shared" si="64"/>
        <v>0</v>
      </c>
      <c r="J62" s="62">
        <f t="shared" si="65"/>
        <v>0</v>
      </c>
      <c r="K62" s="62">
        <f t="shared" si="66"/>
        <v>0</v>
      </c>
      <c r="L62" s="63">
        <f t="shared" si="67"/>
        <v>0</v>
      </c>
      <c r="M62" s="48"/>
      <c r="N62" s="64" t="s">
        <v>29</v>
      </c>
      <c r="O62" s="65">
        <v>1.0</v>
      </c>
      <c r="P62" s="65">
        <v>1.0</v>
      </c>
      <c r="Q62" s="65">
        <v>0.0</v>
      </c>
      <c r="R62" s="65">
        <v>0.0</v>
      </c>
      <c r="S62" s="65">
        <v>0.0</v>
      </c>
      <c r="T62" s="66">
        <v>0.0</v>
      </c>
      <c r="U62" s="27">
        <f t="shared" si="68"/>
        <v>2</v>
      </c>
      <c r="V62" s="8"/>
      <c r="W62" s="9"/>
    </row>
    <row r="63">
      <c r="A63" s="41"/>
      <c r="G63" s="23"/>
      <c r="H63" s="23"/>
      <c r="I63" s="23"/>
      <c r="J63" s="67" t="s">
        <v>30</v>
      </c>
      <c r="K63" s="68"/>
      <c r="L63" s="69">
        <f>O65</f>
        <v>648</v>
      </c>
      <c r="V63" s="8"/>
      <c r="W63" s="9"/>
    </row>
    <row r="64">
      <c r="A64" s="29"/>
      <c r="B64" s="6" t="s">
        <v>31</v>
      </c>
      <c r="C64" s="36" t="s">
        <v>2</v>
      </c>
      <c r="D64" s="37" t="s">
        <v>3</v>
      </c>
      <c r="E64" s="37" t="s">
        <v>4</v>
      </c>
      <c r="F64" s="37" t="s">
        <v>9</v>
      </c>
      <c r="G64" s="37" t="s">
        <v>10</v>
      </c>
      <c r="H64" s="38" t="s">
        <v>11</v>
      </c>
      <c r="L64" s="27">
        <f>SUM(G60:L62)</f>
        <v>650</v>
      </c>
      <c r="N64" s="2" t="s">
        <v>32</v>
      </c>
      <c r="O64" s="70">
        <v>2.0</v>
      </c>
      <c r="P64" s="2" t="s">
        <v>33</v>
      </c>
      <c r="Q64" s="18"/>
      <c r="R64" s="18"/>
      <c r="S64" s="71">
        <v>2.0</v>
      </c>
      <c r="T64" s="71">
        <v>3.0</v>
      </c>
      <c r="U64" s="72">
        <v>5.0</v>
      </c>
      <c r="V64" s="8"/>
      <c r="W64" s="9"/>
    </row>
    <row r="65">
      <c r="A65" s="29"/>
      <c r="B65" s="42" t="s">
        <v>27</v>
      </c>
      <c r="C65" s="73">
        <f t="shared" ref="C65:C67" si="70">(G60/E60)*L$1</f>
        <v>5</v>
      </c>
      <c r="D65" s="74">
        <f t="shared" ref="D65:D67" si="71">(H60/E60)*L$1</f>
        <v>5</v>
      </c>
      <c r="E65" s="74">
        <f t="shared" ref="E65:E67" si="72">(I60/E60)*L$1</f>
        <v>0</v>
      </c>
      <c r="F65" s="74">
        <f t="shared" ref="F65:F67" si="73">(J60/E60)*L$1</f>
        <v>0</v>
      </c>
      <c r="G65" s="74">
        <f t="shared" ref="G65:G67" si="74">(K60/E60)*L$1</f>
        <v>0</v>
      </c>
      <c r="H65" s="75">
        <f t="shared" ref="H65:H67" si="75">(L60/E60)*L$1</f>
        <v>0</v>
      </c>
      <c r="N65" s="76" t="s">
        <v>14</v>
      </c>
      <c r="O65" s="77">
        <f>O52*P53</f>
        <v>648</v>
      </c>
      <c r="P65" s="10" t="s">
        <v>34</v>
      </c>
      <c r="Q65" s="68"/>
      <c r="R65" s="68"/>
      <c r="S65" s="78">
        <v>2.0</v>
      </c>
      <c r="T65" s="78">
        <v>3.0</v>
      </c>
      <c r="U65" s="79">
        <v>5.0</v>
      </c>
      <c r="V65" s="8"/>
      <c r="W65" s="9"/>
    </row>
    <row r="66">
      <c r="A66" s="29"/>
      <c r="B66" s="42" t="s">
        <v>28</v>
      </c>
      <c r="C66" s="80">
        <f t="shared" si="70"/>
        <v>5</v>
      </c>
      <c r="D66" s="81">
        <f t="shared" si="71"/>
        <v>5</v>
      </c>
      <c r="E66" s="81">
        <f t="shared" si="72"/>
        <v>0</v>
      </c>
      <c r="F66" s="81">
        <f t="shared" si="73"/>
        <v>0</v>
      </c>
      <c r="G66" s="81">
        <f t="shared" si="74"/>
        <v>0</v>
      </c>
      <c r="H66" s="82">
        <f t="shared" si="75"/>
        <v>0</v>
      </c>
      <c r="M66" s="83"/>
      <c r="N66" s="84" t="s">
        <v>35</v>
      </c>
      <c r="O66" s="85"/>
      <c r="P66" s="7">
        <v>1.2</v>
      </c>
      <c r="U66" s="23"/>
      <c r="V66" s="8"/>
      <c r="W66" s="9"/>
    </row>
    <row r="67">
      <c r="A67" s="29"/>
      <c r="B67" s="14" t="s">
        <v>29</v>
      </c>
      <c r="C67" s="89">
        <f t="shared" si="70"/>
        <v>5</v>
      </c>
      <c r="D67" s="90">
        <f t="shared" si="71"/>
        <v>5</v>
      </c>
      <c r="E67" s="90">
        <f t="shared" si="72"/>
        <v>0</v>
      </c>
      <c r="F67" s="90">
        <f t="shared" si="73"/>
        <v>0</v>
      </c>
      <c r="G67" s="90">
        <f t="shared" si="74"/>
        <v>0</v>
      </c>
      <c r="H67" s="91">
        <f t="shared" si="75"/>
        <v>0</v>
      </c>
      <c r="M67" s="83"/>
      <c r="N67" s="83"/>
      <c r="O67" s="83"/>
      <c r="Q67" s="23"/>
      <c r="R67" s="23"/>
      <c r="S67" s="23"/>
      <c r="V67" s="8"/>
      <c r="W67" s="9"/>
    </row>
    <row r="68">
      <c r="A68" s="98"/>
      <c r="V68" s="8"/>
      <c r="W68" s="9"/>
    </row>
    <row r="69">
      <c r="A69" s="98"/>
      <c r="V69" s="8"/>
      <c r="W69" s="9"/>
    </row>
    <row r="70">
      <c r="A70" s="98"/>
      <c r="V70" s="8"/>
      <c r="W70" s="9"/>
    </row>
    <row r="71">
      <c r="A71" s="98"/>
      <c r="V71" s="8"/>
      <c r="W71" s="9"/>
    </row>
    <row r="72">
      <c r="A72" s="98"/>
      <c r="V72" s="8"/>
      <c r="W72" s="9"/>
    </row>
    <row r="73">
      <c r="A73" s="98"/>
      <c r="V73" s="8"/>
      <c r="W73" s="9"/>
    </row>
    <row r="74">
      <c r="A74" s="98"/>
      <c r="V74" s="8"/>
      <c r="W74" s="9"/>
    </row>
    <row r="75">
      <c r="A75" s="98"/>
      <c r="V75" s="8"/>
      <c r="W75" s="9"/>
    </row>
    <row r="76">
      <c r="A76" s="98"/>
      <c r="V76" s="8"/>
      <c r="W76" s="9"/>
    </row>
    <row r="77">
      <c r="A77" s="98"/>
      <c r="V77" s="8"/>
      <c r="W77" s="9"/>
    </row>
    <row r="78">
      <c r="A78" s="98"/>
      <c r="V78" s="8"/>
      <c r="W78" s="9"/>
    </row>
    <row r="79">
      <c r="A79" s="98"/>
      <c r="V79" s="8"/>
      <c r="W79" s="9"/>
    </row>
    <row r="80">
      <c r="A80" s="98"/>
      <c r="V80" s="8"/>
      <c r="W80" s="9"/>
    </row>
    <row r="81">
      <c r="A81" s="98"/>
      <c r="V81" s="8"/>
      <c r="W81" s="9"/>
    </row>
    <row r="82">
      <c r="A82" s="98"/>
      <c r="V82" s="8"/>
      <c r="W82" s="9"/>
    </row>
    <row r="83">
      <c r="A83" s="98"/>
      <c r="V83" s="8"/>
      <c r="W83" s="9"/>
    </row>
    <row r="84">
      <c r="A84" s="98"/>
      <c r="V84" s="8"/>
      <c r="W84" s="9"/>
    </row>
    <row r="85">
      <c r="A85" s="98"/>
      <c r="V85" s="8"/>
      <c r="W85" s="9"/>
    </row>
    <row r="86">
      <c r="A86" s="98"/>
      <c r="V86" s="8"/>
      <c r="W86" s="9"/>
    </row>
    <row r="87">
      <c r="A87" s="98"/>
      <c r="V87" s="8"/>
      <c r="W87" s="9"/>
    </row>
    <row r="88">
      <c r="A88" s="98"/>
      <c r="V88" s="8"/>
      <c r="W88" s="9"/>
    </row>
    <row r="89">
      <c r="A89" s="98"/>
      <c r="V89" s="8"/>
      <c r="W89" s="9"/>
    </row>
    <row r="90">
      <c r="A90" s="98"/>
      <c r="V90" s="8"/>
      <c r="W90" s="9"/>
    </row>
    <row r="91">
      <c r="A91" s="98"/>
      <c r="V91" s="8"/>
      <c r="W91" s="9"/>
    </row>
    <row r="92">
      <c r="A92" s="98"/>
      <c r="V92" s="8"/>
      <c r="W92" s="9"/>
    </row>
    <row r="93">
      <c r="A93" s="98"/>
      <c r="V93" s="8"/>
      <c r="W93" s="9"/>
    </row>
    <row r="94">
      <c r="A94" s="98"/>
      <c r="V94" s="8"/>
      <c r="W94" s="9"/>
    </row>
    <row r="95">
      <c r="A95" s="98"/>
      <c r="V95" s="8"/>
      <c r="W95" s="9"/>
    </row>
    <row r="96">
      <c r="A96" s="98"/>
      <c r="V96" s="8"/>
      <c r="W96" s="9"/>
    </row>
    <row r="97">
      <c r="A97" s="98"/>
      <c r="V97" s="8"/>
      <c r="W97" s="9"/>
    </row>
    <row r="98">
      <c r="A98" s="98"/>
      <c r="V98" s="8"/>
      <c r="W98" s="9"/>
    </row>
    <row r="99">
      <c r="A99" s="98"/>
      <c r="V99" s="8"/>
      <c r="W99" s="9"/>
    </row>
    <row r="100">
      <c r="A100" s="98"/>
      <c r="V100" s="8"/>
      <c r="W100" s="9"/>
    </row>
    <row r="101">
      <c r="A101" s="98"/>
      <c r="V101" s="8"/>
      <c r="W101" s="9"/>
    </row>
    <row r="102">
      <c r="A102" s="98"/>
      <c r="V102" s="8"/>
      <c r="W102" s="9"/>
    </row>
    <row r="103">
      <c r="A103" s="98"/>
      <c r="V103" s="8"/>
      <c r="W103" s="9"/>
    </row>
    <row r="104">
      <c r="A104" s="98"/>
      <c r="V104" s="8"/>
      <c r="W104" s="9"/>
    </row>
    <row r="105">
      <c r="A105" s="98"/>
      <c r="V105" s="8"/>
      <c r="W105" s="9"/>
    </row>
    <row r="106">
      <c r="V106" s="8"/>
      <c r="W106" s="9"/>
    </row>
    <row r="107">
      <c r="V107" s="8"/>
      <c r="W107" s="9"/>
    </row>
    <row r="108">
      <c r="V108" s="8"/>
      <c r="W108" s="9"/>
    </row>
    <row r="109">
      <c r="V109" s="8"/>
      <c r="W109" s="9"/>
    </row>
    <row r="110">
      <c r="V110" s="8"/>
      <c r="W110" s="9"/>
    </row>
    <row r="111">
      <c r="V111" s="8"/>
      <c r="W111" s="9"/>
    </row>
    <row r="112">
      <c r="V112" s="8"/>
      <c r="W112" s="9"/>
    </row>
    <row r="113">
      <c r="V113" s="8"/>
      <c r="W113" s="9"/>
    </row>
    <row r="114">
      <c r="V114" s="8"/>
      <c r="W114" s="9"/>
    </row>
    <row r="115">
      <c r="V115" s="8"/>
      <c r="W115" s="9"/>
    </row>
    <row r="116">
      <c r="V116" s="8"/>
      <c r="W116" s="9"/>
    </row>
    <row r="117">
      <c r="V117" s="8"/>
      <c r="W117" s="9"/>
    </row>
    <row r="118">
      <c r="V118" s="8"/>
      <c r="W118" s="9"/>
    </row>
    <row r="119">
      <c r="V119" s="8"/>
      <c r="W119" s="9"/>
    </row>
    <row r="120">
      <c r="V120" s="8"/>
      <c r="W120" s="9"/>
    </row>
    <row r="121">
      <c r="V121" s="8"/>
      <c r="W121" s="9"/>
    </row>
    <row r="122">
      <c r="V122" s="8"/>
      <c r="W122" s="9"/>
    </row>
    <row r="123">
      <c r="V123" s="8"/>
      <c r="W123" s="9"/>
    </row>
    <row r="124">
      <c r="V124" s="8"/>
      <c r="W124" s="9"/>
    </row>
    <row r="125">
      <c r="V125" s="8"/>
      <c r="W125" s="9"/>
    </row>
    <row r="126">
      <c r="V126" s="8"/>
      <c r="W126" s="9"/>
    </row>
    <row r="127">
      <c r="V127" s="8"/>
      <c r="W127" s="9"/>
    </row>
    <row r="128">
      <c r="V128" s="8"/>
      <c r="W128" s="9"/>
    </row>
    <row r="129">
      <c r="V129" s="8"/>
      <c r="W129" s="9"/>
    </row>
    <row r="130">
      <c r="V130" s="8"/>
      <c r="W130" s="9"/>
    </row>
    <row r="131">
      <c r="V131" s="8"/>
      <c r="W131" s="9"/>
    </row>
    <row r="132">
      <c r="V132" s="8"/>
      <c r="W132" s="9"/>
    </row>
    <row r="133">
      <c r="V133" s="8"/>
      <c r="W133" s="9"/>
    </row>
    <row r="134">
      <c r="V134" s="8"/>
      <c r="W134" s="9"/>
    </row>
    <row r="135">
      <c r="V135" s="8"/>
      <c r="W135" s="9"/>
    </row>
    <row r="136">
      <c r="V136" s="8"/>
      <c r="W136" s="9"/>
    </row>
    <row r="137">
      <c r="V137" s="8"/>
      <c r="W137" s="9"/>
    </row>
    <row r="138">
      <c r="V138" s="8"/>
      <c r="W138" s="9"/>
    </row>
    <row r="139">
      <c r="V139" s="8"/>
      <c r="W139" s="9"/>
    </row>
    <row r="140">
      <c r="V140" s="8"/>
      <c r="W140" s="9"/>
    </row>
    <row r="141">
      <c r="V141" s="8"/>
      <c r="W141" s="9"/>
    </row>
    <row r="142">
      <c r="V142" s="8"/>
      <c r="W142" s="9"/>
    </row>
    <row r="143">
      <c r="V143" s="8"/>
      <c r="W143" s="9"/>
    </row>
    <row r="144">
      <c r="V144" s="8"/>
      <c r="W144" s="9"/>
    </row>
    <row r="145">
      <c r="V145" s="8"/>
      <c r="W145" s="9"/>
    </row>
    <row r="146">
      <c r="V146" s="8"/>
      <c r="W146" s="9"/>
    </row>
    <row r="147">
      <c r="V147" s="8"/>
      <c r="W147" s="9"/>
    </row>
    <row r="148">
      <c r="V148" s="8"/>
      <c r="W148" s="9"/>
    </row>
    <row r="149">
      <c r="V149" s="8"/>
      <c r="W149" s="9"/>
    </row>
    <row r="150">
      <c r="V150" s="8"/>
      <c r="W150" s="9"/>
    </row>
    <row r="151">
      <c r="U151" s="8"/>
      <c r="V151" s="9"/>
    </row>
    <row r="152">
      <c r="U152" s="8"/>
      <c r="V152" s="9"/>
    </row>
    <row r="153">
      <c r="U153" s="8"/>
      <c r="V153" s="9"/>
    </row>
    <row r="154">
      <c r="U154" s="8"/>
      <c r="V154" s="9"/>
    </row>
    <row r="155">
      <c r="U155" s="8"/>
      <c r="V155" s="9"/>
    </row>
    <row r="156">
      <c r="U156" s="8"/>
      <c r="V156" s="9"/>
    </row>
    <row r="157">
      <c r="U157" s="8"/>
      <c r="V157" s="9"/>
    </row>
    <row r="158">
      <c r="U158" s="8"/>
      <c r="V158" s="9"/>
    </row>
    <row r="159">
      <c r="U159" s="8"/>
      <c r="V159" s="9"/>
    </row>
    <row r="160">
      <c r="U160" s="8"/>
      <c r="V160" s="9"/>
    </row>
    <row r="161">
      <c r="U161" s="8"/>
      <c r="V161" s="9"/>
    </row>
    <row r="162">
      <c r="U162" s="8"/>
      <c r="V162" s="9"/>
    </row>
    <row r="163">
      <c r="U163" s="8"/>
      <c r="V163" s="9"/>
    </row>
    <row r="164">
      <c r="U164" s="8"/>
      <c r="V164" s="9"/>
    </row>
    <row r="165">
      <c r="U165" s="8"/>
      <c r="V165" s="9"/>
    </row>
    <row r="166">
      <c r="U166" s="8"/>
      <c r="V166" s="9"/>
    </row>
    <row r="167">
      <c r="U167" s="8"/>
      <c r="V167" s="9"/>
    </row>
    <row r="168">
      <c r="U168" s="8"/>
      <c r="V168" s="9"/>
    </row>
    <row r="169">
      <c r="U169" s="8"/>
      <c r="V169" s="9"/>
    </row>
    <row r="170">
      <c r="U170" s="8"/>
      <c r="V170" s="9"/>
    </row>
    <row r="171">
      <c r="U171" s="8"/>
      <c r="V171" s="9"/>
    </row>
    <row r="172">
      <c r="U172" s="8"/>
      <c r="V172" s="9"/>
    </row>
    <row r="173">
      <c r="U173" s="8"/>
      <c r="V173" s="9"/>
    </row>
    <row r="174">
      <c r="U174" s="8"/>
      <c r="V174" s="9"/>
    </row>
    <row r="175">
      <c r="U175" s="8"/>
      <c r="V175" s="9"/>
    </row>
    <row r="176">
      <c r="U176" s="8"/>
      <c r="V176" s="9"/>
    </row>
    <row r="177">
      <c r="U177" s="8"/>
      <c r="V177" s="9"/>
    </row>
    <row r="178">
      <c r="U178" s="8"/>
      <c r="V178" s="9"/>
    </row>
    <row r="179">
      <c r="U179" s="8"/>
      <c r="V179" s="9"/>
    </row>
    <row r="180">
      <c r="U180" s="8"/>
      <c r="V180" s="9"/>
    </row>
    <row r="181">
      <c r="U181" s="8"/>
      <c r="V181" s="9"/>
    </row>
    <row r="182">
      <c r="U182" s="8"/>
      <c r="V182" s="9"/>
    </row>
    <row r="183">
      <c r="U183" s="8"/>
      <c r="V183" s="9"/>
    </row>
    <row r="184">
      <c r="U184" s="8"/>
      <c r="V184" s="9"/>
    </row>
    <row r="185">
      <c r="U185" s="8"/>
      <c r="V185" s="9"/>
    </row>
    <row r="186">
      <c r="U186" s="8"/>
      <c r="V186" s="9"/>
    </row>
    <row r="187">
      <c r="U187" s="8"/>
      <c r="V187" s="9"/>
    </row>
    <row r="188">
      <c r="U188" s="8"/>
      <c r="V188" s="9"/>
    </row>
    <row r="189">
      <c r="U189" s="8"/>
      <c r="V189" s="9"/>
    </row>
    <row r="190">
      <c r="U190" s="8"/>
      <c r="V190" s="9"/>
    </row>
    <row r="191">
      <c r="U191" s="8"/>
      <c r="V191" s="9"/>
    </row>
    <row r="192">
      <c r="U192" s="8"/>
      <c r="V192" s="9"/>
    </row>
    <row r="193">
      <c r="U193" s="8"/>
      <c r="V193" s="9"/>
    </row>
    <row r="194">
      <c r="U194" s="8"/>
      <c r="V194" s="9"/>
    </row>
    <row r="195">
      <c r="U195" s="8"/>
      <c r="V195" s="9"/>
    </row>
    <row r="196">
      <c r="U196" s="8"/>
      <c r="V196" s="9"/>
    </row>
    <row r="197">
      <c r="U197" s="8"/>
      <c r="V197" s="9"/>
    </row>
    <row r="198">
      <c r="U198" s="8"/>
      <c r="V198" s="9"/>
    </row>
    <row r="199">
      <c r="U199" s="8"/>
      <c r="V199" s="9"/>
    </row>
    <row r="200">
      <c r="U200" s="8"/>
      <c r="V200" s="9"/>
    </row>
    <row r="201">
      <c r="U201" s="8"/>
      <c r="V201" s="9"/>
    </row>
    <row r="202">
      <c r="U202" s="8"/>
      <c r="V202" s="9"/>
    </row>
    <row r="203">
      <c r="U203" s="8"/>
      <c r="V203" s="9"/>
    </row>
    <row r="204">
      <c r="U204" s="8"/>
      <c r="V204" s="9"/>
    </row>
    <row r="205">
      <c r="U205" s="8"/>
      <c r="V205" s="9"/>
    </row>
    <row r="206">
      <c r="U206" s="8"/>
      <c r="V206" s="9"/>
    </row>
    <row r="207">
      <c r="U207" s="8"/>
      <c r="V207" s="9"/>
    </row>
    <row r="208">
      <c r="U208" s="8"/>
      <c r="V208" s="9"/>
    </row>
    <row r="209">
      <c r="U209" s="8"/>
      <c r="V209" s="9"/>
    </row>
    <row r="210">
      <c r="U210" s="8"/>
      <c r="V210" s="9"/>
    </row>
    <row r="211">
      <c r="U211" s="8"/>
      <c r="V211" s="9"/>
    </row>
    <row r="212">
      <c r="U212" s="8"/>
      <c r="V212" s="9"/>
    </row>
    <row r="213">
      <c r="U213" s="8"/>
      <c r="V213" s="9"/>
    </row>
    <row r="214">
      <c r="U214" s="8"/>
      <c r="V214" s="9"/>
    </row>
    <row r="215">
      <c r="U215" s="8"/>
      <c r="V215" s="9"/>
    </row>
    <row r="216">
      <c r="U216" s="8"/>
      <c r="V216" s="9"/>
    </row>
    <row r="217">
      <c r="U217" s="8"/>
      <c r="V217" s="9"/>
    </row>
    <row r="218">
      <c r="U218" s="8"/>
      <c r="V218" s="9"/>
    </row>
    <row r="219">
      <c r="U219" s="8"/>
      <c r="V219" s="9"/>
    </row>
    <row r="220">
      <c r="U220" s="8"/>
      <c r="V220" s="9"/>
    </row>
    <row r="221">
      <c r="U221" s="8"/>
      <c r="V221" s="9"/>
    </row>
    <row r="222">
      <c r="U222" s="8"/>
      <c r="V222" s="9"/>
    </row>
    <row r="223">
      <c r="U223" s="8"/>
      <c r="V223" s="9"/>
    </row>
    <row r="224">
      <c r="U224" s="8"/>
      <c r="V224" s="9"/>
    </row>
    <row r="225">
      <c r="U225" s="8"/>
      <c r="V225" s="9"/>
    </row>
    <row r="226">
      <c r="U226" s="8"/>
      <c r="V226" s="9"/>
    </row>
    <row r="227">
      <c r="U227" s="8"/>
      <c r="V227" s="9"/>
    </row>
    <row r="228">
      <c r="U228" s="8"/>
      <c r="V228" s="9"/>
    </row>
    <row r="229">
      <c r="U229" s="8"/>
      <c r="V229" s="9"/>
    </row>
    <row r="230">
      <c r="U230" s="8"/>
      <c r="V230" s="9"/>
    </row>
    <row r="231">
      <c r="U231" s="8"/>
      <c r="V231" s="9"/>
    </row>
    <row r="232">
      <c r="U232" s="8"/>
      <c r="V232" s="9"/>
    </row>
    <row r="233">
      <c r="U233" s="8"/>
      <c r="V233" s="9"/>
    </row>
    <row r="234">
      <c r="U234" s="8"/>
      <c r="V234" s="9"/>
    </row>
    <row r="235">
      <c r="U235" s="8"/>
      <c r="V235" s="9"/>
    </row>
    <row r="236">
      <c r="U236" s="8"/>
      <c r="V236" s="9"/>
    </row>
    <row r="237">
      <c r="U237" s="8"/>
      <c r="V237" s="9"/>
    </row>
    <row r="238">
      <c r="U238" s="8"/>
      <c r="V238" s="9"/>
    </row>
    <row r="239">
      <c r="U239" s="8"/>
      <c r="V239" s="9"/>
    </row>
    <row r="240">
      <c r="U240" s="8"/>
      <c r="V240" s="9"/>
    </row>
    <row r="241">
      <c r="U241" s="8"/>
      <c r="V241" s="9"/>
    </row>
    <row r="242">
      <c r="U242" s="8"/>
      <c r="V242" s="9"/>
    </row>
    <row r="243">
      <c r="U243" s="8"/>
      <c r="V243" s="9"/>
    </row>
    <row r="244">
      <c r="U244" s="8"/>
      <c r="V244" s="9"/>
    </row>
    <row r="245">
      <c r="U245" s="8"/>
      <c r="V245" s="9"/>
    </row>
    <row r="246">
      <c r="U246" s="8"/>
      <c r="V246" s="9"/>
    </row>
    <row r="247">
      <c r="U247" s="8"/>
      <c r="V247" s="9"/>
    </row>
    <row r="248">
      <c r="U248" s="8"/>
      <c r="V248" s="9"/>
    </row>
    <row r="249">
      <c r="U249" s="8"/>
      <c r="V249" s="9"/>
    </row>
    <row r="250">
      <c r="U250" s="8"/>
      <c r="V250" s="9"/>
    </row>
    <row r="251">
      <c r="U251" s="8"/>
      <c r="V251" s="9"/>
    </row>
    <row r="252">
      <c r="U252" s="8"/>
      <c r="V252" s="9"/>
    </row>
    <row r="253">
      <c r="U253" s="8"/>
      <c r="V253" s="9"/>
    </row>
    <row r="254">
      <c r="U254" s="8"/>
      <c r="V254" s="9"/>
    </row>
    <row r="255">
      <c r="U255" s="8"/>
      <c r="V255" s="9"/>
    </row>
    <row r="256">
      <c r="U256" s="8"/>
      <c r="V256" s="9"/>
    </row>
    <row r="257">
      <c r="U257" s="8"/>
      <c r="V257" s="9"/>
    </row>
    <row r="258">
      <c r="U258" s="8"/>
      <c r="V258" s="9"/>
    </row>
    <row r="259">
      <c r="U259" s="8"/>
      <c r="V259" s="9"/>
    </row>
    <row r="260">
      <c r="U260" s="8"/>
      <c r="V260" s="9"/>
    </row>
    <row r="261">
      <c r="U261" s="8"/>
      <c r="V261" s="9"/>
    </row>
    <row r="262">
      <c r="U262" s="8"/>
      <c r="V262" s="9"/>
    </row>
    <row r="263">
      <c r="U263" s="8"/>
      <c r="V263" s="9"/>
    </row>
    <row r="264">
      <c r="U264" s="8"/>
      <c r="V264" s="9"/>
    </row>
    <row r="265">
      <c r="U265" s="8"/>
      <c r="V265" s="9"/>
    </row>
    <row r="266">
      <c r="U266" s="8"/>
      <c r="V266" s="9"/>
    </row>
    <row r="267">
      <c r="U267" s="8"/>
      <c r="V267" s="9"/>
    </row>
    <row r="268">
      <c r="U268" s="8"/>
      <c r="V268" s="9"/>
    </row>
    <row r="269">
      <c r="U269" s="8"/>
      <c r="V269" s="9"/>
    </row>
    <row r="270">
      <c r="U270" s="8"/>
      <c r="V270" s="9"/>
    </row>
    <row r="271">
      <c r="U271" s="8"/>
      <c r="V271" s="9"/>
    </row>
    <row r="272">
      <c r="U272" s="8"/>
      <c r="V272" s="9"/>
    </row>
    <row r="273">
      <c r="U273" s="8"/>
      <c r="V273" s="9"/>
    </row>
    <row r="274">
      <c r="U274" s="8"/>
      <c r="V274" s="9"/>
    </row>
    <row r="275">
      <c r="U275" s="8"/>
      <c r="V275" s="9"/>
    </row>
    <row r="276">
      <c r="U276" s="8"/>
      <c r="V276" s="9"/>
    </row>
    <row r="277">
      <c r="U277" s="8"/>
      <c r="V277" s="9"/>
    </row>
    <row r="278">
      <c r="U278" s="8"/>
      <c r="V278" s="9"/>
    </row>
    <row r="279">
      <c r="U279" s="8"/>
      <c r="V279" s="9"/>
    </row>
    <row r="280">
      <c r="U280" s="8"/>
      <c r="V280" s="9"/>
    </row>
    <row r="281">
      <c r="U281" s="8"/>
      <c r="V281" s="9"/>
    </row>
    <row r="282">
      <c r="U282" s="8"/>
      <c r="V282" s="9"/>
    </row>
    <row r="283">
      <c r="U283" s="8"/>
      <c r="V283" s="9"/>
    </row>
    <row r="284">
      <c r="U284" s="8"/>
      <c r="V284" s="9"/>
    </row>
    <row r="285">
      <c r="U285" s="8"/>
      <c r="V285" s="9"/>
    </row>
    <row r="286">
      <c r="U286" s="8"/>
      <c r="V286" s="9"/>
    </row>
    <row r="287">
      <c r="U287" s="8"/>
      <c r="V287" s="9"/>
    </row>
    <row r="288">
      <c r="U288" s="8"/>
      <c r="V288" s="9"/>
    </row>
    <row r="289">
      <c r="U289" s="8"/>
      <c r="V289" s="9"/>
    </row>
    <row r="290">
      <c r="U290" s="8"/>
      <c r="V290" s="9"/>
    </row>
    <row r="291">
      <c r="U291" s="8"/>
      <c r="V291" s="9"/>
    </row>
    <row r="292">
      <c r="U292" s="8"/>
      <c r="V292" s="9"/>
    </row>
    <row r="293">
      <c r="U293" s="8"/>
      <c r="V293" s="9"/>
    </row>
    <row r="294">
      <c r="U294" s="8"/>
      <c r="V294" s="9"/>
    </row>
    <row r="295">
      <c r="U295" s="8"/>
      <c r="V295" s="9"/>
    </row>
    <row r="296">
      <c r="U296" s="8"/>
      <c r="V296" s="9"/>
    </row>
    <row r="297">
      <c r="U297" s="8"/>
      <c r="V297" s="9"/>
    </row>
    <row r="298">
      <c r="U298" s="8"/>
      <c r="V298" s="9"/>
    </row>
    <row r="299">
      <c r="U299" s="8"/>
      <c r="V299" s="9"/>
    </row>
    <row r="300">
      <c r="U300" s="8"/>
      <c r="V300" s="9"/>
    </row>
    <row r="301">
      <c r="U301" s="8"/>
      <c r="V301" s="9"/>
    </row>
    <row r="302">
      <c r="U302" s="8"/>
      <c r="V302" s="9"/>
    </row>
    <row r="303">
      <c r="U303" s="8"/>
      <c r="V303" s="9"/>
    </row>
    <row r="304">
      <c r="U304" s="8"/>
      <c r="V304" s="9"/>
    </row>
    <row r="305">
      <c r="U305" s="8"/>
      <c r="V305" s="9"/>
    </row>
    <row r="306">
      <c r="U306" s="8"/>
      <c r="V306" s="9"/>
    </row>
    <row r="307">
      <c r="U307" s="8"/>
      <c r="V307" s="9"/>
    </row>
    <row r="308">
      <c r="U308" s="8"/>
      <c r="V308" s="9"/>
    </row>
    <row r="309">
      <c r="U309" s="8"/>
      <c r="V309" s="9"/>
    </row>
    <row r="310">
      <c r="U310" s="8"/>
      <c r="V310" s="9"/>
    </row>
    <row r="311">
      <c r="U311" s="8"/>
      <c r="V311" s="9"/>
    </row>
    <row r="312">
      <c r="U312" s="8"/>
      <c r="V312" s="9"/>
    </row>
    <row r="313">
      <c r="U313" s="8"/>
      <c r="V313" s="9"/>
    </row>
    <row r="314">
      <c r="U314" s="8"/>
      <c r="V314" s="9"/>
    </row>
    <row r="315">
      <c r="U315" s="8"/>
      <c r="V315" s="9"/>
    </row>
    <row r="316">
      <c r="U316" s="8"/>
      <c r="V316" s="9"/>
    </row>
    <row r="317">
      <c r="U317" s="8"/>
      <c r="V317" s="9"/>
    </row>
    <row r="318">
      <c r="U318" s="8"/>
      <c r="V318" s="9"/>
    </row>
    <row r="319">
      <c r="U319" s="8"/>
      <c r="V319" s="9"/>
    </row>
    <row r="320">
      <c r="U320" s="8"/>
      <c r="V320" s="9"/>
    </row>
    <row r="321">
      <c r="U321" s="8"/>
      <c r="V321" s="9"/>
    </row>
    <row r="322">
      <c r="U322" s="8"/>
      <c r="V322" s="9"/>
    </row>
    <row r="323">
      <c r="U323" s="8"/>
      <c r="V323" s="9"/>
    </row>
    <row r="324">
      <c r="U324" s="8"/>
      <c r="V324" s="9"/>
    </row>
    <row r="325">
      <c r="U325" s="8"/>
      <c r="V325" s="9"/>
    </row>
    <row r="326">
      <c r="U326" s="8"/>
      <c r="V326" s="9"/>
    </row>
    <row r="327">
      <c r="U327" s="8"/>
      <c r="V327" s="9"/>
    </row>
    <row r="328">
      <c r="U328" s="8"/>
      <c r="V328" s="9"/>
    </row>
    <row r="329">
      <c r="U329" s="8"/>
      <c r="V329" s="9"/>
    </row>
    <row r="330">
      <c r="U330" s="8"/>
      <c r="V330" s="9"/>
    </row>
    <row r="331">
      <c r="U331" s="8"/>
      <c r="V331" s="9"/>
    </row>
    <row r="332">
      <c r="U332" s="8"/>
      <c r="V332" s="9"/>
    </row>
    <row r="333">
      <c r="U333" s="8"/>
      <c r="V333" s="9"/>
    </row>
    <row r="334">
      <c r="U334" s="8"/>
      <c r="V334" s="9"/>
    </row>
    <row r="335">
      <c r="U335" s="8"/>
      <c r="V335" s="9"/>
    </row>
    <row r="336">
      <c r="U336" s="8"/>
      <c r="V336" s="9"/>
    </row>
    <row r="337">
      <c r="U337" s="8"/>
      <c r="V337" s="9"/>
    </row>
    <row r="338">
      <c r="U338" s="8"/>
      <c r="V338" s="9"/>
    </row>
    <row r="339">
      <c r="U339" s="8"/>
      <c r="V339" s="9"/>
    </row>
    <row r="340">
      <c r="U340" s="8"/>
      <c r="V340" s="9"/>
    </row>
    <row r="341">
      <c r="U341" s="8"/>
      <c r="V341" s="9"/>
    </row>
    <row r="342">
      <c r="U342" s="8"/>
      <c r="V342" s="9"/>
    </row>
    <row r="343">
      <c r="U343" s="8"/>
      <c r="V343" s="9"/>
    </row>
    <row r="344">
      <c r="U344" s="8"/>
      <c r="V344" s="9"/>
    </row>
    <row r="345">
      <c r="U345" s="8"/>
      <c r="V345" s="9"/>
    </row>
    <row r="346">
      <c r="U346" s="8"/>
      <c r="V346" s="9"/>
    </row>
    <row r="347">
      <c r="U347" s="8"/>
      <c r="V347" s="9"/>
    </row>
    <row r="348">
      <c r="U348" s="8"/>
      <c r="V348" s="9"/>
    </row>
    <row r="349">
      <c r="U349" s="8"/>
      <c r="V349" s="9"/>
    </row>
    <row r="350">
      <c r="U350" s="8"/>
      <c r="V350" s="9"/>
    </row>
    <row r="351">
      <c r="U351" s="8"/>
      <c r="V351" s="9"/>
    </row>
    <row r="352">
      <c r="U352" s="8"/>
      <c r="V352" s="9"/>
    </row>
    <row r="353">
      <c r="U353" s="8"/>
      <c r="V353" s="9"/>
    </row>
    <row r="354">
      <c r="U354" s="8"/>
      <c r="V354" s="9"/>
    </row>
    <row r="355">
      <c r="U355" s="8"/>
      <c r="V355" s="9"/>
    </row>
    <row r="356">
      <c r="U356" s="8"/>
      <c r="V356" s="9"/>
    </row>
    <row r="357">
      <c r="U357" s="8"/>
      <c r="V357" s="9"/>
    </row>
    <row r="358">
      <c r="U358" s="8"/>
      <c r="V358" s="9"/>
    </row>
    <row r="359">
      <c r="U359" s="8"/>
      <c r="V359" s="9"/>
    </row>
    <row r="360">
      <c r="U360" s="8"/>
      <c r="V360" s="9"/>
    </row>
    <row r="361">
      <c r="U361" s="8"/>
      <c r="V361" s="9"/>
    </row>
    <row r="362">
      <c r="U362" s="8"/>
      <c r="V362" s="9"/>
    </row>
    <row r="363">
      <c r="U363" s="8"/>
      <c r="V363" s="9"/>
    </row>
    <row r="364">
      <c r="U364" s="8"/>
      <c r="V364" s="9"/>
    </row>
    <row r="365">
      <c r="U365" s="8"/>
      <c r="V365" s="9"/>
    </row>
    <row r="366">
      <c r="U366" s="8"/>
      <c r="V366" s="9"/>
    </row>
    <row r="367">
      <c r="U367" s="8"/>
      <c r="V367" s="9"/>
    </row>
    <row r="368">
      <c r="U368" s="8"/>
      <c r="V368" s="9"/>
    </row>
    <row r="369">
      <c r="U369" s="8"/>
      <c r="V369" s="9"/>
    </row>
    <row r="370">
      <c r="U370" s="8"/>
      <c r="V370" s="9"/>
    </row>
    <row r="371">
      <c r="U371" s="8"/>
      <c r="V371" s="9"/>
    </row>
    <row r="372">
      <c r="U372" s="8"/>
      <c r="V372" s="9"/>
    </row>
    <row r="373">
      <c r="U373" s="8"/>
      <c r="V373" s="9"/>
    </row>
    <row r="374">
      <c r="U374" s="8"/>
      <c r="V374" s="9"/>
    </row>
    <row r="375">
      <c r="U375" s="8"/>
      <c r="V375" s="9"/>
    </row>
    <row r="376">
      <c r="U376" s="8"/>
      <c r="V376" s="9"/>
    </row>
    <row r="377">
      <c r="U377" s="8"/>
      <c r="V377" s="9"/>
    </row>
    <row r="378">
      <c r="U378" s="8"/>
      <c r="V378" s="9"/>
    </row>
    <row r="379">
      <c r="U379" s="8"/>
      <c r="V379" s="9"/>
    </row>
    <row r="380">
      <c r="U380" s="8"/>
      <c r="V380" s="9"/>
    </row>
    <row r="381">
      <c r="U381" s="8"/>
      <c r="V381" s="9"/>
    </row>
    <row r="382">
      <c r="U382" s="8"/>
      <c r="V382" s="9"/>
    </row>
    <row r="383">
      <c r="U383" s="8"/>
      <c r="V383" s="9"/>
    </row>
    <row r="384">
      <c r="U384" s="8"/>
      <c r="V384" s="9"/>
    </row>
    <row r="385">
      <c r="U385" s="8"/>
      <c r="V385" s="9"/>
    </row>
    <row r="386">
      <c r="U386" s="8"/>
      <c r="V386" s="9"/>
    </row>
    <row r="387">
      <c r="U387" s="8"/>
      <c r="V387" s="9"/>
    </row>
    <row r="388">
      <c r="U388" s="8"/>
      <c r="V388" s="9"/>
    </row>
    <row r="389">
      <c r="U389" s="8"/>
      <c r="V389" s="9"/>
    </row>
    <row r="390">
      <c r="U390" s="8"/>
      <c r="V390" s="9"/>
    </row>
    <row r="391">
      <c r="U391" s="8"/>
      <c r="V391" s="9"/>
    </row>
    <row r="392">
      <c r="U392" s="8"/>
      <c r="V392" s="9"/>
    </row>
    <row r="393">
      <c r="U393" s="8"/>
      <c r="V393" s="9"/>
    </row>
    <row r="394">
      <c r="U394" s="8"/>
      <c r="V394" s="9"/>
    </row>
    <row r="395">
      <c r="U395" s="8"/>
      <c r="V395" s="9"/>
    </row>
    <row r="396">
      <c r="U396" s="8"/>
      <c r="V396" s="9"/>
    </row>
    <row r="397">
      <c r="U397" s="8"/>
      <c r="V397" s="9"/>
    </row>
    <row r="398">
      <c r="U398" s="8"/>
      <c r="V398" s="9"/>
    </row>
    <row r="399">
      <c r="U399" s="8"/>
      <c r="V399" s="9"/>
    </row>
    <row r="400">
      <c r="U400" s="8"/>
      <c r="V400" s="9"/>
    </row>
    <row r="401">
      <c r="U401" s="8"/>
      <c r="V401" s="9"/>
    </row>
    <row r="402">
      <c r="U402" s="8"/>
      <c r="V402" s="9"/>
    </row>
    <row r="403">
      <c r="U403" s="8"/>
      <c r="V403" s="9"/>
    </row>
    <row r="404">
      <c r="U404" s="8"/>
      <c r="V404" s="9"/>
    </row>
    <row r="405">
      <c r="U405" s="8"/>
      <c r="V405" s="9"/>
    </row>
    <row r="406">
      <c r="U406" s="8"/>
      <c r="V406" s="9"/>
    </row>
    <row r="407">
      <c r="U407" s="8"/>
      <c r="V407" s="9"/>
    </row>
    <row r="408">
      <c r="U408" s="8"/>
      <c r="V408" s="9"/>
    </row>
    <row r="409">
      <c r="U409" s="8"/>
      <c r="V409" s="9"/>
    </row>
    <row r="410">
      <c r="U410" s="8"/>
      <c r="V410" s="9"/>
    </row>
    <row r="411">
      <c r="U411" s="8"/>
      <c r="V411" s="9"/>
    </row>
    <row r="412">
      <c r="U412" s="8"/>
      <c r="V412" s="9"/>
    </row>
    <row r="413">
      <c r="U413" s="8"/>
      <c r="V413" s="9"/>
    </row>
    <row r="414">
      <c r="U414" s="8"/>
      <c r="V414" s="9"/>
    </row>
    <row r="415">
      <c r="U415" s="8"/>
      <c r="V415" s="9"/>
    </row>
    <row r="416">
      <c r="U416" s="8"/>
      <c r="V416" s="9"/>
    </row>
    <row r="417">
      <c r="U417" s="8"/>
      <c r="V417" s="9"/>
    </row>
    <row r="418">
      <c r="U418" s="8"/>
      <c r="V418" s="9"/>
    </row>
    <row r="419">
      <c r="U419" s="8"/>
      <c r="V419" s="9"/>
    </row>
    <row r="420">
      <c r="U420" s="8"/>
      <c r="V420" s="9"/>
    </row>
    <row r="421">
      <c r="U421" s="8"/>
      <c r="V421" s="9"/>
    </row>
    <row r="422">
      <c r="U422" s="8"/>
      <c r="V422" s="9"/>
    </row>
    <row r="423">
      <c r="U423" s="8"/>
      <c r="V423" s="9"/>
    </row>
    <row r="424">
      <c r="U424" s="8"/>
      <c r="V424" s="9"/>
    </row>
    <row r="425">
      <c r="U425" s="8"/>
      <c r="V425" s="9"/>
    </row>
    <row r="426">
      <c r="U426" s="8"/>
      <c r="V426" s="9"/>
    </row>
    <row r="427">
      <c r="U427" s="8"/>
      <c r="V427" s="9"/>
    </row>
    <row r="428">
      <c r="U428" s="8"/>
      <c r="V428" s="9"/>
    </row>
    <row r="429">
      <c r="U429" s="8"/>
      <c r="V429" s="9"/>
    </row>
    <row r="430">
      <c r="U430" s="8"/>
      <c r="V430" s="9"/>
    </row>
    <row r="431">
      <c r="U431" s="8"/>
      <c r="V431" s="9"/>
    </row>
    <row r="432">
      <c r="U432" s="8"/>
      <c r="V432" s="9"/>
    </row>
    <row r="433">
      <c r="U433" s="8"/>
      <c r="V433" s="9"/>
    </row>
    <row r="434">
      <c r="U434" s="8"/>
      <c r="V434" s="9"/>
    </row>
    <row r="435">
      <c r="U435" s="8"/>
      <c r="V435" s="9"/>
    </row>
    <row r="436">
      <c r="U436" s="8"/>
      <c r="V436" s="9"/>
    </row>
    <row r="437">
      <c r="U437" s="8"/>
      <c r="V437" s="9"/>
    </row>
    <row r="438">
      <c r="U438" s="8"/>
      <c r="V438" s="9"/>
    </row>
    <row r="439">
      <c r="U439" s="8"/>
      <c r="V439" s="9"/>
    </row>
    <row r="440">
      <c r="U440" s="8"/>
      <c r="V440" s="9"/>
    </row>
    <row r="441">
      <c r="U441" s="8"/>
      <c r="V441" s="9"/>
    </row>
    <row r="442">
      <c r="U442" s="8"/>
      <c r="V442" s="9"/>
    </row>
    <row r="443">
      <c r="U443" s="8"/>
      <c r="V443" s="9"/>
    </row>
    <row r="444">
      <c r="U444" s="8"/>
      <c r="V444" s="9"/>
    </row>
    <row r="445">
      <c r="U445" s="8"/>
      <c r="V445" s="9"/>
    </row>
    <row r="446">
      <c r="U446" s="8"/>
      <c r="V446" s="9"/>
    </row>
    <row r="447">
      <c r="U447" s="8"/>
      <c r="V447" s="9"/>
    </row>
    <row r="448">
      <c r="U448" s="8"/>
      <c r="V448" s="9"/>
    </row>
    <row r="449">
      <c r="U449" s="8"/>
      <c r="V449" s="9"/>
    </row>
    <row r="450">
      <c r="U450" s="8"/>
      <c r="V450" s="9"/>
    </row>
    <row r="451">
      <c r="U451" s="8"/>
      <c r="V451" s="9"/>
    </row>
    <row r="452">
      <c r="U452" s="8"/>
      <c r="V452" s="9"/>
    </row>
    <row r="453">
      <c r="U453" s="8"/>
      <c r="V453" s="9"/>
    </row>
    <row r="454">
      <c r="U454" s="8"/>
      <c r="V454" s="9"/>
    </row>
    <row r="455">
      <c r="U455" s="8"/>
      <c r="V455" s="9"/>
    </row>
    <row r="456">
      <c r="U456" s="8"/>
      <c r="V456" s="9"/>
    </row>
    <row r="457">
      <c r="U457" s="8"/>
      <c r="V457" s="9"/>
    </row>
    <row r="458">
      <c r="U458" s="8"/>
      <c r="V458" s="9"/>
    </row>
    <row r="459">
      <c r="U459" s="8"/>
      <c r="V459" s="9"/>
    </row>
    <row r="460">
      <c r="U460" s="8"/>
      <c r="V460" s="9"/>
    </row>
    <row r="461">
      <c r="U461" s="8"/>
      <c r="V461" s="9"/>
    </row>
    <row r="462">
      <c r="U462" s="8"/>
      <c r="V462" s="9"/>
    </row>
    <row r="463">
      <c r="U463" s="8"/>
      <c r="V463" s="9"/>
    </row>
    <row r="464">
      <c r="U464" s="8"/>
      <c r="V464" s="9"/>
    </row>
    <row r="465">
      <c r="U465" s="8"/>
      <c r="V465" s="9"/>
    </row>
    <row r="466">
      <c r="U466" s="8"/>
      <c r="V466" s="9"/>
    </row>
    <row r="467">
      <c r="U467" s="8"/>
      <c r="V467" s="9"/>
    </row>
    <row r="468">
      <c r="U468" s="8"/>
      <c r="V468" s="9"/>
    </row>
    <row r="469">
      <c r="U469" s="8"/>
      <c r="V469" s="9"/>
    </row>
    <row r="470">
      <c r="U470" s="8"/>
      <c r="V470" s="9"/>
    </row>
    <row r="471">
      <c r="U471" s="8"/>
      <c r="V471" s="9"/>
    </row>
    <row r="472">
      <c r="U472" s="8"/>
      <c r="V472" s="9"/>
    </row>
    <row r="473">
      <c r="U473" s="8"/>
      <c r="V473" s="9"/>
    </row>
    <row r="474">
      <c r="U474" s="8"/>
      <c r="V474" s="9"/>
    </row>
    <row r="475">
      <c r="U475" s="8"/>
      <c r="V475" s="9"/>
    </row>
    <row r="476">
      <c r="U476" s="8"/>
      <c r="V476" s="9"/>
    </row>
    <row r="477">
      <c r="U477" s="8"/>
      <c r="V477" s="9"/>
    </row>
    <row r="478">
      <c r="U478" s="8"/>
      <c r="V478" s="9"/>
    </row>
    <row r="479">
      <c r="U479" s="8"/>
      <c r="V479" s="9"/>
    </row>
    <row r="480">
      <c r="U480" s="8"/>
      <c r="V480" s="9"/>
    </row>
    <row r="481">
      <c r="U481" s="8"/>
      <c r="V481" s="9"/>
    </row>
    <row r="482">
      <c r="U482" s="8"/>
      <c r="V482" s="9"/>
    </row>
    <row r="483">
      <c r="U483" s="8"/>
      <c r="V483" s="9"/>
    </row>
    <row r="484">
      <c r="U484" s="8"/>
      <c r="V484" s="9"/>
    </row>
    <row r="485">
      <c r="U485" s="8"/>
      <c r="V485" s="9"/>
    </row>
    <row r="486">
      <c r="U486" s="8"/>
      <c r="V486" s="9"/>
    </row>
    <row r="487">
      <c r="U487" s="8"/>
      <c r="V487" s="9"/>
    </row>
    <row r="488">
      <c r="U488" s="8"/>
      <c r="V488" s="9"/>
    </row>
    <row r="489">
      <c r="U489" s="8"/>
      <c r="V489" s="9"/>
    </row>
    <row r="490">
      <c r="U490" s="8"/>
      <c r="V490" s="9"/>
    </row>
    <row r="491">
      <c r="U491" s="8"/>
      <c r="V491" s="9"/>
    </row>
    <row r="492">
      <c r="U492" s="8"/>
      <c r="V492" s="9"/>
    </row>
    <row r="493">
      <c r="U493" s="8"/>
      <c r="V493" s="9"/>
    </row>
    <row r="494">
      <c r="U494" s="8"/>
      <c r="V494" s="9"/>
    </row>
    <row r="495">
      <c r="U495" s="8"/>
      <c r="V495" s="9"/>
    </row>
    <row r="496">
      <c r="U496" s="8"/>
      <c r="V496" s="9"/>
    </row>
    <row r="497">
      <c r="U497" s="8"/>
      <c r="V497" s="9"/>
    </row>
    <row r="498">
      <c r="U498" s="8"/>
      <c r="V498" s="9"/>
    </row>
    <row r="499">
      <c r="U499" s="8"/>
      <c r="V499" s="9"/>
    </row>
    <row r="500">
      <c r="U500" s="8"/>
      <c r="V500" s="9"/>
    </row>
    <row r="501">
      <c r="U501" s="8"/>
      <c r="V501" s="9"/>
    </row>
    <row r="502">
      <c r="U502" s="8"/>
      <c r="V502" s="9"/>
    </row>
    <row r="503">
      <c r="U503" s="8"/>
      <c r="V503" s="9"/>
    </row>
    <row r="504">
      <c r="U504" s="8"/>
      <c r="V504" s="9"/>
    </row>
    <row r="505">
      <c r="U505" s="8"/>
      <c r="V505" s="9"/>
    </row>
    <row r="506">
      <c r="U506" s="8"/>
      <c r="V506" s="9"/>
    </row>
    <row r="507">
      <c r="U507" s="8"/>
      <c r="V507" s="9"/>
    </row>
    <row r="508">
      <c r="U508" s="8"/>
      <c r="V508" s="9"/>
    </row>
    <row r="509">
      <c r="U509" s="8"/>
      <c r="V509" s="9"/>
    </row>
    <row r="510">
      <c r="U510" s="8"/>
      <c r="V510" s="9"/>
    </row>
    <row r="511">
      <c r="U511" s="8"/>
      <c r="V511" s="9"/>
    </row>
    <row r="512">
      <c r="U512" s="8"/>
      <c r="V512" s="9"/>
    </row>
    <row r="513">
      <c r="U513" s="8"/>
      <c r="V513" s="9"/>
    </row>
    <row r="514">
      <c r="U514" s="8"/>
      <c r="V514" s="9"/>
    </row>
    <row r="515">
      <c r="U515" s="8"/>
      <c r="V515" s="9"/>
    </row>
    <row r="516">
      <c r="U516" s="8"/>
      <c r="V516" s="9"/>
    </row>
    <row r="517">
      <c r="U517" s="8"/>
      <c r="V517" s="9"/>
    </row>
    <row r="518">
      <c r="U518" s="8"/>
      <c r="V518" s="9"/>
    </row>
    <row r="519">
      <c r="U519" s="8"/>
      <c r="V519" s="9"/>
    </row>
    <row r="520">
      <c r="U520" s="8"/>
      <c r="V520" s="9"/>
    </row>
    <row r="521">
      <c r="U521" s="8"/>
      <c r="V521" s="9"/>
    </row>
    <row r="522">
      <c r="U522" s="8"/>
      <c r="V522" s="9"/>
    </row>
    <row r="523">
      <c r="U523" s="8"/>
      <c r="V523" s="9"/>
    </row>
    <row r="524">
      <c r="U524" s="8"/>
      <c r="V524" s="9"/>
    </row>
    <row r="525">
      <c r="U525" s="8"/>
      <c r="V525" s="9"/>
    </row>
    <row r="526">
      <c r="U526" s="8"/>
      <c r="V526" s="9"/>
    </row>
    <row r="527">
      <c r="U527" s="8"/>
      <c r="V527" s="9"/>
    </row>
    <row r="528">
      <c r="U528" s="8"/>
      <c r="V528" s="9"/>
    </row>
    <row r="529">
      <c r="U529" s="8"/>
      <c r="V529" s="9"/>
    </row>
    <row r="530">
      <c r="U530" s="8"/>
      <c r="V530" s="9"/>
    </row>
    <row r="531">
      <c r="U531" s="8"/>
      <c r="V531" s="9"/>
    </row>
    <row r="532">
      <c r="U532" s="8"/>
      <c r="V532" s="9"/>
    </row>
    <row r="533">
      <c r="U533" s="8"/>
      <c r="V533" s="9"/>
    </row>
    <row r="534">
      <c r="U534" s="8"/>
      <c r="V534" s="9"/>
    </row>
    <row r="535">
      <c r="U535" s="8"/>
      <c r="V535" s="9"/>
    </row>
    <row r="536">
      <c r="U536" s="8"/>
      <c r="V536" s="9"/>
    </row>
    <row r="537">
      <c r="U537" s="8"/>
      <c r="V537" s="9"/>
    </row>
    <row r="538">
      <c r="U538" s="8"/>
      <c r="V538" s="9"/>
    </row>
    <row r="539">
      <c r="U539" s="8"/>
      <c r="V539" s="9"/>
    </row>
    <row r="540">
      <c r="U540" s="8"/>
      <c r="V540" s="9"/>
    </row>
    <row r="541">
      <c r="U541" s="8"/>
      <c r="V541" s="9"/>
    </row>
    <row r="542">
      <c r="U542" s="8"/>
      <c r="V542" s="9"/>
    </row>
    <row r="543">
      <c r="U543" s="8"/>
      <c r="V543" s="9"/>
    </row>
    <row r="544">
      <c r="U544" s="8"/>
      <c r="V544" s="9"/>
    </row>
    <row r="545">
      <c r="U545" s="8"/>
      <c r="V545" s="9"/>
    </row>
    <row r="546">
      <c r="U546" s="8"/>
      <c r="V546" s="9"/>
    </row>
    <row r="547">
      <c r="U547" s="8"/>
      <c r="V547" s="9"/>
    </row>
    <row r="548">
      <c r="U548" s="8"/>
      <c r="V548" s="9"/>
    </row>
    <row r="549">
      <c r="U549" s="8"/>
      <c r="V549" s="9"/>
    </row>
    <row r="550">
      <c r="U550" s="8"/>
      <c r="V550" s="9"/>
    </row>
    <row r="551">
      <c r="U551" s="8"/>
      <c r="V551" s="9"/>
    </row>
    <row r="552">
      <c r="U552" s="8"/>
      <c r="V552" s="9"/>
    </row>
    <row r="553">
      <c r="U553" s="8"/>
      <c r="V553" s="9"/>
    </row>
    <row r="554">
      <c r="U554" s="8"/>
      <c r="V554" s="9"/>
    </row>
    <row r="555">
      <c r="U555" s="8"/>
      <c r="V555" s="9"/>
    </row>
    <row r="556">
      <c r="U556" s="8"/>
      <c r="V556" s="9"/>
    </row>
    <row r="557">
      <c r="U557" s="8"/>
      <c r="V557" s="9"/>
    </row>
    <row r="558">
      <c r="U558" s="8"/>
      <c r="V558" s="9"/>
    </row>
    <row r="559">
      <c r="U559" s="8"/>
      <c r="V559" s="9"/>
    </row>
    <row r="560">
      <c r="U560" s="8"/>
      <c r="V560" s="9"/>
    </row>
    <row r="561">
      <c r="U561" s="8"/>
      <c r="V561" s="9"/>
    </row>
    <row r="562">
      <c r="U562" s="8"/>
      <c r="V562" s="9"/>
    </row>
    <row r="563">
      <c r="U563" s="8"/>
      <c r="V563" s="9"/>
    </row>
    <row r="564">
      <c r="U564" s="8"/>
      <c r="V564" s="9"/>
    </row>
    <row r="565">
      <c r="U565" s="8"/>
      <c r="V565" s="9"/>
    </row>
    <row r="566">
      <c r="U566" s="8"/>
      <c r="V566" s="9"/>
    </row>
    <row r="567">
      <c r="U567" s="8"/>
      <c r="V567" s="9"/>
    </row>
    <row r="568">
      <c r="U568" s="8"/>
      <c r="V568" s="9"/>
    </row>
    <row r="569">
      <c r="U569" s="8"/>
      <c r="V569" s="9"/>
    </row>
    <row r="570">
      <c r="U570" s="8"/>
      <c r="V570" s="9"/>
    </row>
    <row r="571">
      <c r="U571" s="8"/>
      <c r="V571" s="9"/>
    </row>
    <row r="572">
      <c r="U572" s="8"/>
      <c r="V572" s="9"/>
    </row>
    <row r="573">
      <c r="U573" s="8"/>
      <c r="V573" s="9"/>
    </row>
    <row r="574">
      <c r="U574" s="8"/>
      <c r="V574" s="9"/>
    </row>
    <row r="575">
      <c r="U575" s="8"/>
      <c r="V575" s="9"/>
    </row>
    <row r="576">
      <c r="U576" s="8"/>
      <c r="V576" s="9"/>
    </row>
    <row r="577">
      <c r="U577" s="8"/>
      <c r="V577" s="9"/>
    </row>
    <row r="578">
      <c r="U578" s="8"/>
      <c r="V578" s="9"/>
    </row>
    <row r="579">
      <c r="U579" s="8"/>
      <c r="V579" s="9"/>
    </row>
    <row r="580">
      <c r="U580" s="8"/>
      <c r="V580" s="9"/>
    </row>
    <row r="581">
      <c r="U581" s="8"/>
      <c r="V581" s="9"/>
    </row>
    <row r="582">
      <c r="U582" s="8"/>
      <c r="V582" s="9"/>
    </row>
    <row r="583">
      <c r="U583" s="8"/>
      <c r="V583" s="9"/>
    </row>
    <row r="584">
      <c r="U584" s="8"/>
      <c r="V584" s="9"/>
    </row>
    <row r="585">
      <c r="U585" s="8"/>
      <c r="V585" s="9"/>
    </row>
    <row r="586">
      <c r="U586" s="8"/>
      <c r="V586" s="9"/>
    </row>
    <row r="587">
      <c r="U587" s="8"/>
      <c r="V587" s="9"/>
    </row>
    <row r="588">
      <c r="U588" s="8"/>
      <c r="V588" s="9"/>
    </row>
    <row r="589">
      <c r="U589" s="8"/>
      <c r="V589" s="9"/>
    </row>
    <row r="590">
      <c r="U590" s="8"/>
      <c r="V590" s="9"/>
    </row>
    <row r="591">
      <c r="U591" s="8"/>
      <c r="V591" s="9"/>
    </row>
    <row r="592">
      <c r="U592" s="8"/>
      <c r="V592" s="9"/>
    </row>
    <row r="593">
      <c r="U593" s="8"/>
      <c r="V593" s="9"/>
    </row>
    <row r="594">
      <c r="U594" s="8"/>
      <c r="V594" s="9"/>
    </row>
    <row r="595">
      <c r="U595" s="8"/>
      <c r="V595" s="9"/>
    </row>
    <row r="596">
      <c r="U596" s="8"/>
      <c r="V596" s="9"/>
    </row>
    <row r="597">
      <c r="U597" s="8"/>
      <c r="V597" s="9"/>
    </row>
    <row r="598">
      <c r="U598" s="8"/>
      <c r="V598" s="9"/>
    </row>
    <row r="599">
      <c r="U599" s="8"/>
      <c r="V599" s="9"/>
    </row>
    <row r="600">
      <c r="U600" s="8"/>
      <c r="V600" s="9"/>
    </row>
    <row r="601">
      <c r="U601" s="8"/>
      <c r="V601" s="9"/>
    </row>
    <row r="602">
      <c r="U602" s="8"/>
      <c r="V602" s="9"/>
    </row>
    <row r="603">
      <c r="U603" s="8"/>
      <c r="V603" s="9"/>
    </row>
    <row r="604">
      <c r="U604" s="8"/>
      <c r="V604" s="9"/>
    </row>
    <row r="605">
      <c r="U605" s="8"/>
      <c r="V605" s="9"/>
    </row>
    <row r="606">
      <c r="U606" s="8"/>
      <c r="V606" s="9"/>
    </row>
    <row r="607">
      <c r="U607" s="8"/>
      <c r="V607" s="9"/>
    </row>
    <row r="608">
      <c r="U608" s="8"/>
      <c r="V608" s="9"/>
    </row>
    <row r="609">
      <c r="U609" s="8"/>
      <c r="V609" s="9"/>
    </row>
    <row r="610">
      <c r="U610" s="8"/>
      <c r="V610" s="9"/>
    </row>
    <row r="611">
      <c r="U611" s="8"/>
      <c r="V611" s="9"/>
    </row>
    <row r="612">
      <c r="U612" s="8"/>
      <c r="V612" s="9"/>
    </row>
    <row r="613">
      <c r="U613" s="8"/>
      <c r="V613" s="9"/>
    </row>
    <row r="614">
      <c r="U614" s="8"/>
      <c r="V614" s="9"/>
    </row>
    <row r="615">
      <c r="U615" s="8"/>
      <c r="V615" s="9"/>
    </row>
    <row r="616">
      <c r="U616" s="8"/>
      <c r="V616" s="9"/>
    </row>
    <row r="617">
      <c r="U617" s="8"/>
      <c r="V617" s="9"/>
    </row>
    <row r="618">
      <c r="U618" s="8"/>
      <c r="V618" s="9"/>
    </row>
    <row r="619">
      <c r="U619" s="8"/>
      <c r="V619" s="9"/>
    </row>
    <row r="620">
      <c r="U620" s="8"/>
      <c r="V620" s="9"/>
    </row>
    <row r="621">
      <c r="U621" s="8"/>
      <c r="V621" s="9"/>
    </row>
    <row r="622">
      <c r="U622" s="8"/>
      <c r="V622" s="9"/>
    </row>
    <row r="623">
      <c r="U623" s="8"/>
      <c r="V623" s="9"/>
    </row>
    <row r="624">
      <c r="U624" s="8"/>
      <c r="V624" s="9"/>
    </row>
    <row r="625">
      <c r="U625" s="8"/>
      <c r="V625" s="9"/>
    </row>
    <row r="626">
      <c r="U626" s="8"/>
      <c r="V626" s="9"/>
    </row>
    <row r="627">
      <c r="U627" s="8"/>
      <c r="V627" s="9"/>
    </row>
    <row r="628">
      <c r="U628" s="8"/>
      <c r="V628" s="9"/>
    </row>
    <row r="629">
      <c r="U629" s="8"/>
      <c r="V629" s="9"/>
    </row>
    <row r="630">
      <c r="U630" s="8"/>
      <c r="V630" s="9"/>
    </row>
    <row r="631">
      <c r="U631" s="8"/>
      <c r="V631" s="9"/>
    </row>
    <row r="632">
      <c r="U632" s="8"/>
      <c r="V632" s="9"/>
    </row>
    <row r="633">
      <c r="U633" s="8"/>
      <c r="V633" s="9"/>
    </row>
    <row r="634">
      <c r="U634" s="8"/>
      <c r="V634" s="9"/>
    </row>
    <row r="635">
      <c r="U635" s="8"/>
      <c r="V635" s="9"/>
    </row>
    <row r="636">
      <c r="U636" s="8"/>
      <c r="V636" s="9"/>
    </row>
    <row r="637">
      <c r="U637" s="8"/>
      <c r="V637" s="9"/>
    </row>
    <row r="638">
      <c r="U638" s="8"/>
      <c r="V638" s="9"/>
    </row>
    <row r="639">
      <c r="U639" s="8"/>
      <c r="V639" s="9"/>
    </row>
    <row r="640">
      <c r="U640" s="8"/>
      <c r="V640" s="9"/>
    </row>
    <row r="641">
      <c r="U641" s="8"/>
      <c r="V641" s="9"/>
    </row>
    <row r="642">
      <c r="U642" s="8"/>
      <c r="V642" s="9"/>
    </row>
    <row r="643">
      <c r="U643" s="8"/>
      <c r="V643" s="9"/>
    </row>
    <row r="644">
      <c r="U644" s="8"/>
      <c r="V644" s="9"/>
    </row>
    <row r="645">
      <c r="U645" s="8"/>
      <c r="V645" s="9"/>
    </row>
    <row r="646">
      <c r="U646" s="8"/>
      <c r="V646" s="9"/>
    </row>
    <row r="647">
      <c r="U647" s="8"/>
      <c r="V647" s="9"/>
    </row>
    <row r="648">
      <c r="U648" s="8"/>
      <c r="V648" s="9"/>
    </row>
    <row r="649">
      <c r="U649" s="8"/>
      <c r="V649" s="9"/>
    </row>
    <row r="650">
      <c r="U650" s="8"/>
      <c r="V650" s="9"/>
    </row>
    <row r="651">
      <c r="U651" s="8"/>
      <c r="V651" s="9"/>
    </row>
    <row r="652">
      <c r="U652" s="8"/>
      <c r="V652" s="9"/>
    </row>
    <row r="653">
      <c r="U653" s="8"/>
      <c r="V653" s="9"/>
    </row>
    <row r="654">
      <c r="U654" s="8"/>
      <c r="V654" s="9"/>
    </row>
    <row r="655">
      <c r="U655" s="8"/>
      <c r="V655" s="9"/>
    </row>
    <row r="656">
      <c r="U656" s="8"/>
      <c r="V656" s="9"/>
    </row>
    <row r="657">
      <c r="U657" s="8"/>
      <c r="V657" s="9"/>
    </row>
    <row r="658">
      <c r="U658" s="8"/>
      <c r="V658" s="9"/>
    </row>
    <row r="659">
      <c r="U659" s="8"/>
      <c r="V659" s="9"/>
    </row>
    <row r="660">
      <c r="U660" s="8"/>
      <c r="V660" s="9"/>
    </row>
    <row r="661">
      <c r="U661" s="8"/>
      <c r="V661" s="9"/>
    </row>
    <row r="662">
      <c r="U662" s="8"/>
      <c r="V662" s="9"/>
    </row>
    <row r="663">
      <c r="U663" s="8"/>
      <c r="V663" s="9"/>
    </row>
    <row r="664">
      <c r="U664" s="8"/>
      <c r="V664" s="9"/>
    </row>
    <row r="665">
      <c r="U665" s="8"/>
      <c r="V665" s="9"/>
    </row>
    <row r="666">
      <c r="U666" s="8"/>
      <c r="V666" s="9"/>
    </row>
    <row r="667">
      <c r="U667" s="8"/>
      <c r="V667" s="9"/>
    </row>
    <row r="668">
      <c r="U668" s="8"/>
      <c r="V668" s="9"/>
    </row>
    <row r="669">
      <c r="U669" s="8"/>
      <c r="V669" s="9"/>
    </row>
    <row r="670">
      <c r="U670" s="8"/>
      <c r="V670" s="9"/>
    </row>
    <row r="671">
      <c r="U671" s="8"/>
      <c r="V671" s="9"/>
    </row>
    <row r="672">
      <c r="U672" s="8"/>
      <c r="V672" s="9"/>
    </row>
    <row r="673">
      <c r="U673" s="8"/>
      <c r="V673" s="9"/>
    </row>
    <row r="674">
      <c r="U674" s="8"/>
      <c r="V674" s="9"/>
    </row>
    <row r="675">
      <c r="U675" s="8"/>
      <c r="V675" s="9"/>
    </row>
    <row r="676">
      <c r="U676" s="8"/>
      <c r="V676" s="9"/>
    </row>
    <row r="677">
      <c r="U677" s="8"/>
      <c r="V677" s="9"/>
    </row>
    <row r="678">
      <c r="U678" s="8"/>
      <c r="V678" s="9"/>
    </row>
    <row r="679">
      <c r="U679" s="8"/>
      <c r="V679" s="9"/>
    </row>
    <row r="680">
      <c r="U680" s="8"/>
      <c r="V680" s="9"/>
    </row>
    <row r="681">
      <c r="U681" s="8"/>
      <c r="V681" s="9"/>
    </row>
    <row r="682">
      <c r="U682" s="8"/>
      <c r="V682" s="9"/>
    </row>
    <row r="683">
      <c r="U683" s="8"/>
      <c r="V683" s="9"/>
    </row>
    <row r="684">
      <c r="U684" s="8"/>
      <c r="V684" s="9"/>
    </row>
    <row r="685">
      <c r="U685" s="8"/>
      <c r="V685" s="9"/>
    </row>
    <row r="686">
      <c r="U686" s="8"/>
      <c r="V686" s="9"/>
    </row>
    <row r="687">
      <c r="U687" s="8"/>
      <c r="V687" s="9"/>
    </row>
    <row r="688">
      <c r="U688" s="8"/>
      <c r="V688" s="9"/>
    </row>
    <row r="689">
      <c r="U689" s="8"/>
      <c r="V689" s="9"/>
    </row>
    <row r="690">
      <c r="U690" s="8"/>
      <c r="V690" s="9"/>
    </row>
    <row r="691">
      <c r="U691" s="8"/>
      <c r="V691" s="9"/>
    </row>
    <row r="692">
      <c r="U692" s="8"/>
      <c r="V692" s="9"/>
    </row>
    <row r="693">
      <c r="U693" s="8"/>
      <c r="V693" s="9"/>
    </row>
    <row r="694">
      <c r="U694" s="8"/>
      <c r="V694" s="9"/>
    </row>
    <row r="695">
      <c r="U695" s="8"/>
      <c r="V695" s="9"/>
    </row>
    <row r="696">
      <c r="U696" s="8"/>
      <c r="V696" s="9"/>
    </row>
    <row r="697">
      <c r="U697" s="8"/>
      <c r="V697" s="9"/>
    </row>
    <row r="698">
      <c r="U698" s="8"/>
      <c r="V698" s="9"/>
    </row>
    <row r="699">
      <c r="U699" s="8"/>
      <c r="V699" s="9"/>
    </row>
    <row r="700">
      <c r="U700" s="8"/>
      <c r="V700" s="9"/>
    </row>
    <row r="701">
      <c r="U701" s="8"/>
      <c r="V701" s="9"/>
    </row>
    <row r="702">
      <c r="U702" s="8"/>
      <c r="V702" s="9"/>
    </row>
    <row r="703">
      <c r="U703" s="8"/>
      <c r="V703" s="9"/>
    </row>
    <row r="704">
      <c r="U704" s="8"/>
      <c r="V704" s="9"/>
    </row>
    <row r="705">
      <c r="U705" s="8"/>
      <c r="V705" s="9"/>
    </row>
    <row r="706">
      <c r="U706" s="8"/>
      <c r="V706" s="9"/>
    </row>
    <row r="707">
      <c r="U707" s="8"/>
      <c r="V707" s="9"/>
    </row>
    <row r="708">
      <c r="U708" s="8"/>
      <c r="V708" s="9"/>
    </row>
    <row r="709">
      <c r="U709" s="8"/>
      <c r="V709" s="9"/>
    </row>
    <row r="710">
      <c r="U710" s="8"/>
      <c r="V710" s="9"/>
    </row>
    <row r="711">
      <c r="U711" s="8"/>
      <c r="V711" s="9"/>
    </row>
    <row r="712">
      <c r="U712" s="8"/>
      <c r="V712" s="9"/>
    </row>
    <row r="713">
      <c r="U713" s="8"/>
      <c r="V713" s="9"/>
    </row>
    <row r="714">
      <c r="U714" s="8"/>
      <c r="V714" s="9"/>
    </row>
    <row r="715">
      <c r="U715" s="8"/>
      <c r="V715" s="9"/>
    </row>
    <row r="716">
      <c r="U716" s="8"/>
      <c r="V716" s="9"/>
    </row>
    <row r="717">
      <c r="U717" s="8"/>
      <c r="V717" s="9"/>
    </row>
    <row r="718">
      <c r="U718" s="8"/>
      <c r="V718" s="9"/>
    </row>
    <row r="719">
      <c r="U719" s="8"/>
      <c r="V719" s="9"/>
    </row>
    <row r="720">
      <c r="U720" s="8"/>
      <c r="V720" s="9"/>
    </row>
    <row r="721">
      <c r="U721" s="8"/>
      <c r="V721" s="9"/>
    </row>
    <row r="722">
      <c r="U722" s="8"/>
      <c r="V722" s="9"/>
    </row>
    <row r="723">
      <c r="U723" s="8"/>
      <c r="V723" s="9"/>
    </row>
    <row r="724">
      <c r="U724" s="8"/>
      <c r="V724" s="9"/>
    </row>
    <row r="725">
      <c r="U725" s="8"/>
      <c r="V725" s="9"/>
    </row>
    <row r="726">
      <c r="U726" s="8"/>
      <c r="V726" s="9"/>
    </row>
    <row r="727">
      <c r="U727" s="8"/>
      <c r="V727" s="9"/>
    </row>
    <row r="728">
      <c r="U728" s="8"/>
      <c r="V728" s="9"/>
    </row>
    <row r="729">
      <c r="U729" s="8"/>
      <c r="V729" s="9"/>
    </row>
    <row r="730">
      <c r="U730" s="8"/>
      <c r="V730" s="9"/>
    </row>
    <row r="731">
      <c r="U731" s="8"/>
      <c r="V731" s="9"/>
    </row>
    <row r="732">
      <c r="U732" s="8"/>
      <c r="V732" s="9"/>
    </row>
    <row r="733">
      <c r="U733" s="8"/>
      <c r="V733" s="9"/>
    </row>
    <row r="734">
      <c r="U734" s="8"/>
      <c r="V734" s="9"/>
    </row>
    <row r="735">
      <c r="U735" s="8"/>
      <c r="V735" s="9"/>
    </row>
    <row r="736">
      <c r="U736" s="8"/>
      <c r="V736" s="9"/>
    </row>
    <row r="737">
      <c r="U737" s="8"/>
      <c r="V737" s="9"/>
    </row>
    <row r="738">
      <c r="U738" s="8"/>
      <c r="V738" s="9"/>
    </row>
    <row r="739">
      <c r="U739" s="8"/>
      <c r="V739" s="9"/>
    </row>
    <row r="740">
      <c r="U740" s="8"/>
      <c r="V740" s="9"/>
    </row>
    <row r="741">
      <c r="U741" s="8"/>
      <c r="V741" s="9"/>
    </row>
    <row r="742">
      <c r="U742" s="8"/>
      <c r="V742" s="9"/>
    </row>
    <row r="743">
      <c r="U743" s="8"/>
      <c r="V743" s="9"/>
    </row>
    <row r="744">
      <c r="U744" s="8"/>
      <c r="V744" s="9"/>
    </row>
    <row r="745">
      <c r="U745" s="8"/>
      <c r="V745" s="9"/>
    </row>
    <row r="746">
      <c r="U746" s="8"/>
      <c r="V746" s="9"/>
    </row>
    <row r="747">
      <c r="U747" s="8"/>
      <c r="V747" s="9"/>
    </row>
    <row r="748">
      <c r="U748" s="8"/>
      <c r="V748" s="9"/>
    </row>
    <row r="749">
      <c r="U749" s="8"/>
      <c r="V749" s="9"/>
    </row>
    <row r="750">
      <c r="U750" s="8"/>
      <c r="V750" s="9"/>
    </row>
    <row r="751">
      <c r="U751" s="8"/>
      <c r="V751" s="9"/>
    </row>
    <row r="752">
      <c r="U752" s="8"/>
      <c r="V752" s="9"/>
    </row>
    <row r="753">
      <c r="U753" s="8"/>
      <c r="V753" s="9"/>
    </row>
    <row r="754">
      <c r="U754" s="8"/>
      <c r="V754" s="9"/>
    </row>
    <row r="755">
      <c r="U755" s="8"/>
      <c r="V755" s="9"/>
    </row>
    <row r="756">
      <c r="U756" s="8"/>
      <c r="V756" s="9"/>
    </row>
    <row r="757">
      <c r="U757" s="8"/>
      <c r="V757" s="9"/>
    </row>
    <row r="758">
      <c r="U758" s="8"/>
      <c r="V758" s="9"/>
    </row>
    <row r="759">
      <c r="U759" s="8"/>
      <c r="V759" s="9"/>
    </row>
    <row r="760">
      <c r="U760" s="8"/>
      <c r="V760" s="9"/>
    </row>
    <row r="761">
      <c r="U761" s="8"/>
      <c r="V761" s="9"/>
    </row>
    <row r="762">
      <c r="U762" s="8"/>
      <c r="V762" s="9"/>
    </row>
    <row r="763">
      <c r="U763" s="8"/>
      <c r="V763" s="9"/>
    </row>
    <row r="764">
      <c r="U764" s="8"/>
      <c r="V764" s="9"/>
    </row>
    <row r="765">
      <c r="U765" s="8"/>
      <c r="V765" s="9"/>
    </row>
    <row r="766">
      <c r="U766" s="8"/>
      <c r="V766" s="9"/>
    </row>
    <row r="767">
      <c r="U767" s="8"/>
      <c r="V767" s="9"/>
    </row>
    <row r="768">
      <c r="U768" s="8"/>
      <c r="V768" s="9"/>
    </row>
    <row r="769">
      <c r="U769" s="8"/>
      <c r="V769" s="9"/>
    </row>
    <row r="770">
      <c r="U770" s="8"/>
      <c r="V770" s="9"/>
    </row>
    <row r="771">
      <c r="U771" s="8"/>
      <c r="V771" s="9"/>
    </row>
    <row r="772">
      <c r="U772" s="8"/>
      <c r="V772" s="9"/>
    </row>
    <row r="773">
      <c r="U773" s="8"/>
      <c r="V773" s="9"/>
    </row>
    <row r="774">
      <c r="U774" s="8"/>
      <c r="V774" s="9"/>
    </row>
    <row r="775">
      <c r="U775" s="8"/>
      <c r="V775" s="9"/>
    </row>
    <row r="776">
      <c r="U776" s="8"/>
      <c r="V776" s="9"/>
    </row>
    <row r="777">
      <c r="U777" s="8"/>
      <c r="V777" s="9"/>
    </row>
    <row r="778">
      <c r="U778" s="8"/>
      <c r="V778" s="9"/>
    </row>
    <row r="779">
      <c r="U779" s="8"/>
      <c r="V779" s="9"/>
    </row>
    <row r="780">
      <c r="U780" s="8"/>
      <c r="V780" s="9"/>
    </row>
    <row r="781">
      <c r="U781" s="8"/>
      <c r="V781" s="9"/>
    </row>
    <row r="782">
      <c r="U782" s="8"/>
      <c r="V782" s="9"/>
    </row>
    <row r="783">
      <c r="U783" s="8"/>
      <c r="V783" s="9"/>
    </row>
    <row r="784">
      <c r="U784" s="8"/>
      <c r="V784" s="9"/>
    </row>
    <row r="785">
      <c r="U785" s="8"/>
      <c r="V785" s="9"/>
    </row>
    <row r="786">
      <c r="U786" s="8"/>
      <c r="V786" s="9"/>
    </row>
    <row r="787">
      <c r="U787" s="8"/>
      <c r="V787" s="9"/>
    </row>
    <row r="788">
      <c r="U788" s="8"/>
      <c r="V788" s="9"/>
    </row>
    <row r="789">
      <c r="U789" s="8"/>
      <c r="V789" s="9"/>
    </row>
    <row r="790">
      <c r="U790" s="8"/>
      <c r="V790" s="9"/>
    </row>
    <row r="791">
      <c r="U791" s="8"/>
      <c r="V791" s="9"/>
    </row>
    <row r="792">
      <c r="U792" s="8"/>
      <c r="V792" s="9"/>
    </row>
    <row r="793">
      <c r="U793" s="8"/>
      <c r="V793" s="9"/>
    </row>
    <row r="794">
      <c r="U794" s="8"/>
      <c r="V794" s="9"/>
    </row>
    <row r="795">
      <c r="U795" s="8"/>
      <c r="V795" s="9"/>
    </row>
    <row r="796">
      <c r="U796" s="8"/>
      <c r="V796" s="9"/>
    </row>
    <row r="797">
      <c r="U797" s="8"/>
      <c r="V797" s="9"/>
    </row>
    <row r="798">
      <c r="U798" s="8"/>
      <c r="V798" s="9"/>
    </row>
    <row r="799">
      <c r="U799" s="8"/>
      <c r="V799" s="9"/>
    </row>
    <row r="800">
      <c r="U800" s="8"/>
      <c r="V800" s="9"/>
    </row>
    <row r="801">
      <c r="U801" s="8"/>
      <c r="V801" s="9"/>
    </row>
    <row r="802">
      <c r="U802" s="8"/>
      <c r="V802" s="9"/>
    </row>
    <row r="803">
      <c r="U803" s="8"/>
      <c r="V803" s="9"/>
    </row>
    <row r="804">
      <c r="U804" s="8"/>
      <c r="V804" s="9"/>
    </row>
    <row r="805">
      <c r="U805" s="8"/>
      <c r="V805" s="9"/>
    </row>
    <row r="806">
      <c r="U806" s="8"/>
      <c r="V806" s="9"/>
    </row>
    <row r="807">
      <c r="U807" s="8"/>
      <c r="V807" s="9"/>
    </row>
    <row r="808">
      <c r="U808" s="8"/>
      <c r="V808" s="9"/>
    </row>
    <row r="809">
      <c r="U809" s="8"/>
      <c r="V809" s="9"/>
    </row>
    <row r="810">
      <c r="U810" s="8"/>
      <c r="V810" s="9"/>
    </row>
    <row r="811">
      <c r="U811" s="8"/>
      <c r="V811" s="9"/>
    </row>
    <row r="812">
      <c r="U812" s="8"/>
      <c r="V812" s="9"/>
    </row>
    <row r="813">
      <c r="U813" s="8"/>
      <c r="V813" s="9"/>
    </row>
    <row r="814">
      <c r="U814" s="8"/>
      <c r="V814" s="9"/>
    </row>
    <row r="815">
      <c r="U815" s="8"/>
      <c r="V815" s="9"/>
    </row>
    <row r="816">
      <c r="U816" s="8"/>
      <c r="V816" s="9"/>
    </row>
    <row r="817">
      <c r="U817" s="8"/>
      <c r="V817" s="9"/>
    </row>
    <row r="818">
      <c r="U818" s="8"/>
      <c r="V818" s="9"/>
    </row>
    <row r="819">
      <c r="U819" s="8"/>
      <c r="V819" s="9"/>
    </row>
    <row r="820">
      <c r="U820" s="8"/>
      <c r="V820" s="9"/>
    </row>
    <row r="821">
      <c r="U821" s="8"/>
      <c r="V821" s="9"/>
    </row>
    <row r="822">
      <c r="U822" s="8"/>
      <c r="V822" s="9"/>
    </row>
    <row r="823">
      <c r="U823" s="8"/>
      <c r="V823" s="9"/>
    </row>
    <row r="824">
      <c r="U824" s="8"/>
      <c r="V824" s="9"/>
    </row>
    <row r="825">
      <c r="U825" s="8"/>
      <c r="V825" s="9"/>
    </row>
    <row r="826">
      <c r="U826" s="8"/>
      <c r="V826" s="9"/>
    </row>
    <row r="827">
      <c r="U827" s="8"/>
      <c r="V827" s="9"/>
    </row>
    <row r="828">
      <c r="U828" s="8"/>
      <c r="V828" s="9"/>
    </row>
    <row r="829">
      <c r="U829" s="8"/>
      <c r="V829" s="9"/>
    </row>
    <row r="830">
      <c r="U830" s="8"/>
      <c r="V830" s="9"/>
    </row>
    <row r="831">
      <c r="U831" s="8"/>
      <c r="V831" s="9"/>
    </row>
    <row r="832">
      <c r="U832" s="8"/>
      <c r="V832" s="9"/>
    </row>
    <row r="833">
      <c r="U833" s="8"/>
      <c r="V833" s="9"/>
    </row>
    <row r="834">
      <c r="U834" s="8"/>
      <c r="V834" s="9"/>
    </row>
    <row r="835">
      <c r="U835" s="8"/>
      <c r="V835" s="9"/>
    </row>
    <row r="836">
      <c r="U836" s="8"/>
      <c r="V836" s="9"/>
    </row>
    <row r="837">
      <c r="U837" s="8"/>
      <c r="V837" s="9"/>
    </row>
    <row r="838">
      <c r="U838" s="8"/>
      <c r="V838" s="9"/>
    </row>
    <row r="839">
      <c r="U839" s="8"/>
      <c r="V839" s="9"/>
    </row>
    <row r="840">
      <c r="U840" s="8"/>
      <c r="V840" s="9"/>
    </row>
    <row r="841">
      <c r="U841" s="8"/>
      <c r="V841" s="9"/>
    </row>
    <row r="842">
      <c r="U842" s="8"/>
      <c r="V842" s="9"/>
    </row>
    <row r="843">
      <c r="U843" s="8"/>
      <c r="V843" s="9"/>
    </row>
    <row r="844">
      <c r="U844" s="8"/>
      <c r="V844" s="9"/>
    </row>
    <row r="845">
      <c r="U845" s="8"/>
      <c r="V845" s="9"/>
    </row>
    <row r="846">
      <c r="U846" s="8"/>
      <c r="V846" s="9"/>
    </row>
    <row r="847">
      <c r="U847" s="8"/>
      <c r="V847" s="9"/>
    </row>
    <row r="848">
      <c r="U848" s="8"/>
      <c r="V848" s="9"/>
    </row>
    <row r="849">
      <c r="U849" s="8"/>
      <c r="V849" s="9"/>
    </row>
    <row r="850">
      <c r="U850" s="8"/>
      <c r="V850" s="9"/>
    </row>
    <row r="851">
      <c r="U851" s="8"/>
      <c r="V851" s="9"/>
    </row>
    <row r="852">
      <c r="U852" s="8"/>
      <c r="V852" s="9"/>
    </row>
    <row r="853">
      <c r="U853" s="8"/>
      <c r="V853" s="9"/>
    </row>
    <row r="854">
      <c r="U854" s="8"/>
      <c r="V854" s="9"/>
    </row>
    <row r="855">
      <c r="U855" s="8"/>
      <c r="V855" s="9"/>
    </row>
    <row r="856">
      <c r="U856" s="8"/>
      <c r="V856" s="9"/>
    </row>
    <row r="857">
      <c r="U857" s="8"/>
      <c r="V857" s="9"/>
    </row>
    <row r="858">
      <c r="U858" s="8"/>
      <c r="V858" s="9"/>
    </row>
    <row r="859">
      <c r="U859" s="8"/>
      <c r="V859" s="9"/>
    </row>
    <row r="860">
      <c r="U860" s="8"/>
      <c r="V860" s="9"/>
    </row>
    <row r="861">
      <c r="U861" s="8"/>
      <c r="V861" s="9"/>
    </row>
    <row r="862">
      <c r="U862" s="8"/>
      <c r="V862" s="9"/>
    </row>
    <row r="863">
      <c r="U863" s="8"/>
      <c r="V863" s="9"/>
    </row>
    <row r="864">
      <c r="U864" s="8"/>
      <c r="V864" s="9"/>
    </row>
    <row r="865">
      <c r="U865" s="8"/>
      <c r="V865" s="9"/>
    </row>
    <row r="866">
      <c r="U866" s="8"/>
      <c r="V866" s="9"/>
    </row>
    <row r="867">
      <c r="U867" s="8"/>
      <c r="V867" s="9"/>
    </row>
    <row r="868">
      <c r="U868" s="8"/>
      <c r="V868" s="9"/>
    </row>
    <row r="869">
      <c r="U869" s="8"/>
      <c r="V869" s="9"/>
    </row>
    <row r="870">
      <c r="U870" s="8"/>
      <c r="V870" s="9"/>
    </row>
    <row r="871">
      <c r="U871" s="8"/>
      <c r="V871" s="9"/>
    </row>
    <row r="872">
      <c r="U872" s="8"/>
      <c r="V872" s="9"/>
    </row>
    <row r="873">
      <c r="U873" s="8"/>
      <c r="V873" s="9"/>
    </row>
    <row r="874">
      <c r="U874" s="8"/>
      <c r="V874" s="9"/>
    </row>
    <row r="875">
      <c r="U875" s="8"/>
      <c r="V875" s="9"/>
    </row>
    <row r="876">
      <c r="U876" s="8"/>
      <c r="V876" s="9"/>
    </row>
    <row r="877">
      <c r="U877" s="8"/>
      <c r="V877" s="9"/>
    </row>
    <row r="878">
      <c r="U878" s="8"/>
      <c r="V878" s="9"/>
    </row>
    <row r="879">
      <c r="U879" s="8"/>
      <c r="V879" s="9"/>
    </row>
    <row r="880">
      <c r="U880" s="8"/>
      <c r="V880" s="9"/>
    </row>
    <row r="881">
      <c r="U881" s="8"/>
      <c r="V881" s="9"/>
    </row>
    <row r="882">
      <c r="U882" s="8"/>
      <c r="V882" s="9"/>
    </row>
    <row r="883">
      <c r="U883" s="8"/>
      <c r="V883" s="9"/>
    </row>
    <row r="884">
      <c r="U884" s="8"/>
      <c r="V884" s="9"/>
    </row>
    <row r="885">
      <c r="U885" s="8"/>
      <c r="V885" s="9"/>
    </row>
    <row r="886">
      <c r="U886" s="8"/>
      <c r="V886" s="9"/>
    </row>
    <row r="887">
      <c r="U887" s="8"/>
      <c r="V887" s="9"/>
    </row>
    <row r="888">
      <c r="U888" s="8"/>
      <c r="V888" s="9"/>
    </row>
    <row r="889">
      <c r="U889" s="8"/>
      <c r="V889" s="9"/>
    </row>
    <row r="890">
      <c r="U890" s="8"/>
      <c r="V890" s="9"/>
    </row>
    <row r="891">
      <c r="U891" s="8"/>
      <c r="V891" s="9"/>
    </row>
    <row r="892">
      <c r="U892" s="8"/>
      <c r="V892" s="9"/>
    </row>
    <row r="893">
      <c r="U893" s="8"/>
      <c r="V893" s="9"/>
    </row>
    <row r="894">
      <c r="U894" s="8"/>
      <c r="V894" s="9"/>
    </row>
    <row r="895">
      <c r="U895" s="8"/>
      <c r="V895" s="9"/>
    </row>
    <row r="896">
      <c r="U896" s="8"/>
      <c r="V896" s="9"/>
    </row>
    <row r="897">
      <c r="U897" s="8"/>
      <c r="V897" s="9"/>
    </row>
    <row r="898">
      <c r="U898" s="8"/>
      <c r="V898" s="9"/>
    </row>
    <row r="899">
      <c r="U899" s="8"/>
      <c r="V899" s="9"/>
    </row>
    <row r="900">
      <c r="U900" s="8"/>
      <c r="V900" s="9"/>
    </row>
    <row r="901">
      <c r="U901" s="8"/>
      <c r="V901" s="9"/>
    </row>
    <row r="902">
      <c r="U902" s="8"/>
      <c r="V902" s="9"/>
    </row>
    <row r="903">
      <c r="U903" s="8"/>
      <c r="V903" s="9"/>
    </row>
    <row r="904">
      <c r="U904" s="8"/>
      <c r="V904" s="9"/>
    </row>
    <row r="905">
      <c r="U905" s="8"/>
      <c r="V905" s="9"/>
    </row>
    <row r="906">
      <c r="U906" s="8"/>
      <c r="V906" s="9"/>
    </row>
    <row r="907">
      <c r="U907" s="8"/>
      <c r="V907" s="9"/>
    </row>
    <row r="908">
      <c r="U908" s="8"/>
      <c r="V908" s="9"/>
    </row>
    <row r="909">
      <c r="U909" s="8"/>
      <c r="V909" s="9"/>
    </row>
    <row r="910">
      <c r="U910" s="8"/>
      <c r="V910" s="9"/>
    </row>
    <row r="911">
      <c r="U911" s="8"/>
      <c r="V911" s="9"/>
    </row>
    <row r="912">
      <c r="U912" s="8"/>
      <c r="V912" s="9"/>
    </row>
    <row r="913">
      <c r="U913" s="8"/>
      <c r="V913" s="9"/>
    </row>
    <row r="914">
      <c r="U914" s="8"/>
      <c r="V914" s="9"/>
    </row>
    <row r="915">
      <c r="U915" s="8"/>
      <c r="V915" s="9"/>
    </row>
    <row r="916">
      <c r="U916" s="8"/>
      <c r="V916" s="9"/>
    </row>
    <row r="917">
      <c r="U917" s="8"/>
      <c r="V917" s="9"/>
    </row>
    <row r="918">
      <c r="U918" s="8"/>
      <c r="V918" s="9"/>
    </row>
    <row r="919">
      <c r="U919" s="8"/>
      <c r="V919" s="9"/>
    </row>
    <row r="920">
      <c r="U920" s="8"/>
      <c r="V920" s="9"/>
    </row>
    <row r="921">
      <c r="U921" s="8"/>
      <c r="V921" s="9"/>
    </row>
    <row r="922">
      <c r="U922" s="8"/>
      <c r="V922" s="9"/>
    </row>
    <row r="923">
      <c r="U923" s="8"/>
      <c r="V923" s="9"/>
    </row>
    <row r="924">
      <c r="U924" s="8"/>
      <c r="V924" s="9"/>
    </row>
    <row r="925">
      <c r="U925" s="8"/>
      <c r="V925" s="9"/>
    </row>
    <row r="926">
      <c r="U926" s="8"/>
      <c r="V926" s="9"/>
    </row>
    <row r="927">
      <c r="U927" s="8"/>
      <c r="V927" s="9"/>
    </row>
    <row r="928">
      <c r="U928" s="8"/>
      <c r="V928" s="9"/>
    </row>
    <row r="929">
      <c r="U929" s="8"/>
      <c r="V929" s="9"/>
    </row>
    <row r="930">
      <c r="U930" s="8"/>
      <c r="V930" s="9"/>
    </row>
    <row r="931">
      <c r="U931" s="8"/>
      <c r="V931" s="9"/>
    </row>
    <row r="932">
      <c r="U932" s="8"/>
      <c r="V932" s="9"/>
    </row>
    <row r="933">
      <c r="U933" s="8"/>
      <c r="V933" s="9"/>
    </row>
    <row r="934">
      <c r="U934" s="8"/>
      <c r="V934" s="9"/>
    </row>
    <row r="935">
      <c r="U935" s="8"/>
      <c r="V935" s="9"/>
    </row>
    <row r="936">
      <c r="U936" s="8"/>
      <c r="V936" s="9"/>
    </row>
    <row r="937">
      <c r="U937" s="8"/>
      <c r="V937" s="9"/>
    </row>
    <row r="938">
      <c r="U938" s="8"/>
      <c r="V938" s="9"/>
    </row>
    <row r="939">
      <c r="U939" s="8"/>
      <c r="V939" s="9"/>
    </row>
    <row r="940">
      <c r="U940" s="8"/>
      <c r="V940" s="9"/>
    </row>
    <row r="941">
      <c r="U941" s="8"/>
      <c r="V941" s="9"/>
    </row>
    <row r="942">
      <c r="U942" s="8"/>
      <c r="V942" s="9"/>
    </row>
    <row r="943">
      <c r="U943" s="8"/>
      <c r="V943" s="9"/>
    </row>
    <row r="944">
      <c r="U944" s="8"/>
      <c r="V944" s="9"/>
    </row>
    <row r="945">
      <c r="U945" s="8"/>
      <c r="V945" s="9"/>
    </row>
    <row r="946">
      <c r="U946" s="8"/>
      <c r="V946" s="9"/>
    </row>
    <row r="947">
      <c r="U947" s="8"/>
      <c r="V947" s="9"/>
    </row>
    <row r="948">
      <c r="U948" s="8"/>
      <c r="V948" s="9"/>
    </row>
    <row r="949">
      <c r="U949" s="8"/>
      <c r="V949" s="9"/>
    </row>
    <row r="950">
      <c r="U950" s="8"/>
      <c r="V950" s="9"/>
    </row>
    <row r="951">
      <c r="U951" s="8"/>
      <c r="V951" s="9"/>
    </row>
    <row r="952">
      <c r="U952" s="8"/>
      <c r="V952" s="9"/>
    </row>
    <row r="953">
      <c r="U953" s="8"/>
      <c r="V953" s="9"/>
    </row>
    <row r="954">
      <c r="U954" s="8"/>
      <c r="V954" s="9"/>
    </row>
    <row r="955">
      <c r="U955" s="8"/>
      <c r="V955" s="9"/>
    </row>
    <row r="956">
      <c r="U956" s="8"/>
      <c r="V956" s="9"/>
    </row>
    <row r="957">
      <c r="U957" s="8"/>
      <c r="V957" s="9"/>
    </row>
    <row r="958">
      <c r="U958" s="8"/>
      <c r="V958" s="9"/>
    </row>
    <row r="959">
      <c r="U959" s="8"/>
      <c r="V959" s="9"/>
    </row>
    <row r="960">
      <c r="U960" s="8"/>
      <c r="V960" s="9"/>
    </row>
    <row r="961">
      <c r="U961" s="8"/>
      <c r="V961" s="9"/>
    </row>
    <row r="962">
      <c r="U962" s="8"/>
      <c r="V962" s="9"/>
    </row>
    <row r="963">
      <c r="U963" s="8"/>
      <c r="V963" s="9"/>
    </row>
    <row r="964">
      <c r="U964" s="8"/>
      <c r="V964" s="9"/>
    </row>
    <row r="965">
      <c r="U965" s="8"/>
      <c r="V965" s="9"/>
    </row>
    <row r="966">
      <c r="U966" s="8"/>
      <c r="V966" s="9"/>
    </row>
    <row r="967">
      <c r="U967" s="8"/>
      <c r="V967" s="9"/>
    </row>
    <row r="968">
      <c r="U968" s="8"/>
      <c r="V968" s="9"/>
    </row>
    <row r="969">
      <c r="U969" s="8"/>
      <c r="V969" s="9"/>
    </row>
    <row r="970">
      <c r="U970" s="8"/>
      <c r="V970" s="9"/>
    </row>
    <row r="971">
      <c r="U971" s="8"/>
      <c r="V971" s="9"/>
    </row>
    <row r="972">
      <c r="U972" s="8"/>
      <c r="V972" s="9"/>
    </row>
    <row r="973">
      <c r="U973" s="8"/>
      <c r="V973" s="9"/>
    </row>
    <row r="974">
      <c r="U974" s="8"/>
      <c r="V974" s="9"/>
    </row>
    <row r="975">
      <c r="U975" s="8"/>
      <c r="V975" s="9"/>
    </row>
    <row r="976">
      <c r="U976" s="8"/>
      <c r="V976" s="9"/>
    </row>
    <row r="977">
      <c r="U977" s="8"/>
      <c r="V977" s="9"/>
    </row>
    <row r="978">
      <c r="U978" s="8"/>
      <c r="V978" s="9"/>
    </row>
    <row r="979">
      <c r="U979" s="8"/>
      <c r="V979" s="9"/>
    </row>
    <row r="980">
      <c r="U980" s="8"/>
      <c r="V980" s="9"/>
    </row>
    <row r="981">
      <c r="U981" s="8"/>
      <c r="V981" s="9"/>
    </row>
    <row r="982">
      <c r="U982" s="8"/>
      <c r="V982" s="9"/>
    </row>
    <row r="983">
      <c r="U983" s="8"/>
      <c r="V983" s="9"/>
    </row>
    <row r="984">
      <c r="U984" s="8"/>
      <c r="V984" s="9"/>
    </row>
    <row r="985">
      <c r="U985" s="8"/>
      <c r="V985" s="9"/>
    </row>
    <row r="986">
      <c r="U986" s="8"/>
      <c r="V986" s="9"/>
    </row>
    <row r="987">
      <c r="U987" s="8"/>
      <c r="V987" s="9"/>
    </row>
    <row r="988">
      <c r="U988" s="8"/>
      <c r="V988" s="9"/>
    </row>
    <row r="989">
      <c r="U989" s="8"/>
      <c r="V989" s="9"/>
    </row>
    <row r="990">
      <c r="U990" s="8"/>
      <c r="V990" s="9"/>
    </row>
    <row r="991">
      <c r="U991" s="8"/>
      <c r="V991" s="9"/>
    </row>
    <row r="992">
      <c r="U992" s="8"/>
      <c r="V992" s="9"/>
    </row>
    <row r="993">
      <c r="U993" s="8"/>
      <c r="V993" s="9"/>
    </row>
    <row r="994">
      <c r="U994" s="8"/>
      <c r="V994" s="9"/>
    </row>
    <row r="995">
      <c r="U995" s="8"/>
      <c r="V995" s="9"/>
    </row>
    <row r="996">
      <c r="U996" s="8"/>
      <c r="V996" s="9"/>
    </row>
    <row r="997">
      <c r="U997" s="8"/>
      <c r="V997" s="9"/>
    </row>
    <row r="998">
      <c r="U998" s="8"/>
      <c r="V998" s="9"/>
    </row>
    <row r="999">
      <c r="U999" s="8"/>
      <c r="V999" s="9"/>
    </row>
    <row r="1000">
      <c r="U1000" s="8"/>
      <c r="V1000" s="9"/>
    </row>
  </sheetData>
  <conditionalFormatting sqref="F6 F19 F32 F45 F58">
    <cfRule type="cellIs" dxfId="0" priority="1" operator="notEqual">
      <formula>D6</formula>
    </cfRule>
  </conditionalFormatting>
  <conditionalFormatting sqref="L12 L25 L38 L51 L64">
    <cfRule type="cellIs" dxfId="0" priority="2" operator="notEqual">
      <formula>L11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9" t="s">
        <v>0</v>
      </c>
      <c r="F1" s="5" t="s">
        <v>55</v>
      </c>
      <c r="G1" s="19"/>
      <c r="J1" s="100" t="s">
        <v>56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F2" s="76" t="s">
        <v>57</v>
      </c>
      <c r="G2" s="8"/>
      <c r="J2" s="101" t="s">
        <v>58</v>
      </c>
    </row>
    <row r="3">
      <c r="A3" s="10" t="s">
        <v>8</v>
      </c>
      <c r="B3" s="11" t="s">
        <v>9</v>
      </c>
      <c r="C3" s="11" t="s">
        <v>10</v>
      </c>
      <c r="D3" s="12" t="s">
        <v>11</v>
      </c>
      <c r="F3" s="6" t="s">
        <v>7</v>
      </c>
      <c r="G3" s="38">
        <v>5.0</v>
      </c>
      <c r="J3" s="102" t="s">
        <v>59</v>
      </c>
      <c r="K3" s="103"/>
      <c r="L3" s="103"/>
      <c r="M3" s="103"/>
      <c r="N3" s="103"/>
      <c r="O3" s="103"/>
      <c r="P3" s="103"/>
      <c r="Q3" s="103"/>
      <c r="R3" s="103"/>
      <c r="S3" s="104"/>
    </row>
    <row r="4">
      <c r="H4" s="15" t="s">
        <v>60</v>
      </c>
      <c r="J4" s="105" t="s">
        <v>61</v>
      </c>
      <c r="S4" s="106"/>
    </row>
    <row r="5">
      <c r="A5" s="107" t="s">
        <v>62</v>
      </c>
      <c r="B5" s="3" t="s">
        <v>63</v>
      </c>
      <c r="C5" s="18"/>
      <c r="D5" s="108">
        <v>250.0</v>
      </c>
      <c r="E5" s="18"/>
      <c r="F5" s="18"/>
      <c r="G5" s="18"/>
      <c r="H5" s="109"/>
      <c r="J5" s="105" t="s">
        <v>64</v>
      </c>
      <c r="S5" s="106"/>
    </row>
    <row r="6">
      <c r="A6" s="9"/>
      <c r="B6" s="16" t="s">
        <v>2</v>
      </c>
      <c r="C6" s="16" t="s">
        <v>3</v>
      </c>
      <c r="D6" s="16" t="s">
        <v>4</v>
      </c>
      <c r="E6" s="16" t="s">
        <v>9</v>
      </c>
      <c r="F6" s="16" t="s">
        <v>10</v>
      </c>
      <c r="G6" s="16" t="s">
        <v>11</v>
      </c>
      <c r="H6" s="110"/>
      <c r="J6" s="111"/>
      <c r="S6" s="106"/>
    </row>
    <row r="7">
      <c r="A7" s="10" t="s">
        <v>31</v>
      </c>
      <c r="B7" s="112">
        <v>20.0</v>
      </c>
      <c r="C7" s="112">
        <v>15.0</v>
      </c>
      <c r="D7" s="112">
        <v>10.0</v>
      </c>
      <c r="E7" s="112">
        <v>5.0</v>
      </c>
      <c r="F7" s="112">
        <v>3.0</v>
      </c>
      <c r="G7" s="112">
        <v>2.0</v>
      </c>
      <c r="H7" s="110">
        <f>ROUNDUP(G$3*(D5/(B7+C7+D7+E7+F7+G7)))</f>
        <v>23</v>
      </c>
      <c r="J7" s="113" t="s">
        <v>65</v>
      </c>
      <c r="S7" s="106"/>
    </row>
    <row r="8">
      <c r="A8" s="107" t="s">
        <v>39</v>
      </c>
      <c r="B8" s="3" t="s">
        <v>63</v>
      </c>
      <c r="C8" s="18"/>
      <c r="D8" s="108">
        <f>D5*L$13</f>
        <v>275</v>
      </c>
      <c r="E8" s="18"/>
      <c r="F8" s="18"/>
      <c r="G8" s="18"/>
      <c r="H8" s="110"/>
      <c r="J8" s="105" t="s">
        <v>66</v>
      </c>
      <c r="S8" s="106"/>
    </row>
    <row r="9">
      <c r="A9" s="9"/>
      <c r="B9" s="16" t="s">
        <v>2</v>
      </c>
      <c r="C9" s="16" t="s">
        <v>3</v>
      </c>
      <c r="D9" s="16" t="s">
        <v>4</v>
      </c>
      <c r="E9" s="16" t="s">
        <v>9</v>
      </c>
      <c r="F9" s="16" t="s">
        <v>10</v>
      </c>
      <c r="G9" s="16" t="s">
        <v>11</v>
      </c>
      <c r="H9" s="110"/>
      <c r="J9" s="114" t="s">
        <v>67</v>
      </c>
      <c r="K9" s="115"/>
      <c r="L9" s="115"/>
      <c r="M9" s="115"/>
      <c r="N9" s="115"/>
      <c r="O9" s="115"/>
      <c r="P9" s="115"/>
      <c r="Q9" s="115"/>
      <c r="R9" s="115"/>
      <c r="S9" s="116"/>
    </row>
    <row r="10">
      <c r="A10" s="10" t="s">
        <v>31</v>
      </c>
      <c r="B10" s="112">
        <f>ROUNDUP(B7*L$12)</f>
        <v>22</v>
      </c>
      <c r="C10" s="112">
        <f>ROUNDUP(C7*L$12)</f>
        <v>17</v>
      </c>
      <c r="D10" s="112">
        <f>ROUNDUP(D7*L$12)</f>
        <v>11</v>
      </c>
      <c r="E10" s="112">
        <f>ROUNDUP(E7*L$12)</f>
        <v>6</v>
      </c>
      <c r="F10" s="112">
        <f>ROUNDUP(F7*L$12)</f>
        <v>4</v>
      </c>
      <c r="G10" s="112">
        <f>ROUNDUP(G7*L$12)</f>
        <v>3</v>
      </c>
      <c r="H10" s="110">
        <f>ROUNDUP(G$3*(D8/(B10+C10+D10+E10+F10+G10)))</f>
        <v>22</v>
      </c>
    </row>
    <row r="11">
      <c r="A11" s="107" t="s">
        <v>41</v>
      </c>
      <c r="B11" s="3" t="s">
        <v>63</v>
      </c>
      <c r="C11" s="18"/>
      <c r="D11" s="108">
        <f>D8*L$13</f>
        <v>302.5</v>
      </c>
      <c r="E11" s="18"/>
      <c r="F11" s="18"/>
      <c r="G11" s="18"/>
      <c r="H11" s="110"/>
      <c r="J11" s="83" t="s">
        <v>68</v>
      </c>
    </row>
    <row r="12">
      <c r="A12" s="9"/>
      <c r="B12" s="16" t="s">
        <v>2</v>
      </c>
      <c r="C12" s="16" t="s">
        <v>3</v>
      </c>
      <c r="D12" s="16" t="s">
        <v>4</v>
      </c>
      <c r="E12" s="16" t="s">
        <v>9</v>
      </c>
      <c r="F12" s="16" t="s">
        <v>10</v>
      </c>
      <c r="G12" s="16" t="s">
        <v>11</v>
      </c>
      <c r="H12" s="110"/>
      <c r="J12" s="117" t="s">
        <v>69</v>
      </c>
      <c r="K12" s="118"/>
      <c r="L12" s="119">
        <v>1.1</v>
      </c>
    </row>
    <row r="13">
      <c r="A13" s="10" t="s">
        <v>31</v>
      </c>
      <c r="B13" s="112">
        <f>ROUNDUP(B10*L$12)</f>
        <v>25</v>
      </c>
      <c r="C13" s="112">
        <f>ROUNDUP(C10*L$12)</f>
        <v>19</v>
      </c>
      <c r="D13" s="112">
        <f>ROUNDUP(D10*L$12)</f>
        <v>13</v>
      </c>
      <c r="E13" s="112">
        <f>ROUNDUP(E10*L$12)</f>
        <v>7</v>
      </c>
      <c r="F13" s="112">
        <f>ROUNDUP(F10*L$12)</f>
        <v>5</v>
      </c>
      <c r="G13" s="112">
        <f>ROUNDUP(G10*L$12)</f>
        <v>4</v>
      </c>
      <c r="H13" s="110">
        <f>ROUNDUP(G$3*(D11/(B13+C13+D13+E13+F13+G13)))</f>
        <v>21</v>
      </c>
      <c r="J13" s="120" t="s">
        <v>70</v>
      </c>
      <c r="K13" s="121"/>
      <c r="L13" s="122">
        <v>1.1</v>
      </c>
    </row>
    <row r="14">
      <c r="A14" s="107" t="s">
        <v>45</v>
      </c>
      <c r="B14" s="3" t="s">
        <v>63</v>
      </c>
      <c r="C14" s="18"/>
      <c r="D14" s="108">
        <f>D11*L$13</f>
        <v>332.75</v>
      </c>
      <c r="E14" s="18"/>
      <c r="F14" s="18"/>
      <c r="G14" s="18"/>
      <c r="H14" s="110"/>
    </row>
    <row r="15">
      <c r="A15" s="9"/>
      <c r="B15" s="16" t="s">
        <v>2</v>
      </c>
      <c r="C15" s="16" t="s">
        <v>3</v>
      </c>
      <c r="D15" s="16" t="s">
        <v>4</v>
      </c>
      <c r="E15" s="16" t="s">
        <v>9</v>
      </c>
      <c r="F15" s="16" t="s">
        <v>10</v>
      </c>
      <c r="G15" s="16" t="s">
        <v>11</v>
      </c>
      <c r="H15" s="110"/>
    </row>
    <row r="16">
      <c r="A16" s="10" t="s">
        <v>31</v>
      </c>
      <c r="B16" s="112">
        <f>ROUNDUP(B13*L$12)</f>
        <v>28</v>
      </c>
      <c r="C16" s="112">
        <f>ROUNDUP(C13*L$12)</f>
        <v>21</v>
      </c>
      <c r="D16" s="112">
        <f>ROUNDUP(D13*L$12)</f>
        <v>15</v>
      </c>
      <c r="E16" s="112">
        <f>ROUNDUP(E13*L$12)</f>
        <v>8</v>
      </c>
      <c r="F16" s="112">
        <f>ROUNDUP(F13*L$12)</f>
        <v>6</v>
      </c>
      <c r="G16" s="112">
        <f>ROUNDUP(G13*L$12)</f>
        <v>5</v>
      </c>
      <c r="H16" s="110">
        <f>ROUNDUP(G$3*(D14/(B16+C16+D16+E16+F16+G16)))</f>
        <v>21</v>
      </c>
    </row>
    <row r="17">
      <c r="A17" s="107" t="s">
        <v>50</v>
      </c>
      <c r="B17" s="3" t="s">
        <v>63</v>
      </c>
      <c r="C17" s="18"/>
      <c r="D17" s="108">
        <f>D14*L$13</f>
        <v>366.025</v>
      </c>
      <c r="E17" s="18"/>
      <c r="F17" s="18"/>
      <c r="G17" s="18"/>
      <c r="H17" s="110"/>
    </row>
    <row r="18">
      <c r="A18" s="9"/>
      <c r="B18" s="16" t="s">
        <v>2</v>
      </c>
      <c r="C18" s="16" t="s">
        <v>3</v>
      </c>
      <c r="D18" s="16" t="s">
        <v>4</v>
      </c>
      <c r="E18" s="16" t="s">
        <v>9</v>
      </c>
      <c r="F18" s="16" t="s">
        <v>10</v>
      </c>
      <c r="G18" s="16" t="s">
        <v>11</v>
      </c>
      <c r="H18" s="110"/>
    </row>
    <row r="19">
      <c r="A19" s="10" t="s">
        <v>31</v>
      </c>
      <c r="B19" s="112">
        <f>ROUNDUP(B16*L$12)</f>
        <v>31</v>
      </c>
      <c r="C19" s="112">
        <f>ROUNDUP(C16*L$12)</f>
        <v>24</v>
      </c>
      <c r="D19" s="112">
        <f>ROUNDUP(D16*L$12)</f>
        <v>17</v>
      </c>
      <c r="E19" s="112">
        <f>ROUNDUP(E16*L$12)</f>
        <v>9</v>
      </c>
      <c r="F19" s="112">
        <f>ROUNDUP(F16*L$12)</f>
        <v>7</v>
      </c>
      <c r="G19" s="112">
        <f>ROUNDUP(G16*L$12)</f>
        <v>6</v>
      </c>
      <c r="H19" s="110">
        <f>ROUNDUP(G$3*(D17/(B19+C19+D19+E19+F19+G19)))</f>
        <v>20</v>
      </c>
    </row>
    <row r="20">
      <c r="A20" s="107" t="s">
        <v>71</v>
      </c>
      <c r="B20" s="3" t="s">
        <v>63</v>
      </c>
      <c r="C20" s="18"/>
      <c r="D20" s="108">
        <f>D17*L$13</f>
        <v>402.6275</v>
      </c>
      <c r="E20" s="18"/>
      <c r="F20" s="18"/>
      <c r="G20" s="18"/>
      <c r="H20" s="110"/>
    </row>
    <row r="21">
      <c r="A21" s="9"/>
      <c r="B21" s="16" t="s">
        <v>2</v>
      </c>
      <c r="C21" s="16" t="s">
        <v>3</v>
      </c>
      <c r="D21" s="16" t="s">
        <v>4</v>
      </c>
      <c r="E21" s="16" t="s">
        <v>9</v>
      </c>
      <c r="F21" s="16" t="s">
        <v>10</v>
      </c>
      <c r="G21" s="16" t="s">
        <v>11</v>
      </c>
      <c r="H21" s="110"/>
    </row>
    <row r="22">
      <c r="A22" s="10" t="s">
        <v>31</v>
      </c>
      <c r="B22" s="112">
        <f>ROUNDUP(B19*L$12)</f>
        <v>35</v>
      </c>
      <c r="C22" s="112">
        <f>ROUNDUP(C19*L$12)</f>
        <v>27</v>
      </c>
      <c r="D22" s="112">
        <f>ROUNDUP(D19*L$12)</f>
        <v>19</v>
      </c>
      <c r="E22" s="112">
        <f>ROUNDUP(E19*L$12)</f>
        <v>10</v>
      </c>
      <c r="F22" s="112">
        <f>ROUNDUP(F19*L$12)</f>
        <v>8</v>
      </c>
      <c r="G22" s="112">
        <f>ROUNDUP(G19*L$12)</f>
        <v>7</v>
      </c>
      <c r="H22" s="110">
        <f>ROUNDUP(G$3*(D20/(B22+C22+D22+E22+F22+G22)))</f>
        <v>19</v>
      </c>
    </row>
    <row r="23">
      <c r="A23" s="107" t="s">
        <v>72</v>
      </c>
      <c r="B23" s="3" t="s">
        <v>63</v>
      </c>
      <c r="C23" s="18"/>
      <c r="D23" s="108">
        <f>D20*L$13</f>
        <v>442.89025</v>
      </c>
      <c r="E23" s="18"/>
      <c r="F23" s="18"/>
      <c r="G23" s="18"/>
      <c r="H23" s="110"/>
    </row>
    <row r="24">
      <c r="A24" s="9"/>
      <c r="B24" s="16" t="s">
        <v>2</v>
      </c>
      <c r="C24" s="16" t="s">
        <v>3</v>
      </c>
      <c r="D24" s="16" t="s">
        <v>4</v>
      </c>
      <c r="E24" s="16" t="s">
        <v>9</v>
      </c>
      <c r="F24" s="16" t="s">
        <v>10</v>
      </c>
      <c r="G24" s="16" t="s">
        <v>11</v>
      </c>
      <c r="H24" s="110"/>
    </row>
    <row r="25">
      <c r="A25" s="10" t="s">
        <v>31</v>
      </c>
      <c r="B25" s="112">
        <f>ROUNDUP(B22*L$12)</f>
        <v>39</v>
      </c>
      <c r="C25" s="112">
        <f>ROUNDUP(C22*L$12)</f>
        <v>30</v>
      </c>
      <c r="D25" s="112">
        <f>ROUNDUP(D22*L$12)</f>
        <v>21</v>
      </c>
      <c r="E25" s="112">
        <f>ROUNDUP(E22*L$12)</f>
        <v>11</v>
      </c>
      <c r="F25" s="112">
        <f>ROUNDUP(F22*L$12)</f>
        <v>9</v>
      </c>
      <c r="G25" s="112">
        <f>ROUNDUP(G22*L$12)</f>
        <v>8</v>
      </c>
      <c r="H25" s="110">
        <f>ROUNDUP(G$3*(D23/(B25+C25+D25+E25+F25+G25)))</f>
        <v>19</v>
      </c>
    </row>
    <row r="26">
      <c r="A26" s="107" t="s">
        <v>73</v>
      </c>
      <c r="B26" s="3" t="s">
        <v>63</v>
      </c>
      <c r="C26" s="18"/>
      <c r="D26" s="108">
        <f>D23*L$13</f>
        <v>487.179275</v>
      </c>
      <c r="E26" s="18"/>
      <c r="F26" s="18"/>
      <c r="G26" s="18"/>
      <c r="H26" s="110"/>
    </row>
    <row r="27">
      <c r="A27" s="9"/>
      <c r="B27" s="16" t="s">
        <v>2</v>
      </c>
      <c r="C27" s="16" t="s">
        <v>3</v>
      </c>
      <c r="D27" s="16" t="s">
        <v>4</v>
      </c>
      <c r="E27" s="16" t="s">
        <v>9</v>
      </c>
      <c r="F27" s="16" t="s">
        <v>10</v>
      </c>
      <c r="G27" s="16" t="s">
        <v>11</v>
      </c>
      <c r="H27" s="110"/>
    </row>
    <row r="28">
      <c r="A28" s="10" t="s">
        <v>31</v>
      </c>
      <c r="B28" s="112">
        <f>ROUNDUP(B25*L$12)</f>
        <v>43</v>
      </c>
      <c r="C28" s="112">
        <f>ROUNDUP(C25*L$12)</f>
        <v>33</v>
      </c>
      <c r="D28" s="112">
        <f>ROUNDUP(D25*L$12)</f>
        <v>24</v>
      </c>
      <c r="E28" s="112">
        <f>ROUNDUP(E25*L$12)</f>
        <v>13</v>
      </c>
      <c r="F28" s="112">
        <f>ROUNDUP(F25*L$12)</f>
        <v>10</v>
      </c>
      <c r="G28" s="112">
        <f>ROUNDUP(G25*L$12)</f>
        <v>9</v>
      </c>
      <c r="H28" s="110">
        <f>ROUNDUP(G$3*(D26/(B28+C28+D28+E28+F28+G28)))</f>
        <v>19</v>
      </c>
    </row>
    <row r="29">
      <c r="A29" s="107" t="s">
        <v>74</v>
      </c>
      <c r="B29" s="3" t="s">
        <v>63</v>
      </c>
      <c r="C29" s="18"/>
      <c r="D29" s="108">
        <f>D26*L$13</f>
        <v>535.8972025</v>
      </c>
      <c r="E29" s="18"/>
      <c r="F29" s="18"/>
      <c r="G29" s="18"/>
      <c r="H29" s="110"/>
    </row>
    <row r="30">
      <c r="A30" s="9"/>
      <c r="B30" s="16" t="s">
        <v>2</v>
      </c>
      <c r="C30" s="16" t="s">
        <v>3</v>
      </c>
      <c r="D30" s="16" t="s">
        <v>4</v>
      </c>
      <c r="E30" s="16" t="s">
        <v>9</v>
      </c>
      <c r="F30" s="16" t="s">
        <v>10</v>
      </c>
      <c r="G30" s="16" t="s">
        <v>11</v>
      </c>
      <c r="H30" s="110"/>
    </row>
    <row r="31">
      <c r="A31" s="10" t="s">
        <v>31</v>
      </c>
      <c r="B31" s="112">
        <f>ROUNDUP(B28*L$12)</f>
        <v>48</v>
      </c>
      <c r="C31" s="112">
        <f>ROUNDUP(C28*L$12)</f>
        <v>37</v>
      </c>
      <c r="D31" s="112">
        <f>ROUNDUP(D28*L$12)</f>
        <v>27</v>
      </c>
      <c r="E31" s="112">
        <f>ROUNDUP(E28*L$12)</f>
        <v>15</v>
      </c>
      <c r="F31" s="112">
        <f>ROUNDUP(F28*L$12)</f>
        <v>11</v>
      </c>
      <c r="G31" s="112">
        <f>ROUNDUP(G28*L$12)</f>
        <v>10</v>
      </c>
      <c r="H31" s="110">
        <f>ROUNDUP(G$3*(D29/(B31+C31+D31+E31+F31+G31)))</f>
        <v>19</v>
      </c>
    </row>
  </sheetData>
  <drawing r:id="rId1"/>
</worksheet>
</file>