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ATLCSGunjan\Downloads\EBKG07820478\EBKG07820478\20753\"/>
    </mc:Choice>
  </mc:AlternateContent>
  <xr:revisionPtr revIDLastSave="0" documentId="13_ncr:1_{2CB8B7CD-9D63-4E55-9077-6C13B185CF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VOICE" sheetId="4" r:id="rId1"/>
    <sheet name="INST-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8" l="1"/>
  <c r="J46" i="8"/>
  <c r="G46" i="8"/>
  <c r="C46" i="8"/>
  <c r="H1" i="8"/>
  <c r="L19" i="4"/>
  <c r="F19" i="4"/>
  <c r="B19" i="4"/>
  <c r="E25" i="4"/>
  <c r="H19" i="4" l="1"/>
</calcChain>
</file>

<file path=xl/sharedStrings.xml><?xml version="1.0" encoding="utf-8"?>
<sst xmlns="http://schemas.openxmlformats.org/spreadsheetml/2006/main" count="167" uniqueCount="110">
  <si>
    <t>AUTOCOM JAPAN INC.</t>
    <phoneticPr fontId="3"/>
  </si>
  <si>
    <t xml:space="preserve"> &amp; 1PC</t>
  </si>
  <si>
    <t>POTINA115</t>
  </si>
  <si>
    <t>89-6 PRIME TOWER. 6F YAMASHITA-CHO</t>
    <phoneticPr fontId="3"/>
  </si>
  <si>
    <t>NAKA-KU YOKOHAMA KANAGAWA JAPAN</t>
    <phoneticPr fontId="3"/>
  </si>
  <si>
    <t>PHONE: +81 45 227 (7092)   FAX: +81 45 227 (7093)</t>
    <phoneticPr fontId="3"/>
  </si>
  <si>
    <t>INVOICE</t>
    <phoneticPr fontId="3"/>
  </si>
  <si>
    <t>ENTERPRISE CODE 1020001052483</t>
    <phoneticPr fontId="3"/>
  </si>
  <si>
    <t>DATE</t>
    <phoneticPr fontId="3"/>
  </si>
  <si>
    <t>SOLD TO:</t>
    <phoneticPr fontId="3"/>
  </si>
  <si>
    <t xml:space="preserve"> </t>
    <phoneticPr fontId="3"/>
  </si>
  <si>
    <t>GEORGIAN CARGO GROUP</t>
  </si>
  <si>
    <t>INV NO:</t>
    <phoneticPr fontId="3"/>
  </si>
  <si>
    <t>GEO2343522</t>
  </si>
  <si>
    <t>POST CODE: 0162</t>
  </si>
  <si>
    <t>I.CHAVCHAVADZE AVE, 80, 0162 TBILISI, GEORGIA</t>
  </si>
  <si>
    <t>995 3 2242 8008/9009</t>
  </si>
  <si>
    <t>FINAL DESTINATION:</t>
    <phoneticPr fontId="3"/>
  </si>
  <si>
    <t>POTI, GEORGIA</t>
  </si>
  <si>
    <r>
      <t>NO</t>
    </r>
    <r>
      <rPr>
        <sz val="11"/>
        <rFont val="ＭＳ Ｐゴシック"/>
        <family val="3"/>
        <charset val="128"/>
      </rPr>
      <t>.</t>
    </r>
    <phoneticPr fontId="3"/>
  </si>
  <si>
    <t>YEAR</t>
    <phoneticPr fontId="3"/>
  </si>
  <si>
    <t>MAKER</t>
    <phoneticPr fontId="3"/>
  </si>
  <si>
    <t>NAME</t>
    <phoneticPr fontId="3"/>
  </si>
  <si>
    <t>CHASSIS NO</t>
    <phoneticPr fontId="3"/>
  </si>
  <si>
    <t>WEIGHT</t>
    <phoneticPr fontId="3"/>
  </si>
  <si>
    <t>LENGTH</t>
    <phoneticPr fontId="3"/>
  </si>
  <si>
    <t>WIDTH</t>
    <phoneticPr fontId="3"/>
  </si>
  <si>
    <r>
      <t>H</t>
    </r>
    <r>
      <rPr>
        <sz val="11"/>
        <rFont val="ＭＳ Ｐゴシック"/>
        <family val="3"/>
        <charset val="128"/>
      </rPr>
      <t>EIGHT</t>
    </r>
    <phoneticPr fontId="3"/>
  </si>
  <si>
    <t>MEAS</t>
    <phoneticPr fontId="3"/>
  </si>
  <si>
    <r>
      <t>C</t>
    </r>
    <r>
      <rPr>
        <sz val="11"/>
        <rFont val="ＭＳ Ｐゴシック"/>
        <family val="3"/>
        <charset val="128"/>
      </rPr>
      <t>C</t>
    </r>
    <phoneticPr fontId="3"/>
  </si>
  <si>
    <t>FUEL</t>
    <phoneticPr fontId="3"/>
  </si>
  <si>
    <t>SEAT</t>
    <phoneticPr fontId="3"/>
  </si>
  <si>
    <t>FOB</t>
    <phoneticPr fontId="3"/>
  </si>
  <si>
    <r>
      <t>C</t>
    </r>
    <r>
      <rPr>
        <sz val="11"/>
        <rFont val="ＭＳ Ｐゴシック"/>
        <family val="3"/>
        <charset val="128"/>
      </rPr>
      <t>OMMODITY</t>
    </r>
    <phoneticPr fontId="3"/>
  </si>
  <si>
    <t>NISSAN</t>
  </si>
  <si>
    <t>LATIO</t>
  </si>
  <si>
    <t>N17-704727</t>
  </si>
  <si>
    <t>G</t>
  </si>
  <si>
    <t>5</t>
  </si>
  <si>
    <t>SEDAN</t>
  </si>
  <si>
    <t xml:space="preserve">_x000D_
</t>
  </si>
  <si>
    <t>INNER CARGO_x000D_
(NO COMMERCIAL VALUE)</t>
  </si>
  <si>
    <t>TRIANGULAR BOARD 1PC 1KG \500</t>
    <phoneticPr fontId="3"/>
  </si>
  <si>
    <t>TOYOTA</t>
  </si>
  <si>
    <t>ALPHARD</t>
  </si>
  <si>
    <t>MNH10-0116777</t>
  </si>
  <si>
    <t>8</t>
  </si>
  <si>
    <t>WAGON</t>
  </si>
  <si>
    <t>MNH10-0106925</t>
  </si>
  <si>
    <t>AQUA</t>
  </si>
  <si>
    <t>NHP10-2556276</t>
  </si>
  <si>
    <t>G(HV)</t>
  </si>
  <si>
    <t>HATCHBACK</t>
  </si>
  <si>
    <t>KGS</t>
    <phoneticPr fontId="3"/>
  </si>
  <si>
    <t>M3</t>
    <phoneticPr fontId="3"/>
  </si>
  <si>
    <t>MARKS &amp; NO.S</t>
    <phoneticPr fontId="3"/>
  </si>
  <si>
    <t>SHIPPING FROM:</t>
    <phoneticPr fontId="3"/>
  </si>
  <si>
    <t>NAGOYA, JAPAN</t>
  </si>
  <si>
    <t>NAGOYA CY</t>
  </si>
  <si>
    <r>
      <t>A</t>
    </r>
    <r>
      <rPr>
        <sz val="11"/>
        <rFont val="ＭＳ Ｐゴシック"/>
        <family val="3"/>
        <charset val="128"/>
      </rPr>
      <t>CJ</t>
    </r>
    <phoneticPr fontId="3"/>
  </si>
  <si>
    <t>SHIPPED TO:</t>
    <phoneticPr fontId="3"/>
  </si>
  <si>
    <t>POTI CY</t>
  </si>
  <si>
    <t>POTI</t>
  </si>
  <si>
    <t>SHIPPED PER:</t>
    <phoneticPr fontId="3"/>
  </si>
  <si>
    <t>MSC NAGOYA V</t>
  </si>
  <si>
    <t>C/H No. 1-4</t>
    <phoneticPr fontId="3"/>
  </si>
  <si>
    <t>VOY:</t>
    <phoneticPr fontId="3"/>
  </si>
  <si>
    <t>HI406A</t>
  </si>
  <si>
    <t>SHIPPED ON:</t>
    <phoneticPr fontId="3"/>
  </si>
  <si>
    <t>BOOKING:</t>
    <phoneticPr fontId="3"/>
  </si>
  <si>
    <t>EBKG07820478</t>
  </si>
  <si>
    <t>FREIGHT:</t>
    <phoneticPr fontId="3"/>
  </si>
  <si>
    <t>COLLECT</t>
  </si>
  <si>
    <t>SHIPPING COMPANY:</t>
    <phoneticPr fontId="3"/>
  </si>
  <si>
    <t>MSC</t>
  </si>
  <si>
    <t>B/L ISSUE BY:</t>
    <phoneticPr fontId="3"/>
  </si>
  <si>
    <t>YOKOHAMA, JAPAN</t>
    <phoneticPr fontId="3"/>
  </si>
  <si>
    <r>
      <t>NO</t>
    </r>
    <r>
      <rPr>
        <sz val="11"/>
        <rFont val="ＭＳ Ｐゴシック"/>
        <family val="3"/>
        <charset val="128"/>
      </rPr>
      <t xml:space="preserve"> OF B/L:</t>
    </r>
    <phoneticPr fontId="3"/>
  </si>
  <si>
    <t>KIND OF B/L:</t>
  </si>
  <si>
    <t>SEA WAYBILL</t>
  </si>
  <si>
    <r>
      <t>A</t>
    </r>
    <r>
      <rPr>
        <sz val="11"/>
        <rFont val="ＭＳ Ｐゴシック"/>
        <family val="3"/>
        <charset val="128"/>
      </rPr>
      <t>UTOCOM JAPAN INC.</t>
    </r>
    <phoneticPr fontId="3"/>
  </si>
  <si>
    <t>AUTHORIZED SIGNATURE</t>
    <phoneticPr fontId="3"/>
  </si>
  <si>
    <t>AUTOCOM JAPAN INC.,</t>
    <phoneticPr fontId="3"/>
  </si>
  <si>
    <t>PHONE: 81 45 227 (7092)   FAX: 81 45 227 (7093)</t>
  </si>
  <si>
    <t>TAX ID:9999+00089001</t>
  </si>
  <si>
    <r>
      <t>DATE</t>
    </r>
    <r>
      <rPr>
        <sz val="11"/>
        <rFont val="ＭＳ Ｐゴシック"/>
        <family val="3"/>
        <charset val="128"/>
      </rPr>
      <t>:</t>
    </r>
    <phoneticPr fontId="3"/>
  </si>
  <si>
    <t>GEO2343523</t>
  </si>
  <si>
    <r>
      <t>C</t>
    </r>
    <r>
      <rPr>
        <sz val="11"/>
        <rFont val="ＭＳ Ｐゴシック"/>
        <family val="3"/>
        <charset val="128"/>
      </rPr>
      <t>ONSIGNEE:</t>
    </r>
    <phoneticPr fontId="3"/>
  </si>
  <si>
    <t>TEL: 995 3 2242 8008/9009   EMAIL: booking@gc-group.ge</t>
  </si>
  <si>
    <t>9999+205267076</t>
  </si>
  <si>
    <t>NOTIFY PARTY:</t>
    <phoneticPr fontId="3"/>
  </si>
  <si>
    <t>SAME AS CONSIGNEE</t>
  </si>
  <si>
    <t>WEIGHT:1040</t>
  </si>
  <si>
    <t>ADILOV ZAMIQ</t>
  </si>
  <si>
    <t>994553466263</t>
  </si>
  <si>
    <t>C03184404</t>
  </si>
  <si>
    <t>INNER CARGO:TRIANGULAR BOARD 1PC 1KG</t>
  </si>
  <si>
    <t>WEIGHT:1900</t>
  </si>
  <si>
    <t>MATKARIMOV SANZHAR</t>
  </si>
  <si>
    <t>+995599504664</t>
  </si>
  <si>
    <t>PE0045001</t>
  </si>
  <si>
    <t/>
  </si>
  <si>
    <t>WEIGHT:1880</t>
  </si>
  <si>
    <t>WEIGHT:1080</t>
  </si>
  <si>
    <t>MANANA KAVILADZE</t>
  </si>
  <si>
    <t>557254461</t>
  </si>
  <si>
    <t>56001004695</t>
  </si>
  <si>
    <r>
      <t>K</t>
    </r>
    <r>
      <rPr>
        <sz val="11"/>
        <rFont val="ＭＳ Ｐゴシック"/>
        <family val="3"/>
        <charset val="128"/>
      </rPr>
      <t>GS</t>
    </r>
    <phoneticPr fontId="3"/>
  </si>
  <si>
    <t>COLLECT AS ARRANGED</t>
  </si>
  <si>
    <t>NO OF B/L: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</si>
</sst>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¥&quot;#,##0;&quot;¥&quot;\-#,##0"/>
    <numFmt numFmtId="165" formatCode="0.000_ "/>
    <numFmt numFmtId="166" formatCode="#,##0.000_ 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6"/>
      <name val="ＭＳ Ｐゴシック"/>
      <family val="3"/>
      <charset val="128"/>
    </font>
    <font>
      <sz val="11"/>
      <color indexed="48"/>
      <name val="ＭＳ Ｐゴシック"/>
      <family val="3"/>
      <charset val="128"/>
    </font>
    <font>
      <b/>
      <sz val="10.5"/>
      <name val="Tahoma"/>
      <family val="2"/>
    </font>
    <font>
      <b/>
      <sz val="14"/>
      <name val="Tahoma"/>
      <family val="2"/>
    </font>
    <font>
      <sz val="11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0.5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3">
      <alignment vertical="center"/>
    </xf>
    <xf numFmtId="0" fontId="2" fillId="0" borderId="1" xfId="3" applyBorder="1">
      <alignment vertical="center"/>
    </xf>
    <xf numFmtId="0" fontId="6" fillId="0" borderId="0" xfId="3" applyFont="1">
      <alignment vertical="center"/>
    </xf>
    <xf numFmtId="0" fontId="7" fillId="0" borderId="0" xfId="3" applyFont="1">
      <alignment vertical="center"/>
    </xf>
    <xf numFmtId="14" fontId="2" fillId="0" borderId="0" xfId="3" applyNumberFormat="1" applyAlignment="1">
      <alignment horizontal="left" vertical="center"/>
    </xf>
    <xf numFmtId="0" fontId="5" fillId="0" borderId="0" xfId="3" applyFont="1">
      <alignment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10" fillId="0" borderId="0" xfId="3" applyFont="1">
      <alignment vertical="center"/>
    </xf>
    <xf numFmtId="49" fontId="2" fillId="0" borderId="0" xfId="3" applyNumberFormat="1">
      <alignment vertical="center"/>
    </xf>
    <xf numFmtId="0" fontId="4" fillId="0" borderId="2" xfId="1" applyFont="1" applyBorder="1" applyAlignment="1">
      <alignment horizontal="right"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165" fontId="2" fillId="0" borderId="2" xfId="3" applyNumberFormat="1" applyBorder="1" applyAlignment="1">
      <alignment horizontal="center" vertical="center"/>
    </xf>
    <xf numFmtId="0" fontId="11" fillId="0" borderId="0" xfId="3" applyFont="1">
      <alignment vertical="center"/>
    </xf>
    <xf numFmtId="0" fontId="2" fillId="0" borderId="0" xfId="3" applyAlignment="1">
      <alignment vertical="top"/>
    </xf>
    <xf numFmtId="164" fontId="5" fillId="0" borderId="3" xfId="3" applyNumberFormat="1" applyFont="1" applyBorder="1" applyAlignment="1">
      <alignment horizontal="center" vertical="center"/>
    </xf>
    <xf numFmtId="0" fontId="9" fillId="0" borderId="0" xfId="4" applyFont="1">
      <alignment vertical="center"/>
    </xf>
    <xf numFmtId="0" fontId="2" fillId="0" borderId="0" xfId="4">
      <alignment vertical="center"/>
    </xf>
    <xf numFmtId="0" fontId="10" fillId="0" borderId="0" xfId="4" applyFont="1">
      <alignment vertical="center"/>
    </xf>
    <xf numFmtId="0" fontId="11" fillId="0" borderId="0" xfId="4" applyFont="1">
      <alignment vertical="center"/>
    </xf>
    <xf numFmtId="49" fontId="8" fillId="0" borderId="0" xfId="4" applyNumberFormat="1" applyFont="1">
      <alignment vertical="center"/>
    </xf>
    <xf numFmtId="0" fontId="8" fillId="0" borderId="0" xfId="4" applyFont="1">
      <alignment vertical="center"/>
    </xf>
    <xf numFmtId="49" fontId="8" fillId="0" borderId="0" xfId="4" applyNumberFormat="1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0" fontId="12" fillId="0" borderId="0" xfId="4" applyFont="1">
      <alignment vertical="center"/>
    </xf>
    <xf numFmtId="0" fontId="2" fillId="0" borderId="0" xfId="4" applyAlignment="1">
      <alignment horizontal="left" vertical="center"/>
    </xf>
    <xf numFmtId="49" fontId="2" fillId="0" borderId="0" xfId="2" applyNumberFormat="1"/>
    <xf numFmtId="14" fontId="2" fillId="0" borderId="0" xfId="4" applyNumberFormat="1" applyAlignment="1">
      <alignment horizontal="left" vertical="center"/>
    </xf>
    <xf numFmtId="49" fontId="2" fillId="0" borderId="0" xfId="4" applyNumberFormat="1">
      <alignment vertical="center"/>
    </xf>
    <xf numFmtId="0" fontId="2" fillId="0" borderId="0" xfId="4" applyAlignment="1">
      <alignment horizontal="center" vertical="center"/>
    </xf>
    <xf numFmtId="0" fontId="2" fillId="0" borderId="0" xfId="4" applyAlignment="1">
      <alignment vertical="top"/>
    </xf>
    <xf numFmtId="49" fontId="2" fillId="0" borderId="0" xfId="4" applyNumberFormat="1" applyAlignment="1">
      <alignment vertical="top"/>
    </xf>
    <xf numFmtId="0" fontId="13" fillId="0" borderId="0" xfId="4" applyFont="1">
      <alignment vertical="center"/>
    </xf>
    <xf numFmtId="0" fontId="2" fillId="0" borderId="1" xfId="4" applyBorder="1">
      <alignment vertical="center"/>
    </xf>
    <xf numFmtId="0" fontId="2" fillId="0" borderId="3" xfId="4" applyBorder="1" applyAlignment="1">
      <alignment horizontal="left" vertical="center"/>
    </xf>
    <xf numFmtId="0" fontId="2" fillId="0" borderId="0" xfId="2"/>
    <xf numFmtId="0" fontId="5" fillId="0" borderId="0" xfId="4" applyFont="1">
      <alignment vertical="center"/>
    </xf>
    <xf numFmtId="49" fontId="1" fillId="0" borderId="0" xfId="3" applyNumberFormat="1" applyFont="1">
      <alignment vertical="center"/>
    </xf>
    <xf numFmtId="49" fontId="1" fillId="0" borderId="0" xfId="2" applyNumberFormat="1" applyFont="1" applyAlignment="1">
      <alignment vertical="center"/>
    </xf>
    <xf numFmtId="0" fontId="14" fillId="0" borderId="0" xfId="4" applyFont="1" applyAlignment="1">
      <alignment horizontal="left" vertical="center"/>
    </xf>
    <xf numFmtId="164" fontId="4" fillId="0" borderId="2" xfId="1" applyNumberFormat="1" applyFont="1" applyBorder="1" applyAlignment="1">
      <alignment horizontal="right" vertical="center" shrinkToFit="1"/>
    </xf>
    <xf numFmtId="164" fontId="4" fillId="0" borderId="2" xfId="1" applyNumberFormat="1" applyFont="1" applyBorder="1" applyAlignment="1">
      <alignment horizontal="center" vertical="center" shrinkToFit="1"/>
    </xf>
    <xf numFmtId="0" fontId="2" fillId="2" borderId="2" xfId="3" applyFill="1" applyBorder="1" applyAlignment="1">
      <alignment horizontal="center" vertical="center" shrinkToFit="1"/>
    </xf>
    <xf numFmtId="0" fontId="8" fillId="0" borderId="0" xfId="3" applyFont="1">
      <alignment vertical="center"/>
    </xf>
    <xf numFmtId="0" fontId="2" fillId="0" borderId="0" xfId="3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4" fontId="2" fillId="0" borderId="0" xfId="4" applyNumberFormat="1">
      <alignment vertical="center"/>
    </xf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8" fillId="0" borderId="0" xfId="3" applyFont="1" applyAlignment="1">
      <alignment horizontal="left" vertical="top"/>
    </xf>
    <xf numFmtId="164" fontId="5" fillId="0" borderId="1" xfId="3" applyNumberFormat="1" applyFont="1" applyBorder="1" applyAlignment="1">
      <alignment horizontal="center" vertical="center"/>
    </xf>
    <xf numFmtId="164" fontId="5" fillId="0" borderId="3" xfId="3" applyNumberFormat="1" applyFont="1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165" fontId="2" fillId="0" borderId="1" xfId="3" applyNumberFormat="1" applyBorder="1" applyAlignment="1">
      <alignment horizontal="right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6" xfId="2" applyNumberFormat="1" applyFont="1" applyBorder="1" applyAlignment="1">
      <alignment horizontal="left" vertical="center" wrapText="1"/>
    </xf>
    <xf numFmtId="49" fontId="4" fillId="0" borderId="7" xfId="2" applyNumberFormat="1" applyFont="1" applyBorder="1" applyAlignment="1">
      <alignment horizontal="left" vertical="center" wrapText="1"/>
    </xf>
    <xf numFmtId="49" fontId="4" fillId="0" borderId="5" xfId="2" applyNumberFormat="1" applyFont="1" applyBorder="1" applyAlignment="1">
      <alignment horizontal="left" vertical="center" wrapText="1"/>
    </xf>
    <xf numFmtId="0" fontId="2" fillId="0" borderId="4" xfId="4" applyBorder="1" applyAlignment="1">
      <alignment horizontal="center" vertical="center"/>
    </xf>
    <xf numFmtId="0" fontId="2" fillId="0" borderId="1" xfId="4" applyBorder="1" applyAlignment="1">
      <alignment horizontal="center" vertical="center"/>
    </xf>
    <xf numFmtId="166" fontId="2" fillId="0" borderId="1" xfId="4" applyNumberFormat="1" applyBorder="1" applyAlignment="1">
      <alignment horizontal="right" vertical="center"/>
    </xf>
    <xf numFmtId="0" fontId="2" fillId="0" borderId="1" xfId="4" applyBorder="1" applyAlignment="1">
      <alignment horizontal="left" vertical="center"/>
    </xf>
    <xf numFmtId="0" fontId="2" fillId="0" borderId="3" xfId="4" applyBorder="1" applyAlignment="1">
      <alignment horizontal="left" vertical="center"/>
    </xf>
  </cellXfs>
  <cellStyles count="5">
    <cellStyle name="Normal" xfId="0" builtinId="0"/>
    <cellStyle name="標準_RUSSIA-SXM10" xfId="1" xr:uid="{00000000-0005-0000-0000-000001000000}"/>
    <cellStyle name="標準_RUSSIA-SXM10_shipping_instruction_master_ship_invoice_master" xfId="2" xr:uid="{00000000-0005-0000-0000-000002000000}"/>
    <cellStyle name="標準_新会社1" xfId="3" xr:uid="{00000000-0005-0000-0000-000003000000}"/>
    <cellStyle name="標準_新会社1_shipping_instruction_master_ship_invoice_master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47625</xdr:rowOff>
    </xdr:from>
    <xdr:to>
      <xdr:col>6</xdr:col>
      <xdr:colOff>200025</xdr:colOff>
      <xdr:row>4</xdr:row>
      <xdr:rowOff>66675</xdr:rowOff>
    </xdr:to>
    <xdr:pic>
      <xdr:nvPicPr>
        <xdr:cNvPr id="1042" name="hanko">
          <a:extLst>
            <a:ext uri="{FF2B5EF4-FFF2-40B4-BE49-F238E27FC236}">
              <a16:creationId xmlns:a16="http://schemas.microsoft.com/office/drawing/2014/main" id="{B04E22B5-6EFF-DF23-A889-5B0A6906F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"/>
          <a:ext cx="933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95250</xdr:rowOff>
    </xdr:from>
    <xdr:to>
      <xdr:col>6</xdr:col>
      <xdr:colOff>581025</xdr:colOff>
      <xdr:row>5</xdr:row>
      <xdr:rowOff>0</xdr:rowOff>
    </xdr:to>
    <xdr:pic>
      <xdr:nvPicPr>
        <xdr:cNvPr id="2" name="hanko">
          <a:extLst>
            <a:ext uri="{FF2B5EF4-FFF2-40B4-BE49-F238E27FC236}">
              <a16:creationId xmlns:a16="http://schemas.microsoft.com/office/drawing/2014/main" id="{378F4DA2-6A3B-46DF-B573-AEB331A44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5250"/>
          <a:ext cx="933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895350</xdr:colOff>
      <xdr:row>1</xdr:row>
      <xdr:rowOff>95250</xdr:rowOff>
    </xdr:from>
    <xdr:to>
      <xdr:col>11</xdr:col>
      <xdr:colOff>447675</xdr:colOff>
      <xdr:row>3</xdr:row>
      <xdr:rowOff>114300</xdr:rowOff>
    </xdr:to>
    <xdr:sp macro="" textlink="">
      <xdr:nvSpPr>
        <xdr:cNvPr id="3" name="txtTitle">
          <a:extLst>
            <a:ext uri="{FF2B5EF4-FFF2-40B4-BE49-F238E27FC236}">
              <a16:creationId xmlns:a16="http://schemas.microsoft.com/office/drawing/2014/main" id="{B052D08A-2459-4076-98A0-520C2113877D}"/>
            </a:ext>
          </a:extLst>
        </xdr:cNvPr>
        <xdr:cNvSpPr txBox="1">
          <a:spLocks noChangeArrowheads="1"/>
        </xdr:cNvSpPr>
      </xdr:nvSpPr>
      <xdr:spPr bwMode="auto">
        <a:xfrm>
          <a:off x="4705350" y="438150"/>
          <a:ext cx="3495675" cy="361950"/>
        </a:xfrm>
        <a:prstGeom prst="rect">
          <a:avLst/>
        </a:prstGeom>
        <a:noFill/>
        <a:ln>
          <a:noFill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SHIPPING INSTRUCTION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Q34"/>
  <sheetViews>
    <sheetView showGridLines="0" workbookViewId="0"/>
  </sheetViews>
  <sheetFormatPr defaultRowHeight="13.5"/>
  <cols>
    <col min="1" max="1" width="3.75" style="1" customWidth="1"/>
    <col min="2" max="2" width="5.125" style="1" customWidth="1"/>
    <col min="3" max="3" width="10.5" style="1" customWidth="1"/>
    <col min="4" max="4" width="9" style="1"/>
    <col min="5" max="5" width="11.625" style="1" customWidth="1"/>
    <col min="6" max="6" width="17.25" style="1" customWidth="1"/>
    <col min="7" max="7" width="7.125" style="1" customWidth="1"/>
    <col min="8" max="8" width="7.875" style="1" customWidth="1"/>
    <col min="9" max="10" width="7.125" style="1" customWidth="1"/>
    <col min="11" max="11" width="8.75" style="1" customWidth="1"/>
    <col min="12" max="12" width="7.75" style="1" customWidth="1"/>
    <col min="13" max="13" width="11.25" style="1" customWidth="1"/>
    <col min="14" max="14" width="5.375" style="1" customWidth="1"/>
    <col min="15" max="15" width="11.25" style="1" customWidth="1"/>
    <col min="16" max="16" width="12.5" style="1" bestFit="1" customWidth="1"/>
    <col min="17" max="17" width="10.25" style="1" customWidth="1"/>
    <col min="18" max="18" width="9.625" style="1" customWidth="1"/>
    <col min="19" max="16384" width="9" style="1"/>
  </cols>
  <sheetData>
    <row r="1" spans="1:17" ht="18">
      <c r="A1" s="8" t="s">
        <v>0</v>
      </c>
      <c r="B1" s="7"/>
      <c r="C1" s="7"/>
      <c r="D1" s="7"/>
      <c r="E1" s="7"/>
      <c r="H1" s="10" t="s">
        <v>1</v>
      </c>
      <c r="I1" s="10">
        <v>1</v>
      </c>
      <c r="J1" s="10"/>
      <c r="O1" s="10">
        <v>0</v>
      </c>
      <c r="P1" s="1" t="s">
        <v>2</v>
      </c>
      <c r="Q1" s="17"/>
    </row>
    <row r="2" spans="1:17">
      <c r="A2" s="7" t="s">
        <v>3</v>
      </c>
      <c r="B2" s="7"/>
      <c r="C2" s="7"/>
      <c r="D2" s="7"/>
      <c r="E2" s="7"/>
      <c r="F2" s="7"/>
      <c r="I2" s="10"/>
    </row>
    <row r="3" spans="1:17">
      <c r="A3" s="7" t="s">
        <v>4</v>
      </c>
      <c r="B3" s="7"/>
      <c r="C3" s="7"/>
      <c r="D3" s="7"/>
      <c r="E3" s="7"/>
      <c r="F3" s="7"/>
    </row>
    <row r="4" spans="1:17" ht="30.75">
      <c r="A4" s="55" t="s">
        <v>5</v>
      </c>
      <c r="B4" s="55"/>
      <c r="C4" s="55"/>
      <c r="D4" s="55"/>
      <c r="E4" s="55"/>
      <c r="F4" s="55"/>
      <c r="G4" s="3"/>
      <c r="H4" s="3" t="s">
        <v>6</v>
      </c>
    </row>
    <row r="5" spans="1:17">
      <c r="A5" s="47" t="s">
        <v>7</v>
      </c>
    </row>
    <row r="6" spans="1:17" ht="13.5" customHeight="1">
      <c r="L6" s="1" t="s">
        <v>8</v>
      </c>
      <c r="M6" s="5">
        <v>45320</v>
      </c>
    </row>
    <row r="7" spans="1:17" ht="18.75" customHeight="1">
      <c r="A7" s="1" t="s">
        <v>9</v>
      </c>
      <c r="C7" s="1" t="s">
        <v>10</v>
      </c>
      <c r="D7" s="11" t="s">
        <v>11</v>
      </c>
      <c r="L7" s="1" t="s">
        <v>12</v>
      </c>
      <c r="M7" s="1" t="s">
        <v>13</v>
      </c>
    </row>
    <row r="8" spans="1:17">
      <c r="D8" s="41" t="s">
        <v>14</v>
      </c>
      <c r="E8" s="41"/>
      <c r="F8" s="41"/>
      <c r="G8" s="41"/>
      <c r="H8" s="41"/>
      <c r="I8" s="41"/>
      <c r="J8" s="41"/>
      <c r="K8" s="41"/>
      <c r="L8" s="41"/>
      <c r="M8" s="41"/>
      <c r="Q8" s="10"/>
    </row>
    <row r="9" spans="1:17">
      <c r="D9" s="11" t="s">
        <v>15</v>
      </c>
      <c r="Q9" s="10"/>
    </row>
    <row r="10" spans="1:17">
      <c r="D10" s="1" t="s">
        <v>16</v>
      </c>
    </row>
    <row r="11" spans="1:17">
      <c r="A11" s="1" t="s">
        <v>17</v>
      </c>
      <c r="D11" s="1" t="s">
        <v>18</v>
      </c>
    </row>
    <row r="12" spans="1:17">
      <c r="A12" s="18"/>
      <c r="B12" s="18"/>
      <c r="C12" s="18"/>
      <c r="D12" s="18"/>
    </row>
    <row r="13" spans="1:17">
      <c r="B13" s="46" t="s">
        <v>19</v>
      </c>
      <c r="C13" s="46" t="s">
        <v>20</v>
      </c>
      <c r="D13" s="46" t="s">
        <v>21</v>
      </c>
      <c r="E13" s="46" t="s">
        <v>22</v>
      </c>
      <c r="F13" s="46" t="s">
        <v>23</v>
      </c>
      <c r="G13" s="46" t="s">
        <v>24</v>
      </c>
      <c r="H13" s="46" t="s">
        <v>25</v>
      </c>
      <c r="I13" s="46" t="s">
        <v>26</v>
      </c>
      <c r="J13" s="46" t="s">
        <v>27</v>
      </c>
      <c r="K13" s="46" t="s">
        <v>28</v>
      </c>
      <c r="L13" s="46" t="s">
        <v>29</v>
      </c>
      <c r="M13" s="46" t="s">
        <v>30</v>
      </c>
      <c r="N13" s="46" t="s">
        <v>31</v>
      </c>
      <c r="O13" s="46" t="s">
        <v>32</v>
      </c>
      <c r="P13" s="46" t="s">
        <v>33</v>
      </c>
    </row>
    <row r="14" spans="1:17">
      <c r="B14" s="14">
        <v>1</v>
      </c>
      <c r="C14" s="14">
        <v>2015</v>
      </c>
      <c r="D14" s="13" t="s">
        <v>34</v>
      </c>
      <c r="E14" s="13" t="s">
        <v>35</v>
      </c>
      <c r="F14" s="13" t="s">
        <v>36</v>
      </c>
      <c r="G14" s="14">
        <v>1040</v>
      </c>
      <c r="H14" s="14">
        <v>445</v>
      </c>
      <c r="I14" s="14">
        <v>169</v>
      </c>
      <c r="J14" s="14">
        <v>149</v>
      </c>
      <c r="K14" s="16">
        <v>11.206</v>
      </c>
      <c r="L14" s="12">
        <v>1190</v>
      </c>
      <c r="M14" s="14" t="s">
        <v>37</v>
      </c>
      <c r="N14" s="15" t="s">
        <v>38</v>
      </c>
      <c r="O14" s="44">
        <v>428000</v>
      </c>
      <c r="P14" s="45" t="s">
        <v>39</v>
      </c>
    </row>
    <row r="15" spans="1:17" ht="27">
      <c r="A15" s="48" t="s">
        <v>40</v>
      </c>
      <c r="B15" s="61" t="s">
        <v>41</v>
      </c>
      <c r="C15" s="62"/>
      <c r="D15" s="63"/>
      <c r="E15" s="61" t="s">
        <v>42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3"/>
    </row>
    <row r="16" spans="1:17">
      <c r="B16" s="14">
        <v>2</v>
      </c>
      <c r="C16" s="14">
        <v>2007</v>
      </c>
      <c r="D16" s="13" t="s">
        <v>43</v>
      </c>
      <c r="E16" s="13" t="s">
        <v>44</v>
      </c>
      <c r="F16" s="13" t="s">
        <v>45</v>
      </c>
      <c r="G16" s="14">
        <v>1900</v>
      </c>
      <c r="H16" s="14">
        <v>486</v>
      </c>
      <c r="I16" s="14">
        <v>183</v>
      </c>
      <c r="J16" s="14">
        <v>193</v>
      </c>
      <c r="K16" s="16">
        <v>17.164999999999999</v>
      </c>
      <c r="L16" s="12">
        <v>2990</v>
      </c>
      <c r="M16" s="14" t="s">
        <v>37</v>
      </c>
      <c r="N16" s="15" t="s">
        <v>46</v>
      </c>
      <c r="O16" s="44">
        <v>502000</v>
      </c>
      <c r="P16" s="45" t="s">
        <v>47</v>
      </c>
    </row>
    <row r="17" spans="2:16">
      <c r="B17" s="14">
        <v>3</v>
      </c>
      <c r="C17" s="14">
        <v>2007</v>
      </c>
      <c r="D17" s="13" t="s">
        <v>43</v>
      </c>
      <c r="E17" s="13" t="s">
        <v>44</v>
      </c>
      <c r="F17" s="13" t="s">
        <v>48</v>
      </c>
      <c r="G17" s="14">
        <v>1880</v>
      </c>
      <c r="H17" s="14">
        <v>486</v>
      </c>
      <c r="I17" s="14">
        <v>183</v>
      </c>
      <c r="J17" s="14">
        <v>193</v>
      </c>
      <c r="K17" s="16">
        <v>17.164999999999999</v>
      </c>
      <c r="L17" s="12">
        <v>2990</v>
      </c>
      <c r="M17" s="14" t="s">
        <v>37</v>
      </c>
      <c r="N17" s="15" t="s">
        <v>46</v>
      </c>
      <c r="O17" s="44">
        <v>403000</v>
      </c>
      <c r="P17" s="45" t="s">
        <v>47</v>
      </c>
    </row>
    <row r="18" spans="2:16">
      <c r="B18" s="14">
        <v>4</v>
      </c>
      <c r="C18" s="14">
        <v>2016</v>
      </c>
      <c r="D18" s="13" t="s">
        <v>43</v>
      </c>
      <c r="E18" s="13" t="s">
        <v>49</v>
      </c>
      <c r="F18" s="13" t="s">
        <v>50</v>
      </c>
      <c r="G18" s="14">
        <v>1080</v>
      </c>
      <c r="H18" s="14">
        <v>399</v>
      </c>
      <c r="I18" s="14">
        <v>169</v>
      </c>
      <c r="J18" s="14">
        <v>145</v>
      </c>
      <c r="K18" s="16">
        <v>9.7769999999999992</v>
      </c>
      <c r="L18" s="12">
        <v>1490</v>
      </c>
      <c r="M18" s="14" t="s">
        <v>51</v>
      </c>
      <c r="N18" s="15" t="s">
        <v>38</v>
      </c>
      <c r="O18" s="44">
        <v>465000</v>
      </c>
      <c r="P18" s="45" t="s">
        <v>52</v>
      </c>
    </row>
    <row r="19" spans="2:16">
      <c r="B19" s="58" t="str">
        <f>"TOTAL: " &amp; COUNT(G14:G18) &amp; " UNITS" &amp; H1</f>
        <v>TOTAL: 4 UNITS &amp; 1PC</v>
      </c>
      <c r="C19" s="59"/>
      <c r="D19" s="59"/>
      <c r="E19" s="59"/>
      <c r="F19" s="2">
        <f>SUM(G14:G18)+I1</f>
        <v>5901</v>
      </c>
      <c r="G19" s="2" t="s">
        <v>53</v>
      </c>
      <c r="H19" s="60">
        <f>SUM(K14:K18)</f>
        <v>55.313000000000002</v>
      </c>
      <c r="I19" s="60"/>
      <c r="J19" s="60"/>
      <c r="K19" s="2" t="s">
        <v>54</v>
      </c>
      <c r="L19" s="56">
        <f>IF(I2&lt;&gt;"", TEXT(SUM(O14:O18)+O1, I2),SUM(O14:O18)+O1)</f>
        <v>1798000</v>
      </c>
      <c r="M19" s="56"/>
      <c r="N19" s="56"/>
      <c r="O19" s="57"/>
      <c r="P19" s="19"/>
    </row>
    <row r="23" spans="2:16">
      <c r="L23" s="6" t="s">
        <v>55</v>
      </c>
    </row>
    <row r="24" spans="2:16">
      <c r="B24" s="1" t="s">
        <v>56</v>
      </c>
      <c r="E24" s="1" t="s">
        <v>57</v>
      </c>
      <c r="F24" s="4"/>
      <c r="G24" s="1" t="s">
        <v>58</v>
      </c>
      <c r="L24" s="1" t="s">
        <v>59</v>
      </c>
    </row>
    <row r="25" spans="2:16">
      <c r="B25" s="1" t="s">
        <v>60</v>
      </c>
      <c r="E25" s="1" t="str">
        <f>D11</f>
        <v>POTI, GEORGIA</v>
      </c>
      <c r="F25" s="4"/>
      <c r="G25" s="1" t="s">
        <v>61</v>
      </c>
      <c r="L25" s="1" t="s">
        <v>62</v>
      </c>
    </row>
    <row r="26" spans="2:16">
      <c r="B26" s="1" t="s">
        <v>63</v>
      </c>
      <c r="E26" s="1" t="s">
        <v>64</v>
      </c>
      <c r="L26" s="1" t="s">
        <v>65</v>
      </c>
      <c r="M26" s="9"/>
    </row>
    <row r="27" spans="2:16">
      <c r="B27" s="1" t="s">
        <v>66</v>
      </c>
      <c r="E27" s="1" t="s">
        <v>67</v>
      </c>
    </row>
    <row r="28" spans="2:16">
      <c r="B28" s="1" t="s">
        <v>68</v>
      </c>
      <c r="E28" s="5">
        <v>45330</v>
      </c>
    </row>
    <row r="29" spans="2:16">
      <c r="B29" s="1" t="s">
        <v>69</v>
      </c>
      <c r="E29" s="1" t="s">
        <v>70</v>
      </c>
      <c r="H29" s="1" t="s">
        <v>71</v>
      </c>
      <c r="J29" s="1" t="s">
        <v>72</v>
      </c>
    </row>
    <row r="30" spans="2:16">
      <c r="B30" s="1" t="s">
        <v>73</v>
      </c>
      <c r="E30" s="1" t="s">
        <v>74</v>
      </c>
      <c r="H30" s="1" t="s">
        <v>75</v>
      </c>
      <c r="J30" s="1" t="s">
        <v>76</v>
      </c>
    </row>
    <row r="31" spans="2:16">
      <c r="H31" s="1" t="s">
        <v>77</v>
      </c>
      <c r="J31" s="1">
        <v>1</v>
      </c>
    </row>
    <row r="32" spans="2:16">
      <c r="H32" s="1" t="s">
        <v>78</v>
      </c>
      <c r="J32" s="1" t="s">
        <v>79</v>
      </c>
    </row>
    <row r="33" spans="2:2">
      <c r="B33" s="1" t="s">
        <v>80</v>
      </c>
    </row>
    <row r="34" spans="2:2">
      <c r="B34" s="1" t="s">
        <v>81</v>
      </c>
    </row>
  </sheetData>
  <mergeCells count="6">
    <mergeCell ref="A4:F4"/>
    <mergeCell ref="L19:O19"/>
    <mergeCell ref="B19:E19"/>
    <mergeCell ref="H19:J19"/>
    <mergeCell ref="B15:D15"/>
    <mergeCell ref="E15:P15"/>
  </mergeCells>
  <phoneticPr fontId="3"/>
  <pageMargins left="0.39370078740157483" right="0.19685039370078741" top="0.31496062992125984" bottom="0.19685039370078741" header="0.23622047244094491" footer="0.35433070866141736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4"/>
    <pageSetUpPr fitToPage="1"/>
  </sheetPr>
  <dimension ref="A1:R59"/>
  <sheetViews>
    <sheetView showGridLines="0" tabSelected="1" topLeftCell="A11" zoomScaleNormal="100" zoomScaleSheetLayoutView="100" workbookViewId="0">
      <selection activeCell="C45" sqref="C45:N45"/>
    </sheetView>
  </sheetViews>
  <sheetFormatPr defaultRowHeight="13.5"/>
  <cols>
    <col min="1" max="2" width="2.5" style="21" customWidth="1"/>
    <col min="3" max="3" width="8.5" style="21" customWidth="1"/>
    <col min="4" max="4" width="15" style="21" customWidth="1"/>
    <col min="5" max="5" width="11.25" style="21" customWidth="1"/>
    <col min="6" max="6" width="10.25" style="21" customWidth="1"/>
    <col min="7" max="7" width="20.75" style="21" customWidth="1"/>
    <col min="8" max="8" width="8.875" style="21" customWidth="1"/>
    <col min="9" max="12" width="7.375" style="21" customWidth="1"/>
    <col min="13" max="13" width="9.5" style="21" customWidth="1"/>
    <col min="14" max="14" width="17.75" style="21" customWidth="1"/>
    <col min="15" max="15" width="10" style="21" customWidth="1"/>
    <col min="16" max="16" width="11" style="21" bestFit="1" customWidth="1"/>
    <col min="17" max="17" width="12.625" style="21" customWidth="1"/>
    <col min="18" max="18" width="20.25" style="21" bestFit="1" customWidth="1"/>
    <col min="19" max="16384" width="9" style="21"/>
  </cols>
  <sheetData>
    <row r="1" spans="1:18" ht="27" customHeight="1">
      <c r="A1" s="20" t="s">
        <v>82</v>
      </c>
      <c r="B1" s="20"/>
      <c r="C1" s="20"/>
      <c r="D1" s="20"/>
      <c r="E1" s="20"/>
      <c r="F1" s="20"/>
      <c r="H1" s="22">
        <f>N52</f>
        <v>0</v>
      </c>
      <c r="I1" s="22" t="s">
        <v>1</v>
      </c>
      <c r="J1" s="22">
        <v>1</v>
      </c>
      <c r="K1" s="22"/>
      <c r="N1" s="21" t="s">
        <v>2</v>
      </c>
      <c r="O1" s="23"/>
      <c r="Q1" s="23"/>
      <c r="R1" s="23"/>
    </row>
    <row r="2" spans="1:18" ht="13.5" customHeight="1">
      <c r="A2" s="24" t="s">
        <v>3</v>
      </c>
      <c r="B2" s="25"/>
      <c r="C2" s="25"/>
      <c r="D2" s="25"/>
      <c r="E2" s="25"/>
      <c r="F2" s="25"/>
    </row>
    <row r="3" spans="1:18" ht="13.5" customHeight="1">
      <c r="A3" s="26" t="s">
        <v>4</v>
      </c>
      <c r="B3" s="27"/>
      <c r="C3" s="27"/>
      <c r="D3" s="27"/>
      <c r="E3" s="27"/>
      <c r="F3" s="27"/>
      <c r="G3" s="28"/>
      <c r="H3" s="28"/>
      <c r="I3" s="28"/>
      <c r="J3" s="28"/>
      <c r="K3" s="28"/>
      <c r="L3" s="28"/>
    </row>
    <row r="4" spans="1:18" ht="13.5" customHeight="1">
      <c r="A4" s="26" t="s">
        <v>83</v>
      </c>
      <c r="B4" s="43"/>
      <c r="C4" s="27"/>
      <c r="D4" s="27"/>
      <c r="E4" s="27"/>
      <c r="F4" s="27"/>
      <c r="G4" s="28"/>
      <c r="H4" s="28"/>
      <c r="I4" s="28"/>
      <c r="J4" s="28"/>
      <c r="K4" s="28"/>
      <c r="L4" s="28"/>
    </row>
    <row r="5" spans="1:18" ht="13.5" customHeight="1">
      <c r="A5" s="26" t="s">
        <v>84</v>
      </c>
      <c r="M5" s="21" t="s">
        <v>85</v>
      </c>
      <c r="N5" s="51">
        <v>45320</v>
      </c>
    </row>
    <row r="6" spans="1:18" ht="13.5" customHeight="1">
      <c r="A6" s="26"/>
      <c r="M6" s="21" t="s">
        <v>12</v>
      </c>
      <c r="N6" s="21" t="s">
        <v>86</v>
      </c>
    </row>
    <row r="7" spans="1:18">
      <c r="B7" s="29" t="s">
        <v>87</v>
      </c>
      <c r="C7" s="29"/>
      <c r="E7" s="30" t="s">
        <v>11</v>
      </c>
      <c r="F7" s="30"/>
      <c r="G7" s="30"/>
      <c r="H7" s="30"/>
      <c r="I7" s="30"/>
      <c r="J7" s="30"/>
      <c r="K7" s="30"/>
      <c r="L7" s="30"/>
      <c r="O7" s="31"/>
      <c r="Q7" s="31"/>
      <c r="R7" s="31"/>
    </row>
    <row r="8" spans="1:18">
      <c r="E8" s="42" t="s">
        <v>14</v>
      </c>
      <c r="F8" s="42"/>
      <c r="G8" s="42"/>
      <c r="H8" s="42"/>
      <c r="I8" s="42"/>
      <c r="J8" s="42"/>
      <c r="K8" s="42"/>
      <c r="L8" s="42"/>
      <c r="M8" s="42"/>
      <c r="N8" s="42"/>
      <c r="O8" s="29"/>
      <c r="Q8" s="29"/>
      <c r="R8" s="29"/>
    </row>
    <row r="9" spans="1:18">
      <c r="E9" s="30" t="s">
        <v>15</v>
      </c>
      <c r="F9" s="30"/>
      <c r="G9" s="30"/>
      <c r="H9" s="30"/>
      <c r="I9" s="30"/>
      <c r="J9" s="30"/>
      <c r="K9" s="30"/>
      <c r="L9" s="30"/>
      <c r="O9" s="29"/>
      <c r="Q9" s="29"/>
      <c r="R9" s="29"/>
    </row>
    <row r="10" spans="1:18">
      <c r="E10" s="30" t="s">
        <v>88</v>
      </c>
      <c r="O10" s="29"/>
      <c r="Q10" s="29"/>
      <c r="R10" s="29"/>
    </row>
    <row r="11" spans="1:18" ht="15" customHeight="1">
      <c r="E11" s="32" t="s">
        <v>89</v>
      </c>
    </row>
    <row r="12" spans="1:18">
      <c r="B12" s="21" t="s">
        <v>90</v>
      </c>
      <c r="E12" s="32" t="s">
        <v>91</v>
      </c>
    </row>
    <row r="13" spans="1:18">
      <c r="E13" s="32"/>
    </row>
    <row r="14" spans="1:18">
      <c r="E14" s="32"/>
    </row>
    <row r="15" spans="1:18">
      <c r="B15" s="21" t="s">
        <v>17</v>
      </c>
      <c r="E15" s="30" t="s">
        <v>18</v>
      </c>
      <c r="M15" s="33"/>
      <c r="N15" s="33"/>
    </row>
    <row r="16" spans="1:18" ht="13.5" customHeight="1">
      <c r="B16" s="34"/>
      <c r="C16" s="34"/>
      <c r="D16" s="34"/>
      <c r="E16" s="35"/>
      <c r="M16" s="33"/>
      <c r="N16" s="33"/>
    </row>
    <row r="17" spans="1:14">
      <c r="A17" s="22"/>
      <c r="B17" s="22"/>
      <c r="C17" s="49"/>
      <c r="D17" s="50"/>
      <c r="E17"/>
      <c r="F17"/>
      <c r="G17"/>
      <c r="H17"/>
      <c r="I17"/>
      <c r="J17"/>
      <c r="K17"/>
      <c r="L17"/>
      <c r="M17"/>
      <c r="N17"/>
    </row>
    <row r="18" spans="1:14" ht="13.5" customHeight="1">
      <c r="A18" s="22"/>
      <c r="B18" s="22"/>
      <c r="C18" s="52">
        <v>1</v>
      </c>
      <c r="D18" s="66" t="s">
        <v>34</v>
      </c>
      <c r="E18" s="66"/>
      <c r="F18" s="66"/>
      <c r="G18" s="66"/>
      <c r="H18" s="66"/>
      <c r="I18" s="66"/>
      <c r="J18" s="66"/>
      <c r="K18" s="66"/>
      <c r="L18" s="66"/>
      <c r="M18" s="66"/>
      <c r="N18" s="66"/>
    </row>
    <row r="19" spans="1:14" ht="13.5" customHeight="1">
      <c r="A19" s="22"/>
      <c r="B19" s="22"/>
      <c r="C19" s="53"/>
      <c r="D19" s="64" t="s">
        <v>36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</row>
    <row r="20" spans="1:14" ht="13.5" customHeight="1">
      <c r="A20" s="22">
        <v>1040</v>
      </c>
      <c r="B20" s="22">
        <v>11.206</v>
      </c>
      <c r="C20" s="53"/>
      <c r="D20" s="64" t="s">
        <v>92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</row>
    <row r="21" spans="1:14" ht="13.5" customHeight="1">
      <c r="A21" s="22"/>
      <c r="B21" s="22"/>
      <c r="C21" s="53"/>
      <c r="D21" s="64" t="s">
        <v>93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1:14" ht="13.5" customHeight="1">
      <c r="A22" s="22"/>
      <c r="B22" s="22"/>
      <c r="C22" s="53"/>
      <c r="D22" s="64" t="s">
        <v>94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</row>
    <row r="23" spans="1:14" ht="13.5" customHeight="1">
      <c r="A23" s="22"/>
      <c r="B23" s="22"/>
      <c r="C23" s="53"/>
      <c r="D23" s="64" t="s">
        <v>95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 spans="1:14" ht="54" customHeight="1">
      <c r="A24" s="22"/>
      <c r="B24" s="22"/>
      <c r="C24" s="54"/>
      <c r="D24" s="65" t="s">
        <v>96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5" spans="1:14" ht="13.5" customHeight="1">
      <c r="A25" s="22"/>
      <c r="B25" s="22"/>
      <c r="C25" s="52">
        <v>2</v>
      </c>
      <c r="D25" s="66" t="s">
        <v>43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4" ht="13.5" customHeight="1">
      <c r="A26" s="22"/>
      <c r="B26" s="22"/>
      <c r="C26" s="53"/>
      <c r="D26" s="64" t="s">
        <v>45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</row>
    <row r="27" spans="1:14" ht="13.5" customHeight="1">
      <c r="A27" s="22">
        <v>1900</v>
      </c>
      <c r="B27" s="22">
        <v>17.164999999999999</v>
      </c>
      <c r="C27" s="53"/>
      <c r="D27" s="64" t="s">
        <v>97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</row>
    <row r="28" spans="1:14" ht="13.5" customHeight="1">
      <c r="A28" s="22"/>
      <c r="B28" s="22"/>
      <c r="C28" s="53"/>
      <c r="D28" s="64" t="s">
        <v>98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1:14" ht="13.5" customHeight="1">
      <c r="A29" s="22"/>
      <c r="B29" s="22"/>
      <c r="C29" s="53"/>
      <c r="D29" s="64" t="s">
        <v>99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</row>
    <row r="30" spans="1:14" ht="13.5" customHeight="1">
      <c r="A30" s="22"/>
      <c r="B30" s="22"/>
      <c r="C30" s="53"/>
      <c r="D30" s="64" t="s">
        <v>100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 spans="1:14">
      <c r="A31" s="22"/>
      <c r="B31" s="22"/>
      <c r="C31" s="54"/>
      <c r="D31" s="65" t="s">
        <v>101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 ht="13.5" customHeight="1">
      <c r="A32" s="22"/>
      <c r="B32" s="22"/>
      <c r="C32" s="52">
        <v>3</v>
      </c>
      <c r="D32" s="66" t="s">
        <v>43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</row>
    <row r="33" spans="1:14" ht="13.5" customHeight="1">
      <c r="A33" s="22"/>
      <c r="B33" s="22"/>
      <c r="C33" s="53"/>
      <c r="D33" s="64" t="s">
        <v>48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</row>
    <row r="34" spans="1:14" ht="13.5" customHeight="1">
      <c r="A34" s="22">
        <v>1880</v>
      </c>
      <c r="B34" s="22">
        <v>17.164999999999999</v>
      </c>
      <c r="C34" s="53"/>
      <c r="D34" s="64" t="s">
        <v>102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</row>
    <row r="35" spans="1:14" ht="13.5" customHeight="1">
      <c r="A35" s="22"/>
      <c r="B35" s="22"/>
      <c r="C35" s="53"/>
      <c r="D35" s="64" t="s">
        <v>98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</row>
    <row r="36" spans="1:14" ht="13.5" customHeight="1">
      <c r="A36" s="22"/>
      <c r="B36" s="22"/>
      <c r="C36" s="53"/>
      <c r="D36" s="64" t="s">
        <v>99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spans="1:14" ht="13.5" customHeight="1">
      <c r="A37" s="22"/>
      <c r="B37" s="22"/>
      <c r="C37" s="53"/>
      <c r="D37" s="64" t="s">
        <v>100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A38" s="22"/>
      <c r="B38" s="22"/>
      <c r="C38" s="54"/>
      <c r="D38" s="65" t="s">
        <v>101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 ht="13.5" customHeight="1">
      <c r="A39" s="22"/>
      <c r="B39" s="22"/>
      <c r="C39" s="52">
        <v>4</v>
      </c>
      <c r="D39" s="66" t="s">
        <v>43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</row>
    <row r="40" spans="1:14" ht="13.5" customHeight="1">
      <c r="A40" s="22"/>
      <c r="B40" s="22"/>
      <c r="C40" s="53"/>
      <c r="D40" s="64" t="s">
        <v>50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4" ht="13.5" customHeight="1">
      <c r="A41" s="22">
        <v>1080</v>
      </c>
      <c r="B41" s="22">
        <v>9.7769999999999992</v>
      </c>
      <c r="C41" s="53"/>
      <c r="D41" s="64" t="s">
        <v>103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4" ht="13.5" customHeight="1">
      <c r="A42" s="22"/>
      <c r="B42" s="22"/>
      <c r="C42" s="53"/>
      <c r="D42" s="64" t="s">
        <v>104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 ht="13.5" customHeight="1">
      <c r="A43" s="22"/>
      <c r="B43" s="22"/>
      <c r="C43" s="53"/>
      <c r="D43" s="64" t="s">
        <v>105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 ht="13.5" customHeight="1">
      <c r="A44" s="22"/>
      <c r="B44" s="22"/>
      <c r="C44" s="53"/>
      <c r="D44" s="64" t="s">
        <v>106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A45" s="22"/>
      <c r="B45" s="22"/>
      <c r="C45" s="54"/>
      <c r="D45" s="65" t="s">
        <v>101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pans="1:14" ht="17.25" customHeight="1">
      <c r="A46" s="22"/>
      <c r="B46" s="22"/>
      <c r="C46" s="67" t="str">
        <f>"TOTAL: " &amp; COUNT(C18:C45) &amp; " UNITS" &amp; I1</f>
        <v>TOTAL: 4 UNITS &amp; 1PC</v>
      </c>
      <c r="D46" s="68"/>
      <c r="E46" s="68"/>
      <c r="F46" s="68"/>
      <c r="G46" s="37">
        <f>IF(SUM(I18:I45)=0,SUM(A18:A45),SUM(I18:I45))+J1</f>
        <v>5901</v>
      </c>
      <c r="H46" s="37" t="s">
        <v>107</v>
      </c>
      <c r="I46" s="37"/>
      <c r="J46" s="69">
        <f>IF(SUM(M18:M45)=0, SUM(B18:B45), SUM(M18:M45))</f>
        <v>55.313000000000002</v>
      </c>
      <c r="K46" s="69"/>
      <c r="L46" s="70" t="s">
        <v>54</v>
      </c>
      <c r="M46" s="71"/>
      <c r="N46" s="38"/>
    </row>
    <row r="47" spans="1:14" ht="13.5" customHeight="1"/>
    <row r="48" spans="1:14" ht="13.5" customHeight="1">
      <c r="B48" s="21" t="s">
        <v>56</v>
      </c>
      <c r="E48" s="21" t="s">
        <v>57</v>
      </c>
      <c r="G48" s="21" t="s">
        <v>58</v>
      </c>
      <c r="J48" s="36"/>
    </row>
    <row r="49" spans="2:18" ht="13.5" customHeight="1">
      <c r="B49" s="21" t="s">
        <v>60</v>
      </c>
      <c r="E49" s="39" t="str">
        <f>E15</f>
        <v>POTI, GEORGIA</v>
      </c>
      <c r="G49" s="21" t="s">
        <v>61</v>
      </c>
      <c r="M49" s="40" t="s">
        <v>55</v>
      </c>
      <c r="N49" s="40"/>
    </row>
    <row r="50" spans="2:18" ht="13.5" customHeight="1">
      <c r="B50" s="21" t="s">
        <v>63</v>
      </c>
      <c r="E50" s="39" t="s">
        <v>64</v>
      </c>
      <c r="M50" s="21" t="s">
        <v>59</v>
      </c>
    </row>
    <row r="51" spans="2:18" ht="13.5" customHeight="1">
      <c r="B51" s="21" t="s">
        <v>66</v>
      </c>
      <c r="E51" s="39" t="s">
        <v>67</v>
      </c>
      <c r="M51" s="21" t="s">
        <v>62</v>
      </c>
    </row>
    <row r="52" spans="2:18">
      <c r="B52" s="21" t="s">
        <v>68</v>
      </c>
      <c r="E52" s="31">
        <v>45330</v>
      </c>
      <c r="M52" s="21" t="s">
        <v>65</v>
      </c>
      <c r="O52" s="29"/>
      <c r="Q52" s="29"/>
      <c r="R52" s="29"/>
    </row>
    <row r="53" spans="2:18">
      <c r="B53" s="21" t="s">
        <v>69</v>
      </c>
      <c r="E53" s="21" t="s">
        <v>70</v>
      </c>
      <c r="M53" s="39"/>
      <c r="N53" s="39"/>
    </row>
    <row r="54" spans="2:18">
      <c r="B54" s="21" t="s">
        <v>73</v>
      </c>
      <c r="E54" s="39" t="s">
        <v>74</v>
      </c>
    </row>
    <row r="56" spans="2:18">
      <c r="I56" s="21" t="s">
        <v>71</v>
      </c>
      <c r="K56" s="21" t="s">
        <v>108</v>
      </c>
    </row>
    <row r="57" spans="2:18">
      <c r="B57" s="21" t="s">
        <v>80</v>
      </c>
      <c r="I57" s="21" t="s">
        <v>75</v>
      </c>
      <c r="K57" s="21" t="s">
        <v>76</v>
      </c>
    </row>
    <row r="58" spans="2:18">
      <c r="B58" s="21" t="s">
        <v>81</v>
      </c>
      <c r="I58" s="21" t="s">
        <v>109</v>
      </c>
      <c r="K58" s="21">
        <v>1</v>
      </c>
    </row>
    <row r="59" spans="2:18">
      <c r="I59" s="21" t="s">
        <v>78</v>
      </c>
      <c r="K59" s="21" t="s">
        <v>79</v>
      </c>
    </row>
  </sheetData>
  <mergeCells count="31">
    <mergeCell ref="C46:F46"/>
    <mergeCell ref="J46:K46"/>
    <mergeCell ref="L46:M46"/>
    <mergeCell ref="D18:N18"/>
    <mergeCell ref="D19:N19"/>
    <mergeCell ref="D20:N20"/>
    <mergeCell ref="D21:N21"/>
    <mergeCell ref="D22:N22"/>
    <mergeCell ref="D23:N23"/>
    <mergeCell ref="D24:N24"/>
    <mergeCell ref="D36:N36"/>
    <mergeCell ref="D25:N25"/>
    <mergeCell ref="D26:N26"/>
    <mergeCell ref="D27:N27"/>
    <mergeCell ref="D28:N28"/>
    <mergeCell ref="D29:N29"/>
    <mergeCell ref="D30:N30"/>
    <mergeCell ref="D31:N31"/>
    <mergeCell ref="D32:N32"/>
    <mergeCell ref="D33:N33"/>
    <mergeCell ref="D34:N34"/>
    <mergeCell ref="D35:N35"/>
    <mergeCell ref="D43:N43"/>
    <mergeCell ref="D44:N44"/>
    <mergeCell ref="D45:N45"/>
    <mergeCell ref="D37:N37"/>
    <mergeCell ref="D38:N38"/>
    <mergeCell ref="D39:N39"/>
    <mergeCell ref="D40:N40"/>
    <mergeCell ref="D41:N41"/>
    <mergeCell ref="D42:N42"/>
  </mergeCells>
  <phoneticPr fontId="3"/>
  <pageMargins left="0.39370078740157483" right="0.31496062992125984" top="0.39370078740157483" bottom="0.39370078740157483" header="0.27559055118110237" footer="0.51181102362204722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INST-1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営業本部 木之内 喜史</dc:creator>
  <cp:keywords/>
  <dc:description/>
  <cp:lastModifiedBy>ATL CS Gunjan</cp:lastModifiedBy>
  <cp:revision/>
  <dcterms:created xsi:type="dcterms:W3CDTF">2007-10-31T09:41:53Z</dcterms:created>
  <dcterms:modified xsi:type="dcterms:W3CDTF">2024-02-29T06:40:46Z</dcterms:modified>
  <cp:category/>
  <cp:contentStatus/>
</cp:coreProperties>
</file>