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00" windowHeight="11740" activeTab="1"/>
  </bookViews>
  <sheets>
    <sheet name="Iv" sheetId="45" r:id="rId1"/>
    <sheet name="At" sheetId="46" r:id="rId2"/>
    <sheet name="Si" sheetId="48" r:id="rId3"/>
    <sheet name="Si_at" sheetId="49" r:id="rId4"/>
  </sheets>
  <externalReferences>
    <externalReference r:id="rId5"/>
  </externalReferences>
  <definedNames>
    <definedName name="_xlnm._FilterDatabase" localSheetId="1" hidden="1">At!$A$3:$P$3</definedName>
    <definedName name="_xlnm._FilterDatabase" localSheetId="3" hidden="1">Si_at!$A$3:$G$3</definedName>
    <definedName name="_xlnm.Print_Area" localSheetId="1">At!$A$1:$P$24</definedName>
    <definedName name="_xlnm.Print_Area" localSheetId="0">Iv!$A$1:$E$47</definedName>
    <definedName name="_xlnm.Print_Area" localSheetId="2">Si!$A$1:$G$41</definedName>
    <definedName name="_xlnm.Print_Area" localSheetId="3">Si_at!$A$1:$G$25</definedName>
  </definedNames>
  <calcPr calcId="144525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46" l="1"/>
  <c r="P23" i="46" l="1"/>
  <c r="N23" i="46"/>
  <c r="G24" i="49" s="1"/>
  <c r="M23" i="46"/>
  <c r="F24" i="49" s="1"/>
  <c r="A25" i="48"/>
  <c r="N23" i="48"/>
  <c r="N22" i="48"/>
  <c r="N21" i="48"/>
  <c r="N20" i="48"/>
  <c r="N19" i="48"/>
  <c r="E34" i="48"/>
  <c r="N24" i="48" l="1"/>
  <c r="B31" i="45"/>
  <c r="F23" i="46" s="1"/>
  <c r="D24" i="49"/>
  <c r="C24" i="49" l="1"/>
  <c r="F30" i="48" l="1"/>
  <c r="E14" i="45" l="1"/>
  <c r="M1" i="46" l="1"/>
  <c r="G30" i="48" l="1"/>
  <c r="E31" i="45" l="1"/>
</calcChain>
</file>

<file path=xl/comments1.xml><?xml version="1.0" encoding="utf-8"?>
<comments xmlns="http://schemas.openxmlformats.org/spreadsheetml/2006/main">
  <authors>
    <author>acjl</author>
  </authors>
  <commentList>
    <comment ref="A40" authorId="0">
      <text>
        <r>
          <rPr>
            <b/>
            <sz val="9"/>
            <color indexed="81"/>
            <rFont val="ＭＳ Ｐゴシック"/>
            <family val="3"/>
            <charset val="128"/>
          </rPr>
          <t>acjl: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b/>
            <sz val="14"/>
            <color indexed="81"/>
            <rFont val="ＭＳ Ｐゴシック"/>
            <family val="3"/>
            <charset val="128"/>
          </rPr>
          <t>POTI以外はPREPAID</t>
        </r>
      </text>
    </comment>
  </commentList>
</comments>
</file>

<file path=xl/sharedStrings.xml><?xml version="1.0" encoding="utf-8"?>
<sst xmlns="http://schemas.openxmlformats.org/spreadsheetml/2006/main" count="257" uniqueCount="144">
  <si>
    <t>AUTOCRAFT JAPAN LTD.</t>
  </si>
  <si>
    <t>2F AUTOCRAFT BUILDING</t>
  </si>
  <si>
    <t>TEL: 81-3-5826-7885</t>
  </si>
  <si>
    <t>5-24-9 HIGASHI-UENO, TAITO-KU</t>
  </si>
  <si>
    <t>FAX: 81-3-5826-7886</t>
  </si>
  <si>
    <t>TOKYO, 110-0015, JAPAN</t>
  </si>
  <si>
    <t>http://www.autocraftjapan.com</t>
  </si>
  <si>
    <t xml:space="preserve">    </t>
  </si>
  <si>
    <t>E-mail: sales@autocraftjapan.com</t>
  </si>
  <si>
    <t>INVOICE</t>
  </si>
  <si>
    <t>FOR ACCOUNT AND RISK OF</t>
  </si>
  <si>
    <t>INVOICE NO.</t>
  </si>
  <si>
    <t>DATE</t>
  </si>
  <si>
    <t>SHIPPED PER</t>
  </si>
  <si>
    <t>SAILING ON OR ABOUT</t>
  </si>
  <si>
    <t xml:space="preserve">MARKS AND NUMBERS </t>
  </si>
  <si>
    <t xml:space="preserve">DESCRIPTIONS </t>
  </si>
  <si>
    <t xml:space="preserve">QUANTITY </t>
  </si>
  <si>
    <t xml:space="preserve">UNIT PRICE </t>
  </si>
  <si>
    <t>AMOUNT</t>
  </si>
  <si>
    <t xml:space="preserve">     </t>
  </si>
  <si>
    <t xml:space="preserve"> </t>
  </si>
  <si>
    <t>E.&amp;O.E.</t>
  </si>
  <si>
    <t xml:space="preserve">Signed by:                 </t>
  </si>
  <si>
    <t>Autocraft Japan Ltd.</t>
  </si>
  <si>
    <t xml:space="preserve">TO:　 </t>
    <phoneticPr fontId="2"/>
  </si>
  <si>
    <t>MAKE</t>
  </si>
  <si>
    <t>MODEL</t>
  </si>
  <si>
    <t>CHASSIS</t>
  </si>
  <si>
    <t>YEAR</t>
  </si>
  <si>
    <t>CC</t>
  </si>
  <si>
    <t>ENGINE</t>
  </si>
  <si>
    <t>M3</t>
  </si>
  <si>
    <t>PRICE</t>
  </si>
  <si>
    <t xml:space="preserve">USED VEHICLES          </t>
    <phoneticPr fontId="2"/>
  </si>
  <si>
    <t>L</t>
  </si>
  <si>
    <t>W</t>
  </si>
  <si>
    <t>H</t>
  </si>
  <si>
    <t>M3</t>
    <phoneticPr fontId="2"/>
  </si>
  <si>
    <t>KGS</t>
    <phoneticPr fontId="2"/>
  </si>
  <si>
    <t>JPY</t>
    <phoneticPr fontId="2"/>
  </si>
  <si>
    <t>FOB JAPAN</t>
    <phoneticPr fontId="2"/>
  </si>
  <si>
    <t>SEATS</t>
  </si>
  <si>
    <t xml:space="preserve">GROSS </t>
    <phoneticPr fontId="2"/>
  </si>
  <si>
    <t xml:space="preserve">DETAILS AS PAER ATTACHED SHEET </t>
    <phoneticPr fontId="2"/>
  </si>
  <si>
    <t>ACJ</t>
    <phoneticPr fontId="2"/>
  </si>
  <si>
    <t>ATTACHED　SHEET</t>
    <phoneticPr fontId="2"/>
  </si>
  <si>
    <t>NO</t>
    <phoneticPr fontId="2"/>
  </si>
  <si>
    <t>NET</t>
    <phoneticPr fontId="2"/>
  </si>
  <si>
    <t>A2</t>
  </si>
  <si>
    <t>A1</t>
  </si>
  <si>
    <t>FROM:　</t>
    <phoneticPr fontId="2"/>
  </si>
  <si>
    <t>Booking No.</t>
    <phoneticPr fontId="2"/>
  </si>
  <si>
    <t>BOOKING NO.</t>
    <phoneticPr fontId="2"/>
  </si>
  <si>
    <t>Tel:03-5826-7885</t>
  </si>
  <si>
    <t>Fax:03-5826-7886</t>
  </si>
  <si>
    <t>SHIPPING INSTRUCTION</t>
  </si>
  <si>
    <t xml:space="preserve">Vessel : </t>
  </si>
  <si>
    <t xml:space="preserve">Line : </t>
  </si>
  <si>
    <t>Booking No:</t>
    <phoneticPr fontId="2"/>
  </si>
  <si>
    <t>Cy Cut:</t>
    <phoneticPr fontId="2"/>
  </si>
  <si>
    <t xml:space="preserve">Port of Loading : </t>
  </si>
  <si>
    <t xml:space="preserve">Sailing : </t>
  </si>
  <si>
    <t xml:space="preserve">Port of Discharge : </t>
  </si>
  <si>
    <t xml:space="preserve">Destination : </t>
  </si>
  <si>
    <t xml:space="preserve">Shipper : </t>
  </si>
  <si>
    <t xml:space="preserve">      </t>
  </si>
  <si>
    <t xml:space="preserve">Consignee : </t>
  </si>
  <si>
    <t xml:space="preserve">Notify : </t>
  </si>
  <si>
    <t xml:space="preserve">Marks &amp; Numbers </t>
  </si>
  <si>
    <t xml:space="preserve">Description of Goods </t>
  </si>
  <si>
    <t>M3</t>
    <phoneticPr fontId="2"/>
  </si>
  <si>
    <t>N.W.Kgs.</t>
  </si>
  <si>
    <t>USED VEHICLES</t>
  </si>
  <si>
    <t>Attn:</t>
    <phoneticPr fontId="2"/>
  </si>
  <si>
    <t xml:space="preserve">Details as per attached sheet </t>
    <phoneticPr fontId="2"/>
  </si>
  <si>
    <t xml:space="preserve">WEIGHT </t>
    <phoneticPr fontId="2"/>
  </si>
  <si>
    <t>M3</t>
    <phoneticPr fontId="2"/>
  </si>
  <si>
    <t>KGS</t>
    <phoneticPr fontId="2"/>
  </si>
  <si>
    <t>BOOKING NO.</t>
    <phoneticPr fontId="2"/>
  </si>
  <si>
    <t>VESSEL :</t>
    <phoneticPr fontId="2"/>
  </si>
  <si>
    <t>FREIGHT :　</t>
    <phoneticPr fontId="2"/>
  </si>
  <si>
    <t>B/L :</t>
    <phoneticPr fontId="2"/>
  </si>
  <si>
    <t xml:space="preserve"> AS ARRANGED</t>
    <phoneticPr fontId="2"/>
  </si>
  <si>
    <t>A3</t>
  </si>
  <si>
    <t>A4</t>
  </si>
  <si>
    <t>NO OF BL  :  THREE  (3)  　　</t>
    <phoneticPr fontId="2"/>
  </si>
  <si>
    <t>B1</t>
    <phoneticPr fontId="2"/>
  </si>
  <si>
    <t>B2</t>
    <phoneticPr fontId="2"/>
  </si>
  <si>
    <t>B3</t>
  </si>
  <si>
    <t>B4</t>
  </si>
  <si>
    <t>UNITS</t>
    <phoneticPr fontId="2"/>
  </si>
  <si>
    <t>TOTAL</t>
    <phoneticPr fontId="2"/>
  </si>
  <si>
    <t>CONTAINERS</t>
    <phoneticPr fontId="2"/>
  </si>
  <si>
    <t>UNITS</t>
    <phoneticPr fontId="2"/>
  </si>
  <si>
    <t>TOTAL :</t>
    <phoneticPr fontId="2"/>
  </si>
  <si>
    <t>C1</t>
    <phoneticPr fontId="2"/>
  </si>
  <si>
    <t>C2</t>
  </si>
  <si>
    <t>C3</t>
  </si>
  <si>
    <t>C4</t>
  </si>
  <si>
    <t>C5</t>
  </si>
  <si>
    <t>40' HQ  X</t>
  </si>
  <si>
    <t>B2</t>
  </si>
  <si>
    <t>AUTOHAUS LTDA.</t>
    <phoneticPr fontId="2"/>
  </si>
  <si>
    <t>+971-4-3333408  +971-50-767293</t>
    <phoneticPr fontId="2"/>
  </si>
  <si>
    <t>AV.CIRCUNVALACION MZC SITIO            19-F, ZONA FRANCA IQUIQUE, CHILE                                              PIC: Faizur Rahman ,                        RUT: 76.265.171-8</t>
    <phoneticPr fontId="2"/>
  </si>
  <si>
    <t>+971-4-3333408  +971-50-7767293</t>
    <phoneticPr fontId="2"/>
  </si>
  <si>
    <t>AV.CIRCUNVALACION MZC SITIO            19-F, ZONA FRANCA IQUIQUE, CHILE                                              PIC: Faizur Rahman ,                       RUT: 76.265.171-8</t>
    <phoneticPr fontId="2"/>
  </si>
  <si>
    <t>SAME AS CONSSIGNEE</t>
    <phoneticPr fontId="2"/>
  </si>
  <si>
    <t>MSC CARPATHIA III V.HG405A</t>
  </si>
  <si>
    <t>EBKG07793298</t>
  </si>
  <si>
    <t xml:space="preserve">HAKATA          </t>
  </si>
  <si>
    <t>IQUIQUE</t>
  </si>
  <si>
    <t>MSC</t>
  </si>
  <si>
    <t>PREPAID</t>
  </si>
  <si>
    <t>TOKYO</t>
  </si>
  <si>
    <t>TOYOTA</t>
  </si>
  <si>
    <t>RUSH</t>
  </si>
  <si>
    <t>J200E-0026384</t>
  </si>
  <si>
    <t>GASOLINE</t>
  </si>
  <si>
    <t>GRAND HIACE</t>
  </si>
  <si>
    <t>KCH10-0024325</t>
  </si>
  <si>
    <t>PREMIO</t>
  </si>
  <si>
    <t>ZRT260-3094688</t>
  </si>
  <si>
    <t>VITZ</t>
  </si>
  <si>
    <t>SCP90-2013476</t>
  </si>
  <si>
    <t>ALLION</t>
  </si>
  <si>
    <t>ZRT260-3073044</t>
  </si>
  <si>
    <t>ZRT260-3073012</t>
  </si>
  <si>
    <t>MITSUBISHI</t>
  </si>
  <si>
    <t>CANTER GUTS</t>
  </si>
  <si>
    <t>FB511B-441140</t>
  </si>
  <si>
    <t>NOAH</t>
  </si>
  <si>
    <t>ZRR70-0199997</t>
  </si>
  <si>
    <t>AURIS</t>
  </si>
  <si>
    <t>NZE151-1098936</t>
  </si>
  <si>
    <t>ZRT260-3062385</t>
  </si>
  <si>
    <t>RACTIS</t>
  </si>
  <si>
    <t>NCP120-2006736</t>
  </si>
  <si>
    <t>IST</t>
  </si>
  <si>
    <t>NCP110-0022781</t>
  </si>
  <si>
    <t>SCP90-5091469</t>
  </si>
  <si>
    <t>DIESEL</t>
    <phoneticPr fontId="2"/>
  </si>
  <si>
    <t>NCP110-0022781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</si>
</sst>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&quot;¥&quot;#,##0;&quot;¥&quot;\-#,##0"/>
    <numFmt numFmtId="165" formatCode="0.000_ "/>
    <numFmt numFmtId="166" formatCode="dd\-mmm\-yyyy"/>
    <numFmt numFmtId="167" formatCode="[$￥-411]#,##0;[Red]&quot;-&quot;[$￥-411]#,##0"/>
    <numFmt numFmtId="168" formatCode="[$-409]d\-mmm\-yy;@"/>
    <numFmt numFmtId="169" formatCode="0.000"/>
    <numFmt numFmtId="170" formatCode="0_ "/>
    <numFmt numFmtId="171" formatCode="000000000"/>
    <numFmt numFmtId="172" formatCode="&quot;TEL : &quot;\ @"/>
    <numFmt numFmtId="173" formatCode="@&quot;UNITS&quot;"/>
    <numFmt numFmtId="174" formatCode="&quot;TEL : &quot;@"/>
  </numFmts>
  <fonts count="45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b/>
      <sz val="12"/>
      <name val="ＭＳ Ｐゴシック"/>
      <family val="2"/>
      <charset val="128"/>
    </font>
    <font>
      <sz val="12"/>
      <name val="ＭＳ Ｐゴシック"/>
      <family val="3"/>
      <charset val="128"/>
    </font>
    <font>
      <sz val="12"/>
      <color theme="1"/>
      <name val="Calibri"/>
      <family val="3"/>
      <charset val="128"/>
      <scheme val="minor"/>
    </font>
    <font>
      <b/>
      <u/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sz val="12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8"/>
      <color theme="3"/>
      <name val="Cambria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65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3"/>
      <charset val="128"/>
      <scheme val="minor"/>
    </font>
    <font>
      <sz val="10"/>
      <name val="Arial"/>
      <family val="2"/>
    </font>
    <font>
      <u/>
      <sz val="12"/>
      <name val="ＭＳ Ｐゴシック"/>
      <family val="3"/>
      <charset val="128"/>
    </font>
    <font>
      <u/>
      <sz val="12"/>
      <color theme="1"/>
      <name val="Calibri"/>
      <family val="3"/>
      <charset val="128"/>
      <scheme val="minor"/>
    </font>
    <font>
      <b/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4"/>
      <color indexed="81"/>
      <name val="ＭＳ Ｐゴシック"/>
      <family val="3"/>
      <charset val="128"/>
    </font>
    <font>
      <sz val="11"/>
      <color theme="1"/>
      <name val="Arial Unicode MS"/>
      <family val="3"/>
      <charset val="128"/>
    </font>
    <font>
      <sz val="9"/>
      <name val="ＭＳ Ｐ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1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9" fillId="0" borderId="0"/>
    <xf numFmtId="38" fontId="11" fillId="0" borderId="0" applyFont="0" applyFill="0" applyBorder="0" applyAlignment="0" applyProtection="0">
      <alignment vertical="center"/>
    </xf>
    <xf numFmtId="0" fontId="12" fillId="0" borderId="0"/>
    <xf numFmtId="0" fontId="14" fillId="0" borderId="0">
      <alignment vertical="center"/>
    </xf>
    <xf numFmtId="0" fontId="15" fillId="0" borderId="0">
      <alignment horizontal="center" vertical="center"/>
    </xf>
    <xf numFmtId="0" fontId="15" fillId="0" borderId="0">
      <alignment horizontal="center" vertical="center" textRotation="90"/>
    </xf>
    <xf numFmtId="0" fontId="16" fillId="0" borderId="0">
      <alignment vertical="center"/>
    </xf>
    <xf numFmtId="167" fontId="16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5" borderId="28" applyNumberFormat="0" applyAlignment="0" applyProtection="0">
      <alignment vertical="center"/>
    </xf>
    <xf numFmtId="0" fontId="25" fillId="6" borderId="29" applyNumberFormat="0" applyAlignment="0" applyProtection="0">
      <alignment vertical="center"/>
    </xf>
    <xf numFmtId="0" fontId="26" fillId="6" borderId="28" applyNumberFormat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28" fillId="7" borderId="31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1" fillId="8" borderId="32" applyNumberFormat="0" applyFon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3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0" borderId="0"/>
    <xf numFmtId="0" fontId="34" fillId="0" borderId="0"/>
    <xf numFmtId="0" fontId="3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02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1" xfId="1" applyFont="1" applyBorder="1">
      <alignment vertical="center"/>
    </xf>
    <xf numFmtId="0" fontId="4" fillId="0" borderId="2" xfId="1" applyFont="1" applyBorder="1">
      <alignment vertical="center"/>
    </xf>
    <xf numFmtId="0" fontId="4" fillId="0" borderId="14" xfId="1" applyFont="1" applyBorder="1">
      <alignment vertical="center"/>
    </xf>
    <xf numFmtId="0" fontId="4" fillId="0" borderId="3" xfId="1" applyFont="1" applyBorder="1">
      <alignment vertical="center"/>
    </xf>
    <xf numFmtId="0" fontId="4" fillId="0" borderId="4" xfId="1" applyFont="1" applyBorder="1">
      <alignment vertical="center"/>
    </xf>
    <xf numFmtId="0" fontId="4" fillId="0" borderId="5" xfId="1" applyFont="1" applyBorder="1">
      <alignment vertical="center"/>
    </xf>
    <xf numFmtId="0" fontId="4" fillId="0" borderId="12" xfId="1" applyFont="1" applyBorder="1">
      <alignment vertical="center"/>
    </xf>
    <xf numFmtId="0" fontId="4" fillId="0" borderId="10" xfId="1" applyFont="1" applyBorder="1">
      <alignment vertical="center"/>
    </xf>
    <xf numFmtId="0" fontId="4" fillId="0" borderId="6" xfId="1" applyFont="1" applyBorder="1">
      <alignment vertical="center"/>
    </xf>
    <xf numFmtId="0" fontId="4" fillId="0" borderId="7" xfId="1" applyFont="1" applyBorder="1">
      <alignment vertical="center"/>
    </xf>
    <xf numFmtId="0" fontId="4" fillId="0" borderId="13" xfId="1" applyFont="1" applyBorder="1">
      <alignment vertical="center"/>
    </xf>
    <xf numFmtId="0" fontId="4" fillId="0" borderId="8" xfId="1" applyFont="1" applyBorder="1">
      <alignment vertical="center"/>
    </xf>
    <xf numFmtId="0" fontId="4" fillId="0" borderId="9" xfId="1" applyFont="1" applyBorder="1">
      <alignment vertical="center"/>
    </xf>
    <xf numFmtId="0" fontId="4" fillId="0" borderId="11" xfId="1" applyFont="1" applyBorder="1">
      <alignment vertical="center"/>
    </xf>
    <xf numFmtId="0" fontId="4" fillId="0" borderId="17" xfId="1" applyFont="1" applyBorder="1" applyAlignment="1">
      <alignment vertical="center" shrinkToFit="1"/>
    </xf>
    <xf numFmtId="0" fontId="4" fillId="0" borderId="16" xfId="1" applyFont="1" applyBorder="1">
      <alignment vertical="center"/>
    </xf>
    <xf numFmtId="0" fontId="4" fillId="0" borderId="18" xfId="1" applyFont="1" applyBorder="1">
      <alignment vertical="center"/>
    </xf>
    <xf numFmtId="0" fontId="4" fillId="0" borderId="20" xfId="1" applyFont="1" applyBorder="1">
      <alignment vertical="center"/>
    </xf>
    <xf numFmtId="0" fontId="4" fillId="0" borderId="19" xfId="1" applyFont="1" applyBorder="1">
      <alignment vertical="center"/>
    </xf>
    <xf numFmtId="0" fontId="5" fillId="0" borderId="4" xfId="0" applyFont="1" applyBorder="1">
      <alignment vertical="center"/>
    </xf>
    <xf numFmtId="0" fontId="7" fillId="0" borderId="5" xfId="1" applyFont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0" borderId="0" xfId="0" applyFont="1">
      <alignment vertical="center"/>
    </xf>
    <xf numFmtId="0" fontId="4" fillId="0" borderId="21" xfId="1" applyFont="1" applyBorder="1">
      <alignment vertical="center"/>
    </xf>
    <xf numFmtId="0" fontId="4" fillId="0" borderId="22" xfId="1" applyFont="1" applyBorder="1">
      <alignment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164" fontId="8" fillId="0" borderId="5" xfId="0" applyNumberFormat="1" applyFont="1" applyBorder="1">
      <alignment vertical="center"/>
    </xf>
    <xf numFmtId="0" fontId="8" fillId="0" borderId="0" xfId="0" applyFont="1">
      <alignment vertical="center"/>
    </xf>
    <xf numFmtId="38" fontId="8" fillId="0" borderId="0" xfId="4" applyFont="1">
      <alignment vertical="center"/>
    </xf>
    <xf numFmtId="165" fontId="8" fillId="0" borderId="0" xfId="0" applyNumberFormat="1" applyFont="1">
      <alignment vertical="center"/>
    </xf>
    <xf numFmtId="38" fontId="8" fillId="0" borderId="0" xfId="0" applyNumberFormat="1" applyFont="1">
      <alignment vertical="center"/>
    </xf>
    <xf numFmtId="0" fontId="0" fillId="0" borderId="24" xfId="0" applyBorder="1">
      <alignment vertical="center"/>
    </xf>
    <xf numFmtId="0" fontId="0" fillId="0" borderId="0" xfId="0" applyAlignment="1">
      <alignment horizontal="center" vertical="center"/>
    </xf>
    <xf numFmtId="0" fontId="4" fillId="0" borderId="15" xfId="1" applyFont="1" applyBorder="1">
      <alignment vertical="center"/>
    </xf>
    <xf numFmtId="38" fontId="0" fillId="0" borderId="0" xfId="0" applyNumberFormat="1">
      <alignment vertical="center"/>
    </xf>
    <xf numFmtId="0" fontId="9" fillId="0" borderId="0" xfId="3" applyAlignment="1">
      <alignment wrapText="1"/>
    </xf>
    <xf numFmtId="0" fontId="35" fillId="0" borderId="0" xfId="0" applyFont="1">
      <alignment vertical="center"/>
    </xf>
    <xf numFmtId="168" fontId="13" fillId="0" borderId="15" xfId="0" applyNumberFormat="1" applyFont="1" applyBorder="1" applyAlignment="1">
      <alignment horizontal="right" vertical="center"/>
    </xf>
    <xf numFmtId="0" fontId="9" fillId="0" borderId="0" xfId="3"/>
    <xf numFmtId="164" fontId="8" fillId="0" borderId="5" xfId="0" quotePrefix="1" applyNumberFormat="1" applyFont="1" applyBorder="1">
      <alignment vertical="center"/>
    </xf>
    <xf numFmtId="14" fontId="4" fillId="0" borderId="0" xfId="1" applyNumberFormat="1" applyFont="1">
      <alignment vertical="center"/>
    </xf>
    <xf numFmtId="38" fontId="9" fillId="0" borderId="0" xfId="4" applyFont="1" applyAlignment="1"/>
    <xf numFmtId="0" fontId="7" fillId="0" borderId="0" xfId="1" applyFont="1">
      <alignment vertical="center"/>
    </xf>
    <xf numFmtId="15" fontId="4" fillId="0" borderId="0" xfId="1" applyNumberFormat="1" applyFont="1">
      <alignment vertical="center"/>
    </xf>
    <xf numFmtId="0" fontId="5" fillId="0" borderId="10" xfId="0" applyFont="1" applyBorder="1">
      <alignment vertical="center"/>
    </xf>
    <xf numFmtId="0" fontId="4" fillId="0" borderId="36" xfId="1" applyFont="1" applyBorder="1">
      <alignment vertical="center"/>
    </xf>
    <xf numFmtId="0" fontId="4" fillId="0" borderId="34" xfId="1" applyFont="1" applyBorder="1">
      <alignment vertical="center"/>
    </xf>
    <xf numFmtId="0" fontId="5" fillId="0" borderId="15" xfId="0" applyFont="1" applyBorder="1">
      <alignment vertical="center"/>
    </xf>
    <xf numFmtId="3" fontId="4" fillId="0" borderId="0" xfId="1" applyNumberFormat="1" applyFont="1">
      <alignment vertical="center"/>
    </xf>
    <xf numFmtId="0" fontId="37" fillId="0" borderId="0" xfId="1" applyFont="1" applyAlignment="1">
      <alignment horizontal="left" vertical="center" indent="3"/>
    </xf>
    <xf numFmtId="0" fontId="38" fillId="0" borderId="0" xfId="0" applyFont="1">
      <alignment vertical="center"/>
    </xf>
    <xf numFmtId="14" fontId="4" fillId="0" borderId="10" xfId="1" applyNumberFormat="1" applyFont="1" applyBorder="1">
      <alignment vertical="center"/>
    </xf>
    <xf numFmtId="0" fontId="7" fillId="0" borderId="7" xfId="1" applyFont="1" applyBorder="1">
      <alignment vertical="center"/>
    </xf>
    <xf numFmtId="0" fontId="0" fillId="33" borderId="0" xfId="0" applyFill="1">
      <alignment vertical="center"/>
    </xf>
    <xf numFmtId="0" fontId="9" fillId="0" borderId="0" xfId="3" applyAlignment="1">
      <alignment horizontal="right"/>
    </xf>
    <xf numFmtId="169" fontId="9" fillId="0" borderId="0" xfId="3" applyNumberFormat="1"/>
    <xf numFmtId="0" fontId="39" fillId="0" borderId="15" xfId="1" applyFont="1" applyBorder="1">
      <alignment vertical="center"/>
    </xf>
    <xf numFmtId="0" fontId="9" fillId="0" borderId="24" xfId="3" applyBorder="1"/>
    <xf numFmtId="0" fontId="9" fillId="0" borderId="24" xfId="3" applyBorder="1" applyAlignment="1">
      <alignment horizontal="right"/>
    </xf>
    <xf numFmtId="169" fontId="9" fillId="0" borderId="24" xfId="3" applyNumberFormat="1" applyBorder="1"/>
    <xf numFmtId="38" fontId="9" fillId="0" borderId="24" xfId="4" applyFont="1" applyBorder="1" applyAlignment="1"/>
    <xf numFmtId="165" fontId="9" fillId="0" borderId="0" xfId="3" applyNumberFormat="1"/>
    <xf numFmtId="0" fontId="43" fillId="0" borderId="0" xfId="0" applyFont="1" applyAlignment="1">
      <alignment horizontal="right" vertical="center"/>
    </xf>
    <xf numFmtId="0" fontId="9" fillId="0" borderId="0" xfId="0" applyFont="1" applyAlignment="1">
      <alignment wrapText="1"/>
    </xf>
    <xf numFmtId="171" fontId="4" fillId="0" borderId="15" xfId="1" applyNumberFormat="1" applyFont="1" applyBorder="1" applyAlignment="1">
      <alignment horizontal="left" vertical="center"/>
    </xf>
    <xf numFmtId="170" fontId="7" fillId="0" borderId="0" xfId="1" quotePrefix="1" applyNumberFormat="1" applyFont="1" applyAlignment="1">
      <alignment horizontal="left" vertical="center"/>
    </xf>
    <xf numFmtId="165" fontId="0" fillId="0" borderId="0" xfId="0" applyNumberFormat="1">
      <alignment vertical="center"/>
    </xf>
    <xf numFmtId="0" fontId="39" fillId="0" borderId="15" xfId="1" applyFont="1" applyBorder="1" applyAlignment="1">
      <alignment horizontal="right" vertical="center"/>
    </xf>
    <xf numFmtId="0" fontId="7" fillId="0" borderId="12" xfId="1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166" fontId="4" fillId="33" borderId="35" xfId="1" applyNumberFormat="1" applyFont="1" applyFill="1" applyBorder="1">
      <alignment vertical="center"/>
    </xf>
    <xf numFmtId="0" fontId="4" fillId="0" borderId="4" xfId="1" applyFont="1" applyBorder="1" applyAlignment="1">
      <alignment vertical="center" wrapText="1"/>
    </xf>
    <xf numFmtId="0" fontId="4" fillId="33" borderId="4" xfId="1" applyFont="1" applyFill="1" applyBorder="1" applyAlignment="1">
      <alignment horizontal="right" vertical="center"/>
    </xf>
    <xf numFmtId="15" fontId="4" fillId="33" borderId="0" xfId="1" applyNumberFormat="1" applyFont="1" applyFill="1">
      <alignment vertical="center"/>
    </xf>
    <xf numFmtId="0" fontId="4" fillId="0" borderId="7" xfId="1" applyFont="1" applyBorder="1" applyAlignment="1">
      <alignment horizontal="left" vertical="center"/>
    </xf>
    <xf numFmtId="172" fontId="5" fillId="0" borderId="0" xfId="0" applyNumberFormat="1" applyFont="1">
      <alignment vertical="center"/>
    </xf>
    <xf numFmtId="173" fontId="35" fillId="0" borderId="0" xfId="0" applyNumberFormat="1" applyFont="1" applyAlignment="1">
      <alignment horizontal="right" vertical="center"/>
    </xf>
    <xf numFmtId="174" fontId="4" fillId="0" borderId="4" xfId="1" applyNumberFormat="1" applyFont="1" applyBorder="1" applyAlignment="1">
      <alignment vertical="center" wrapText="1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9" fillId="0" borderId="0" xfId="3" applyAlignment="1">
      <alignment horizontal="center"/>
    </xf>
    <xf numFmtId="0" fontId="8" fillId="0" borderId="0" xfId="0" applyFont="1" applyAlignment="1">
      <alignment horizontal="center" vertical="center"/>
    </xf>
    <xf numFmtId="0" fontId="4" fillId="0" borderId="34" xfId="1" applyFont="1" applyBorder="1" applyAlignment="1">
      <alignment horizontal="left" vertical="center"/>
    </xf>
    <xf numFmtId="0" fontId="44" fillId="33" borderId="0" xfId="1" applyFont="1" applyFill="1">
      <alignment vertical="center"/>
    </xf>
    <xf numFmtId="0" fontId="6" fillId="0" borderId="0" xfId="1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0" borderId="0" xfId="1" applyFont="1" applyAlignment="1">
      <alignment horizontal="left" vertical="center" wrapText="1"/>
    </xf>
    <xf numFmtId="172" fontId="4" fillId="0" borderId="10" xfId="1" applyNumberFormat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34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4" fillId="0" borderId="37" xfId="1" applyFont="1" applyBorder="1" applyAlignment="1">
      <alignment horizontal="left" vertical="center" wrapText="1"/>
    </xf>
    <xf numFmtId="174" fontId="4" fillId="0" borderId="0" xfId="1" applyNumberFormat="1" applyFont="1" applyAlignment="1">
      <alignment horizontal="left" vertical="center" wrapText="1"/>
    </xf>
    <xf numFmtId="0" fontId="4" fillId="0" borderId="37" xfId="1" applyFont="1" applyBorder="1" applyAlignment="1">
      <alignment horizontal="left" vertical="center"/>
    </xf>
    <xf numFmtId="0" fontId="43" fillId="0" borderId="0" xfId="0" applyFont="1" applyAlignment="1">
      <alignment horizontal="left"/>
    </xf>
  </cellXfs>
  <cellStyles count="61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Comma [0]" xfId="4" builtinId="6"/>
    <cellStyle name="Explanatory Text" xfId="26" builtinId="53" customBuiltin="1"/>
    <cellStyle name="Good" xfId="16" builtinId="26" customBuiltin="1"/>
    <cellStyle name="Heading" xfId="7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eading1" xfId="8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te" xfId="25" builtinId="10" customBuiltin="1"/>
    <cellStyle name="Output" xfId="20" builtinId="21" customBuiltin="1"/>
    <cellStyle name="Result" xfId="9"/>
    <cellStyle name="Result2" xfId="10"/>
    <cellStyle name="Title" xfId="11" builtinId="15" customBuiltin="1"/>
    <cellStyle name="Total" xfId="27" builtinId="25" customBuiltin="1"/>
    <cellStyle name="Warning Text" xfId="24" builtinId="11" customBuiltin="1"/>
    <cellStyle name="標準 2" xfId="1"/>
    <cellStyle name="標準 3" xfId="2"/>
    <cellStyle name="標準 3 2" xfId="55"/>
    <cellStyle name="標準 4" xfId="3"/>
    <cellStyle name="標準 5" xfId="5"/>
    <cellStyle name="標準 5 2" xfId="58"/>
    <cellStyle name="標準 5 3" xfId="56"/>
    <cellStyle name="標準 6" xfId="6"/>
    <cellStyle name="標準 6 2" xfId="57"/>
    <cellStyle name="標準 7" xfId="52"/>
    <cellStyle name="標準 7 2" xfId="59"/>
    <cellStyle name="標準 8" xfId="53"/>
    <cellStyle name="標準 8 2" xfId="60"/>
    <cellStyle name="標準 9" xfId="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ll%20Users/Documents/SI&amp;IV/YOKOLOGI/DURBAN/217%20IV_SI_E.PRIDE_YOK_D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 "/>
      <sheetName val="IV_att "/>
      <sheetName val="SI"/>
      <sheetName val="srirmam"/>
    </sheetNames>
    <sheetDataSet>
      <sheetData sheetId="0" refreshError="1">
        <row r="30">
          <cell r="A30" t="str">
            <v>ACJ</v>
          </cell>
        </row>
      </sheetData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H57"/>
  <sheetViews>
    <sheetView topLeftCell="A13" workbookViewId="0">
      <selection activeCell="B31" sqref="B31"/>
    </sheetView>
  </sheetViews>
  <sheetFormatPr defaultColWidth="9" defaultRowHeight="15.5"/>
  <cols>
    <col min="1" max="1" width="36.08984375" style="26" customWidth="1"/>
    <col min="2" max="2" width="22.453125" style="26" customWidth="1"/>
    <col min="3" max="3" width="22.6328125" style="26" bestFit="1" customWidth="1"/>
    <col min="4" max="4" width="11" style="26" customWidth="1"/>
    <col min="5" max="5" width="14.36328125" style="26" bestFit="1" customWidth="1"/>
    <col min="6" max="16384" width="9" style="26"/>
  </cols>
  <sheetData>
    <row r="3" spans="1:8">
      <c r="A3" s="1" t="s">
        <v>0</v>
      </c>
      <c r="B3" s="2"/>
      <c r="C3" s="2"/>
      <c r="D3" s="2"/>
      <c r="E3" s="2"/>
      <c r="F3" s="2"/>
      <c r="G3" s="2"/>
      <c r="H3" s="2"/>
    </row>
    <row r="4" spans="1:8">
      <c r="A4" s="2"/>
      <c r="B4" s="2"/>
      <c r="C4" s="2" t="s">
        <v>1</v>
      </c>
      <c r="E4" s="2"/>
      <c r="F4" s="2"/>
      <c r="G4" s="2"/>
      <c r="H4" s="2"/>
    </row>
    <row r="5" spans="1:8">
      <c r="A5" s="1" t="s">
        <v>2</v>
      </c>
      <c r="B5" s="2"/>
      <c r="C5" s="2" t="s">
        <v>3</v>
      </c>
      <c r="E5" s="2"/>
      <c r="F5" s="2"/>
      <c r="G5" s="2"/>
      <c r="H5" s="2"/>
    </row>
    <row r="6" spans="1:8">
      <c r="A6" s="1" t="s">
        <v>4</v>
      </c>
      <c r="B6" s="2"/>
      <c r="C6" s="2" t="s">
        <v>5</v>
      </c>
      <c r="E6" s="2"/>
      <c r="F6" s="2"/>
      <c r="G6" s="2"/>
      <c r="H6" s="2"/>
    </row>
    <row r="7" spans="1:8">
      <c r="A7" s="2"/>
      <c r="B7" s="2"/>
      <c r="C7" s="2" t="s">
        <v>6</v>
      </c>
      <c r="E7" s="2"/>
      <c r="F7" s="2"/>
      <c r="G7" s="2"/>
      <c r="H7" s="2"/>
    </row>
    <row r="8" spans="1:8">
      <c r="A8" s="2"/>
      <c r="B8" s="2" t="s">
        <v>7</v>
      </c>
      <c r="C8" s="2" t="s">
        <v>8</v>
      </c>
      <c r="E8" s="2"/>
      <c r="F8" s="2"/>
      <c r="G8" s="2"/>
      <c r="H8" s="2"/>
    </row>
    <row r="11" spans="1:8" ht="16" thickBot="1">
      <c r="A11" s="89" t="s">
        <v>9</v>
      </c>
      <c r="B11" s="89"/>
      <c r="C11" s="89"/>
      <c r="D11" s="89"/>
      <c r="E11" s="89"/>
      <c r="F11" s="3"/>
      <c r="G11" s="3"/>
      <c r="H11" s="3"/>
    </row>
    <row r="12" spans="1:8" ht="16" thickTop="1">
      <c r="A12" s="4" t="s">
        <v>10</v>
      </c>
      <c r="B12" s="5"/>
      <c r="C12" s="6"/>
      <c r="D12" s="5"/>
      <c r="E12" s="7"/>
      <c r="F12" s="2"/>
      <c r="G12" s="2"/>
      <c r="H12" s="2"/>
    </row>
    <row r="13" spans="1:8">
      <c r="A13" s="23"/>
      <c r="B13" s="2"/>
      <c r="C13" s="38" t="s">
        <v>11</v>
      </c>
      <c r="D13" s="2"/>
      <c r="E13" s="9" t="s">
        <v>12</v>
      </c>
      <c r="F13" s="2"/>
      <c r="G13" s="2"/>
      <c r="H13" s="2"/>
    </row>
    <row r="14" spans="1:8" ht="21.75" customHeight="1" thickBot="1">
      <c r="A14" s="76" t="s">
        <v>103</v>
      </c>
      <c r="C14" s="10"/>
      <c r="D14" s="56"/>
      <c r="E14" s="75">
        <f ca="1">TODAY()</f>
        <v>45342</v>
      </c>
      <c r="F14" s="2"/>
      <c r="G14" s="2"/>
      <c r="H14" s="2"/>
    </row>
    <row r="15" spans="1:8" ht="90" customHeight="1">
      <c r="A15" s="76" t="s">
        <v>107</v>
      </c>
      <c r="B15" s="2"/>
      <c r="C15" s="38"/>
      <c r="D15" s="2"/>
      <c r="E15" s="9"/>
      <c r="F15" s="2"/>
      <c r="G15" s="2"/>
      <c r="H15" s="2"/>
    </row>
    <row r="16" spans="1:8" ht="36.75" customHeight="1">
      <c r="A16" s="82" t="s">
        <v>106</v>
      </c>
      <c r="B16" s="2"/>
      <c r="C16" s="38" t="s">
        <v>52</v>
      </c>
      <c r="D16" s="90" t="s">
        <v>110</v>
      </c>
      <c r="E16" s="91"/>
      <c r="F16" s="2"/>
      <c r="G16" s="2"/>
      <c r="H16" s="2"/>
    </row>
    <row r="17" spans="1:5" ht="15" customHeight="1">
      <c r="A17" s="76"/>
      <c r="B17" s="2"/>
      <c r="C17" s="69"/>
      <c r="D17" s="2"/>
      <c r="E17" s="9"/>
    </row>
    <row r="18" spans="1:5" ht="16" thickBot="1">
      <c r="A18" s="8"/>
      <c r="B18" s="2"/>
      <c r="C18" s="38"/>
      <c r="D18" s="2"/>
      <c r="E18" s="9"/>
    </row>
    <row r="19" spans="1:5">
      <c r="A19" s="12" t="s">
        <v>13</v>
      </c>
      <c r="B19" s="13"/>
      <c r="C19" s="14" t="s">
        <v>14</v>
      </c>
      <c r="D19" s="13"/>
      <c r="E19" s="15"/>
    </row>
    <row r="20" spans="1:5">
      <c r="A20" s="77" t="s">
        <v>80</v>
      </c>
      <c r="B20" s="88" t="s">
        <v>109</v>
      </c>
      <c r="C20" s="42">
        <v>45331</v>
      </c>
      <c r="D20" s="45"/>
      <c r="E20" s="9"/>
    </row>
    <row r="21" spans="1:5" ht="16" thickBot="1">
      <c r="A21" s="16"/>
      <c r="B21" s="11"/>
      <c r="C21" s="10"/>
      <c r="D21" s="11"/>
      <c r="E21" s="17"/>
    </row>
    <row r="22" spans="1:5">
      <c r="A22" s="8" t="s">
        <v>51</v>
      </c>
      <c r="B22" s="2"/>
      <c r="C22" s="14" t="s">
        <v>25</v>
      </c>
      <c r="E22" s="9"/>
    </row>
    <row r="23" spans="1:5" ht="16" thickBot="1">
      <c r="A23" s="8" t="s">
        <v>111</v>
      </c>
      <c r="B23" s="2"/>
      <c r="C23" s="38" t="s">
        <v>112</v>
      </c>
      <c r="D23" s="2"/>
      <c r="E23" s="9"/>
    </row>
    <row r="24" spans="1:5" ht="16" thickBot="1">
      <c r="A24" s="18" t="s">
        <v>15</v>
      </c>
      <c r="B24" s="19" t="s">
        <v>16</v>
      </c>
      <c r="C24" s="20" t="s">
        <v>17</v>
      </c>
      <c r="D24" s="21" t="s">
        <v>18</v>
      </c>
      <c r="E24" s="22" t="s">
        <v>19</v>
      </c>
    </row>
    <row r="25" spans="1:5" ht="16" thickTop="1">
      <c r="A25" s="8"/>
      <c r="B25" s="2"/>
      <c r="C25" s="2"/>
      <c r="D25" s="2"/>
      <c r="E25" s="24" t="s">
        <v>41</v>
      </c>
    </row>
    <row r="26" spans="1:5">
      <c r="A26" s="8"/>
      <c r="B26" s="2" t="s">
        <v>34</v>
      </c>
      <c r="C26" s="2"/>
      <c r="D26" s="2"/>
      <c r="E26" s="25"/>
    </row>
    <row r="27" spans="1:5">
      <c r="A27" s="8" t="s">
        <v>45</v>
      </c>
      <c r="C27" s="2"/>
      <c r="D27" s="2"/>
      <c r="E27" s="31"/>
    </row>
    <row r="28" spans="1:5">
      <c r="A28" s="8" t="s">
        <v>112</v>
      </c>
      <c r="B28" s="2" t="s">
        <v>44</v>
      </c>
      <c r="C28" s="2"/>
      <c r="D28" s="2"/>
      <c r="E28" s="9"/>
    </row>
    <row r="29" spans="1:5">
      <c r="A29" s="23"/>
      <c r="E29" s="25"/>
    </row>
    <row r="30" spans="1:5">
      <c r="A30" s="23"/>
      <c r="B30" s="81"/>
      <c r="C30" s="41"/>
      <c r="E30" s="25"/>
    </row>
    <row r="31" spans="1:5">
      <c r="A31" s="23"/>
      <c r="B31" s="26">
        <f>COUNTIF(At!P4:P20,"&gt;1")</f>
        <v>13</v>
      </c>
      <c r="C31" s="26" t="s">
        <v>91</v>
      </c>
      <c r="E31" s="44">
        <f>At!P23</f>
        <v>5720000</v>
      </c>
    </row>
    <row r="32" spans="1:5">
      <c r="A32" s="23"/>
      <c r="B32" s="80"/>
      <c r="E32" s="25"/>
    </row>
    <row r="33" spans="1:5">
      <c r="A33" s="8" t="s">
        <v>20</v>
      </c>
      <c r="B33" s="2"/>
      <c r="C33" s="2"/>
      <c r="D33" s="2"/>
      <c r="E33" s="9"/>
    </row>
    <row r="34" spans="1:5">
      <c r="A34" s="23"/>
      <c r="E34" s="25"/>
    </row>
    <row r="35" spans="1:5">
      <c r="A35" s="23"/>
      <c r="E35" s="25"/>
    </row>
    <row r="36" spans="1:5">
      <c r="A36" s="8"/>
      <c r="B36" s="2"/>
      <c r="C36" s="2"/>
      <c r="D36" s="2"/>
      <c r="E36" s="9"/>
    </row>
    <row r="37" spans="1:5">
      <c r="A37" s="8"/>
      <c r="B37" s="2"/>
      <c r="C37" s="2"/>
      <c r="D37" s="2"/>
      <c r="E37" s="9"/>
    </row>
    <row r="38" spans="1:5">
      <c r="A38" s="23"/>
      <c r="E38" s="25"/>
    </row>
    <row r="39" spans="1:5">
      <c r="A39" s="8" t="s">
        <v>21</v>
      </c>
      <c r="B39" s="2"/>
      <c r="E39" s="25"/>
    </row>
    <row r="40" spans="1:5">
      <c r="A40" s="8" t="s">
        <v>21</v>
      </c>
      <c r="B40" s="2"/>
      <c r="E40" s="25"/>
    </row>
    <row r="41" spans="1:5">
      <c r="A41" s="8" t="s">
        <v>21</v>
      </c>
      <c r="B41" s="2"/>
      <c r="E41" s="25"/>
    </row>
    <row r="42" spans="1:5">
      <c r="A42" s="8" t="s">
        <v>21</v>
      </c>
      <c r="B42" s="2"/>
      <c r="E42" s="25"/>
    </row>
    <row r="43" spans="1:5">
      <c r="A43" s="8" t="s">
        <v>22</v>
      </c>
      <c r="B43" s="2" t="s">
        <v>23</v>
      </c>
      <c r="E43" s="25"/>
    </row>
    <row r="44" spans="1:5">
      <c r="A44" s="8" t="s">
        <v>24</v>
      </c>
      <c r="B44" s="2"/>
      <c r="E44" s="25"/>
    </row>
    <row r="45" spans="1:5">
      <c r="A45" s="8" t="s">
        <v>21</v>
      </c>
      <c r="B45" s="2"/>
      <c r="E45" s="25"/>
    </row>
    <row r="46" spans="1:5" ht="16" thickBot="1">
      <c r="A46" s="27" t="s">
        <v>21</v>
      </c>
      <c r="B46" s="28"/>
      <c r="C46" s="29"/>
      <c r="D46" s="29"/>
      <c r="E46" s="30"/>
    </row>
    <row r="47" spans="1:5" ht="16" thickTop="1">
      <c r="A47" s="2" t="s">
        <v>21</v>
      </c>
      <c r="B47" s="2"/>
    </row>
    <row r="48" spans="1:5">
      <c r="A48" s="2" t="s">
        <v>21</v>
      </c>
      <c r="B48" s="2"/>
    </row>
    <row r="49" spans="1:2">
      <c r="A49" s="2" t="s">
        <v>21</v>
      </c>
      <c r="B49" s="2"/>
    </row>
    <row r="50" spans="1:2">
      <c r="A50" s="2" t="s">
        <v>21</v>
      </c>
      <c r="B50" s="2"/>
    </row>
    <row r="51" spans="1:2">
      <c r="A51" s="2" t="s">
        <v>21</v>
      </c>
      <c r="B51" s="2"/>
    </row>
    <row r="52" spans="1:2">
      <c r="A52" s="2" t="s">
        <v>21</v>
      </c>
      <c r="B52" s="2"/>
    </row>
    <row r="53" spans="1:2">
      <c r="A53" s="2" t="s">
        <v>21</v>
      </c>
      <c r="B53" s="2"/>
    </row>
    <row r="54" spans="1:2">
      <c r="A54" s="2" t="s">
        <v>21</v>
      </c>
      <c r="B54" s="2"/>
    </row>
    <row r="55" spans="1:2">
      <c r="A55" s="2" t="s">
        <v>21</v>
      </c>
    </row>
    <row r="56" spans="1:2">
      <c r="A56" s="2" t="s">
        <v>21</v>
      </c>
    </row>
    <row r="57" spans="1:2">
      <c r="A57" s="2" t="s">
        <v>21</v>
      </c>
    </row>
  </sheetData>
  <mergeCells count="2">
    <mergeCell ref="A11:E11"/>
    <mergeCell ref="D16:E16"/>
  </mergeCells>
  <phoneticPr fontId="2"/>
  <pageMargins left="0.7" right="0.7" top="0.75" bottom="0.75" header="0.3" footer="0.3"/>
  <pageSetup paperSize="9" scale="8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28"/>
  <sheetViews>
    <sheetView tabSelected="1" workbookViewId="0">
      <selection activeCell="A23" sqref="A23:XFD23"/>
    </sheetView>
  </sheetViews>
  <sheetFormatPr defaultRowHeight="14.5"/>
  <cols>
    <col min="1" max="1" width="5.90625" bestFit="1" customWidth="1"/>
    <col min="2" max="2" width="14" customWidth="1"/>
    <col min="3" max="3" width="16.26953125" customWidth="1"/>
    <col min="4" max="4" width="7.90625" customWidth="1"/>
    <col min="5" max="5" width="21.36328125" customWidth="1"/>
    <col min="6" max="6" width="8.26953125" customWidth="1"/>
    <col min="7" max="7" width="5.453125" bestFit="1" customWidth="1"/>
    <col min="8" max="8" width="10.26953125" customWidth="1"/>
    <col min="9" max="9" width="6.90625" style="37" customWidth="1"/>
    <col min="10" max="12" width="5" customWidth="1"/>
    <col min="13" max="13" width="10.90625" bestFit="1" customWidth="1"/>
    <col min="14" max="14" width="9.90625" customWidth="1"/>
    <col min="15" max="15" width="10.36328125" customWidth="1"/>
    <col min="16" max="16" width="11.7265625" customWidth="1"/>
  </cols>
  <sheetData>
    <row r="1" spans="1:16">
      <c r="B1" s="43" t="s">
        <v>46</v>
      </c>
      <c r="C1" s="43"/>
      <c r="D1" s="43"/>
      <c r="E1" s="43"/>
      <c r="F1" s="43"/>
      <c r="G1" s="43"/>
      <c r="H1" s="43"/>
      <c r="I1" s="43"/>
      <c r="J1" s="43"/>
      <c r="K1" s="43"/>
      <c r="L1" s="59" t="s">
        <v>53</v>
      </c>
      <c r="M1" s="43" t="str">
        <f>Si!B6</f>
        <v>EBKG07793298</v>
      </c>
      <c r="N1" s="43"/>
    </row>
    <row r="3" spans="1:16" ht="15" thickBot="1">
      <c r="A3" s="62" t="s">
        <v>47</v>
      </c>
      <c r="B3" s="62" t="s">
        <v>26</v>
      </c>
      <c r="C3" s="62" t="s">
        <v>27</v>
      </c>
      <c r="D3" s="62"/>
      <c r="E3" s="62" t="s">
        <v>28</v>
      </c>
      <c r="F3" s="62" t="s">
        <v>29</v>
      </c>
      <c r="G3" s="62" t="s">
        <v>30</v>
      </c>
      <c r="H3" s="63" t="s">
        <v>31</v>
      </c>
      <c r="I3" s="63" t="s">
        <v>42</v>
      </c>
      <c r="J3" s="62" t="s">
        <v>35</v>
      </c>
      <c r="K3" s="62" t="s">
        <v>36</v>
      </c>
      <c r="L3" s="62" t="s">
        <v>37</v>
      </c>
      <c r="M3" s="64" t="s">
        <v>32</v>
      </c>
      <c r="N3" s="65" t="s">
        <v>48</v>
      </c>
      <c r="O3" s="65" t="s">
        <v>43</v>
      </c>
      <c r="P3" s="65" t="s">
        <v>33</v>
      </c>
    </row>
    <row r="4" spans="1:16" ht="15" thickTop="1">
      <c r="A4" t="s">
        <v>50</v>
      </c>
      <c r="B4" t="s">
        <v>116</v>
      </c>
      <c r="C4" t="s">
        <v>117</v>
      </c>
      <c r="D4">
        <v>208972</v>
      </c>
      <c r="E4" t="s">
        <v>118</v>
      </c>
      <c r="F4">
        <v>2008</v>
      </c>
      <c r="G4">
        <v>1490</v>
      </c>
      <c r="H4" t="s">
        <v>119</v>
      </c>
      <c r="I4">
        <v>5</v>
      </c>
      <c r="J4">
        <v>400</v>
      </c>
      <c r="K4">
        <v>169</v>
      </c>
      <c r="L4">
        <v>169</v>
      </c>
      <c r="M4">
        <v>11.423999999999999</v>
      </c>
      <c r="N4">
        <v>1160</v>
      </c>
      <c r="O4">
        <v>1435</v>
      </c>
      <c r="P4">
        <v>491000</v>
      </c>
    </row>
    <row r="5" spans="1:16">
      <c r="A5" t="s">
        <v>49</v>
      </c>
      <c r="B5" t="s">
        <v>116</v>
      </c>
      <c r="C5" t="s">
        <v>120</v>
      </c>
      <c r="D5">
        <v>209071</v>
      </c>
      <c r="E5" t="s">
        <v>121</v>
      </c>
      <c r="F5">
        <v>2000</v>
      </c>
      <c r="G5">
        <v>2980</v>
      </c>
      <c r="H5" t="s">
        <v>142</v>
      </c>
      <c r="I5">
        <v>8</v>
      </c>
      <c r="J5">
        <v>479</v>
      </c>
      <c r="K5">
        <v>180</v>
      </c>
      <c r="L5">
        <v>196</v>
      </c>
      <c r="M5">
        <v>16.899000000000001</v>
      </c>
      <c r="N5">
        <v>2010</v>
      </c>
      <c r="O5">
        <v>2450</v>
      </c>
      <c r="P5">
        <v>451000</v>
      </c>
    </row>
    <row r="6" spans="1:16">
      <c r="A6" t="s">
        <v>84</v>
      </c>
      <c r="B6" t="s">
        <v>116</v>
      </c>
      <c r="C6" t="s">
        <v>122</v>
      </c>
      <c r="D6">
        <v>209072</v>
      </c>
      <c r="E6" t="s">
        <v>123</v>
      </c>
      <c r="F6">
        <v>2014</v>
      </c>
      <c r="G6">
        <v>1790</v>
      </c>
      <c r="H6" t="s">
        <v>119</v>
      </c>
      <c r="I6">
        <v>5</v>
      </c>
      <c r="J6">
        <v>459</v>
      </c>
      <c r="K6">
        <v>169</v>
      </c>
      <c r="L6">
        <v>147</v>
      </c>
      <c r="M6">
        <v>11.403</v>
      </c>
      <c r="N6">
        <v>1230</v>
      </c>
      <c r="O6">
        <v>1505</v>
      </c>
      <c r="P6">
        <v>776000</v>
      </c>
    </row>
    <row r="7" spans="1:16">
      <c r="A7" t="s">
        <v>85</v>
      </c>
      <c r="B7" t="s">
        <v>116</v>
      </c>
      <c r="C7" t="s">
        <v>124</v>
      </c>
      <c r="D7">
        <v>206592</v>
      </c>
      <c r="E7" t="s">
        <v>125</v>
      </c>
      <c r="F7">
        <v>2006</v>
      </c>
      <c r="G7">
        <v>1290</v>
      </c>
      <c r="H7" t="s">
        <v>119</v>
      </c>
      <c r="I7">
        <v>5</v>
      </c>
      <c r="J7">
        <v>375</v>
      </c>
      <c r="K7">
        <v>169</v>
      </c>
      <c r="L7">
        <v>152</v>
      </c>
      <c r="M7">
        <v>9.6329999999999991</v>
      </c>
      <c r="N7">
        <v>1010</v>
      </c>
      <c r="O7">
        <v>1285</v>
      </c>
      <c r="P7">
        <v>149000</v>
      </c>
    </row>
    <row r="8" spans="1:16">
      <c r="I8"/>
    </row>
    <row r="9" spans="1:16">
      <c r="A9" t="s">
        <v>87</v>
      </c>
      <c r="B9" t="s">
        <v>116</v>
      </c>
      <c r="C9" t="s">
        <v>126</v>
      </c>
      <c r="D9">
        <v>209082</v>
      </c>
      <c r="E9" t="s">
        <v>127</v>
      </c>
      <c r="F9">
        <v>2010</v>
      </c>
      <c r="G9">
        <v>1790</v>
      </c>
      <c r="H9" t="s">
        <v>119</v>
      </c>
      <c r="I9">
        <v>5</v>
      </c>
      <c r="J9">
        <v>456</v>
      </c>
      <c r="K9">
        <v>169</v>
      </c>
      <c r="L9">
        <v>147</v>
      </c>
      <c r="M9">
        <v>11.327999999999999</v>
      </c>
      <c r="N9">
        <v>1230</v>
      </c>
      <c r="O9">
        <v>1505</v>
      </c>
      <c r="P9">
        <v>635000</v>
      </c>
    </row>
    <row r="10" spans="1:16">
      <c r="A10" t="s">
        <v>88</v>
      </c>
      <c r="B10" t="s">
        <v>116</v>
      </c>
      <c r="C10" t="s">
        <v>126</v>
      </c>
      <c r="D10">
        <v>209083</v>
      </c>
      <c r="E10" t="s">
        <v>128</v>
      </c>
      <c r="F10">
        <v>2010</v>
      </c>
      <c r="G10">
        <v>1790</v>
      </c>
      <c r="H10" t="s">
        <v>119</v>
      </c>
      <c r="I10">
        <v>5</v>
      </c>
      <c r="J10">
        <v>456</v>
      </c>
      <c r="K10">
        <v>169</v>
      </c>
      <c r="L10">
        <v>147</v>
      </c>
      <c r="M10">
        <v>11.327999999999999</v>
      </c>
      <c r="N10">
        <v>1230</v>
      </c>
      <c r="O10">
        <v>1505</v>
      </c>
      <c r="P10">
        <v>577000</v>
      </c>
    </row>
    <row r="11" spans="1:16">
      <c r="A11" t="s">
        <v>89</v>
      </c>
      <c r="B11" t="s">
        <v>129</v>
      </c>
      <c r="C11" t="s">
        <v>130</v>
      </c>
      <c r="D11">
        <v>209085</v>
      </c>
      <c r="E11" t="s">
        <v>131</v>
      </c>
      <c r="F11">
        <v>1999</v>
      </c>
      <c r="G11">
        <v>2830</v>
      </c>
      <c r="H11" t="s">
        <v>142</v>
      </c>
      <c r="I11">
        <v>3</v>
      </c>
      <c r="J11">
        <v>469</v>
      </c>
      <c r="K11">
        <v>169</v>
      </c>
      <c r="L11">
        <v>196</v>
      </c>
      <c r="M11">
        <v>15.535</v>
      </c>
      <c r="N11">
        <v>1790</v>
      </c>
      <c r="O11">
        <v>3455</v>
      </c>
      <c r="P11">
        <v>535000</v>
      </c>
    </row>
    <row r="12" spans="1:16">
      <c r="A12" t="s">
        <v>90</v>
      </c>
      <c r="B12" t="s">
        <v>116</v>
      </c>
      <c r="C12" t="s">
        <v>132</v>
      </c>
      <c r="D12">
        <v>209086</v>
      </c>
      <c r="E12" t="s">
        <v>133</v>
      </c>
      <c r="F12">
        <v>2009</v>
      </c>
      <c r="G12">
        <v>1980</v>
      </c>
      <c r="H12" t="s">
        <v>119</v>
      </c>
      <c r="I12">
        <v>8</v>
      </c>
      <c r="J12">
        <v>463</v>
      </c>
      <c r="K12">
        <v>172</v>
      </c>
      <c r="L12">
        <v>185</v>
      </c>
      <c r="M12">
        <v>14.733000000000001</v>
      </c>
      <c r="N12">
        <v>1590</v>
      </c>
      <c r="O12">
        <v>2030</v>
      </c>
      <c r="P12">
        <v>203000</v>
      </c>
    </row>
    <row r="13" spans="1:16">
      <c r="I13"/>
    </row>
    <row r="14" spans="1:16">
      <c r="A14" t="s">
        <v>96</v>
      </c>
      <c r="B14" t="s">
        <v>116</v>
      </c>
      <c r="C14" t="s">
        <v>134</v>
      </c>
      <c r="D14">
        <v>208971</v>
      </c>
      <c r="E14" t="s">
        <v>135</v>
      </c>
      <c r="F14">
        <v>2010</v>
      </c>
      <c r="G14">
        <v>1490</v>
      </c>
      <c r="H14" t="s">
        <v>119</v>
      </c>
      <c r="I14">
        <v>5</v>
      </c>
      <c r="J14">
        <v>424</v>
      </c>
      <c r="K14">
        <v>176</v>
      </c>
      <c r="L14">
        <v>151</v>
      </c>
      <c r="M14">
        <v>11.268000000000001</v>
      </c>
      <c r="N14">
        <v>1250</v>
      </c>
      <c r="O14">
        <v>1525</v>
      </c>
      <c r="P14">
        <v>551000</v>
      </c>
    </row>
    <row r="15" spans="1:16">
      <c r="A15" t="s">
        <v>97</v>
      </c>
      <c r="B15" t="s">
        <v>116</v>
      </c>
      <c r="C15" t="s">
        <v>126</v>
      </c>
      <c r="D15">
        <v>209084</v>
      </c>
      <c r="E15" t="s">
        <v>136</v>
      </c>
      <c r="F15">
        <v>2009</v>
      </c>
      <c r="G15">
        <v>1790</v>
      </c>
      <c r="H15" t="s">
        <v>119</v>
      </c>
      <c r="I15">
        <v>5</v>
      </c>
      <c r="J15">
        <v>456</v>
      </c>
      <c r="K15">
        <v>169</v>
      </c>
      <c r="L15">
        <v>147</v>
      </c>
      <c r="M15">
        <v>11.327999999999999</v>
      </c>
      <c r="N15">
        <v>1220</v>
      </c>
      <c r="O15">
        <v>1495</v>
      </c>
      <c r="P15">
        <v>447000</v>
      </c>
    </row>
    <row r="16" spans="1:16">
      <c r="A16" t="s">
        <v>98</v>
      </c>
      <c r="B16" t="s">
        <v>116</v>
      </c>
      <c r="C16" t="s">
        <v>137</v>
      </c>
      <c r="D16">
        <v>209134</v>
      </c>
      <c r="E16" t="s">
        <v>138</v>
      </c>
      <c r="F16">
        <v>2011</v>
      </c>
      <c r="G16">
        <v>1490</v>
      </c>
      <c r="H16" t="s">
        <v>119</v>
      </c>
      <c r="I16">
        <v>5</v>
      </c>
      <c r="J16">
        <v>399</v>
      </c>
      <c r="K16">
        <v>169</v>
      </c>
      <c r="L16">
        <v>158</v>
      </c>
      <c r="M16">
        <v>10.654</v>
      </c>
      <c r="N16">
        <v>1110</v>
      </c>
      <c r="O16">
        <v>1385</v>
      </c>
      <c r="P16">
        <v>267000</v>
      </c>
    </row>
    <row r="17" spans="1:16">
      <c r="A17" t="s">
        <v>99</v>
      </c>
      <c r="B17" t="s">
        <v>116</v>
      </c>
      <c r="C17" t="s">
        <v>139</v>
      </c>
      <c r="D17">
        <v>209440</v>
      </c>
      <c r="E17" t="s">
        <v>143</v>
      </c>
      <c r="F17">
        <v>2009</v>
      </c>
      <c r="G17">
        <v>1490</v>
      </c>
      <c r="H17" t="s">
        <v>119</v>
      </c>
      <c r="I17">
        <v>5</v>
      </c>
      <c r="J17">
        <v>393</v>
      </c>
      <c r="K17">
        <v>172</v>
      </c>
      <c r="L17">
        <v>152</v>
      </c>
      <c r="M17">
        <v>10.275</v>
      </c>
      <c r="N17">
        <v>1150</v>
      </c>
      <c r="O17">
        <v>1425</v>
      </c>
      <c r="P17">
        <v>441000</v>
      </c>
    </row>
    <row r="18" spans="1:16">
      <c r="A18" t="s">
        <v>100</v>
      </c>
      <c r="B18" t="s">
        <v>116</v>
      </c>
      <c r="C18" t="s">
        <v>124</v>
      </c>
      <c r="D18">
        <v>209443</v>
      </c>
      <c r="E18" t="s">
        <v>141</v>
      </c>
      <c r="F18">
        <v>2008</v>
      </c>
      <c r="G18">
        <v>1290</v>
      </c>
      <c r="H18" t="s">
        <v>119</v>
      </c>
      <c r="I18">
        <v>5</v>
      </c>
      <c r="J18">
        <v>378</v>
      </c>
      <c r="K18">
        <v>169</v>
      </c>
      <c r="L18">
        <v>152</v>
      </c>
      <c r="M18">
        <v>9.7100000000000009</v>
      </c>
      <c r="N18">
        <v>1020</v>
      </c>
      <c r="O18">
        <v>1295</v>
      </c>
      <c r="P18">
        <v>197000</v>
      </c>
    </row>
    <row r="19" spans="1:16">
      <c r="I19"/>
    </row>
    <row r="20" spans="1:16">
      <c r="I20"/>
    </row>
    <row r="21" spans="1:16">
      <c r="I21"/>
    </row>
    <row r="22" spans="1:16">
      <c r="H22" s="32"/>
      <c r="I22" s="32"/>
      <c r="J22" s="32"/>
      <c r="M22" s="32" t="s">
        <v>38</v>
      </c>
      <c r="N22" s="32" t="s">
        <v>39</v>
      </c>
      <c r="P22" s="32" t="s">
        <v>40</v>
      </c>
    </row>
    <row r="23" spans="1:16">
      <c r="C23" s="40"/>
      <c r="D23" s="40"/>
      <c r="F23" s="32">
        <f>Iv!B31</f>
        <v>13</v>
      </c>
      <c r="G23" t="str">
        <f>Iv!C31</f>
        <v>UNITS</v>
      </c>
      <c r="I23" s="32"/>
      <c r="J23" s="32"/>
      <c r="M23" s="34">
        <f>SUM(M4:M21)</f>
        <v>155.51800000000003</v>
      </c>
      <c r="N23" s="33">
        <f>SUM(N4:N21)</f>
        <v>17000</v>
      </c>
      <c r="O23" s="39"/>
      <c r="P23" s="35">
        <f>SUM(P4:P21)</f>
        <v>5720000</v>
      </c>
    </row>
    <row r="28" spans="1:16">
      <c r="E28" s="68"/>
    </row>
  </sheetData>
  <autoFilter ref="A3:P3">
    <sortState ref="A4:P6">
      <sortCondition ref="A3"/>
    </sortState>
  </autoFilter>
  <sortState ref="A27:P30">
    <sortCondition ref="A27"/>
  </sortState>
  <phoneticPr fontId="2"/>
  <printOptions horizontalCentered="1"/>
  <pageMargins left="0.43307086614173229" right="0.43307086614173229" top="0.39370078740157483" bottom="0.39370078740157483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41"/>
  <sheetViews>
    <sheetView view="pageBreakPreview" topLeftCell="A20" zoomScaleNormal="100" zoomScaleSheetLayoutView="100" workbookViewId="0">
      <selection activeCell="F17" sqref="F17"/>
    </sheetView>
  </sheetViews>
  <sheetFormatPr defaultColWidth="9" defaultRowHeight="15.5"/>
  <cols>
    <col min="1" max="1" width="17.6328125" style="26" customWidth="1"/>
    <col min="2" max="2" width="24.90625" style="26" customWidth="1"/>
    <col min="3" max="3" width="3.36328125" style="26" customWidth="1"/>
    <col min="4" max="4" width="8.26953125" style="26" customWidth="1"/>
    <col min="5" max="5" width="3.90625" style="26" customWidth="1"/>
    <col min="6" max="6" width="11.08984375" style="26" customWidth="1"/>
    <col min="7" max="7" width="15.90625" style="26" customWidth="1"/>
    <col min="8" max="8" width="9" style="26"/>
    <col min="9" max="9" width="13.7265625" style="26" customWidth="1"/>
    <col min="10" max="11" width="9" style="26"/>
    <col min="12" max="12" width="20.7265625" style="26" customWidth="1"/>
    <col min="13" max="16384" width="9" style="26"/>
  </cols>
  <sheetData>
    <row r="1" spans="1:7">
      <c r="A1" s="2" t="s">
        <v>74</v>
      </c>
      <c r="B1" s="2"/>
      <c r="C1" s="2"/>
      <c r="D1" s="2"/>
      <c r="E1" s="2" t="s">
        <v>21</v>
      </c>
      <c r="F1" s="47" t="s">
        <v>0</v>
      </c>
      <c r="G1" s="2"/>
    </row>
    <row r="2" spans="1:7">
      <c r="A2" s="2"/>
      <c r="B2" s="2"/>
      <c r="C2" s="2"/>
      <c r="D2" s="2"/>
      <c r="E2" s="2"/>
      <c r="F2" s="2" t="s">
        <v>54</v>
      </c>
      <c r="G2" s="2"/>
    </row>
    <row r="3" spans="1:7">
      <c r="A3" s="2"/>
      <c r="B3" s="2"/>
      <c r="C3" s="2"/>
      <c r="D3" s="2"/>
      <c r="E3" s="2"/>
      <c r="F3" s="2" t="s">
        <v>55</v>
      </c>
      <c r="G3" s="2"/>
    </row>
    <row r="4" spans="1:7" ht="16" thickBot="1">
      <c r="A4" s="97" t="s">
        <v>56</v>
      </c>
      <c r="B4" s="97"/>
      <c r="C4" s="97"/>
      <c r="D4" s="97"/>
      <c r="E4" s="97"/>
      <c r="F4" s="97"/>
      <c r="G4" s="97"/>
    </row>
    <row r="5" spans="1:7">
      <c r="A5" s="14" t="s">
        <v>57</v>
      </c>
      <c r="B5" s="79" t="s">
        <v>109</v>
      </c>
      <c r="C5" s="79"/>
      <c r="D5" s="79"/>
      <c r="E5" s="13"/>
      <c r="F5" s="13" t="s">
        <v>58</v>
      </c>
      <c r="G5" s="57" t="s">
        <v>113</v>
      </c>
    </row>
    <row r="6" spans="1:7">
      <c r="A6" s="38" t="s">
        <v>59</v>
      </c>
      <c r="B6" s="70" t="s">
        <v>110</v>
      </c>
      <c r="C6" s="70"/>
      <c r="D6" s="70"/>
      <c r="E6" s="2"/>
      <c r="F6" s="2" t="s">
        <v>60</v>
      </c>
      <c r="G6" s="78">
        <v>45329</v>
      </c>
    </row>
    <row r="7" spans="1:7">
      <c r="A7" s="38" t="s">
        <v>61</v>
      </c>
      <c r="B7" s="2" t="s">
        <v>111</v>
      </c>
      <c r="C7" s="2"/>
      <c r="D7" s="2"/>
      <c r="E7" s="2"/>
      <c r="F7" s="2" t="s">
        <v>62</v>
      </c>
      <c r="G7" s="48">
        <v>45331</v>
      </c>
    </row>
    <row r="8" spans="1:7" ht="16" thickBot="1">
      <c r="A8" s="10" t="s">
        <v>63</v>
      </c>
      <c r="B8" s="11" t="s">
        <v>112</v>
      </c>
      <c r="C8" s="11"/>
      <c r="D8" s="11"/>
      <c r="E8" s="11"/>
      <c r="F8" s="11" t="s">
        <v>64</v>
      </c>
      <c r="G8" s="49"/>
    </row>
    <row r="9" spans="1:7">
      <c r="A9" s="14" t="s">
        <v>65</v>
      </c>
      <c r="B9" s="94" t="s">
        <v>0</v>
      </c>
      <c r="C9" s="94"/>
      <c r="D9" s="94"/>
      <c r="E9" s="13"/>
      <c r="F9" s="13"/>
      <c r="G9" s="13"/>
    </row>
    <row r="10" spans="1:7">
      <c r="A10" s="38" t="s">
        <v>66</v>
      </c>
      <c r="B10" s="95" t="s">
        <v>1</v>
      </c>
      <c r="C10" s="95"/>
      <c r="D10" s="95"/>
      <c r="E10" s="2"/>
      <c r="F10" s="2"/>
    </row>
    <row r="11" spans="1:7">
      <c r="A11" s="38"/>
      <c r="B11" s="95" t="s">
        <v>3</v>
      </c>
      <c r="C11" s="95"/>
      <c r="D11" s="95"/>
      <c r="E11" s="2"/>
      <c r="F11" s="2"/>
      <c r="G11" s="2"/>
    </row>
    <row r="12" spans="1:7">
      <c r="A12" s="38"/>
      <c r="B12" s="95" t="s">
        <v>5</v>
      </c>
      <c r="C12" s="95"/>
      <c r="D12" s="95"/>
      <c r="E12" s="2"/>
      <c r="F12" s="2"/>
      <c r="G12" s="2"/>
    </row>
    <row r="13" spans="1:7">
      <c r="A13" s="38"/>
      <c r="B13" s="95" t="s">
        <v>2</v>
      </c>
      <c r="C13" s="95"/>
      <c r="D13" s="95"/>
      <c r="E13" s="2"/>
      <c r="F13" s="2"/>
      <c r="G13" s="2"/>
    </row>
    <row r="14" spans="1:7">
      <c r="A14" s="50"/>
      <c r="B14" s="96" t="s">
        <v>4</v>
      </c>
      <c r="C14" s="96"/>
      <c r="D14" s="96"/>
      <c r="E14" s="51"/>
      <c r="F14" s="51"/>
      <c r="G14" s="51"/>
    </row>
    <row r="15" spans="1:7" ht="26.25" customHeight="1">
      <c r="A15" s="38" t="s">
        <v>67</v>
      </c>
      <c r="B15" s="98" t="s">
        <v>103</v>
      </c>
      <c r="C15" s="98"/>
      <c r="D15" s="98"/>
      <c r="E15" s="2"/>
      <c r="F15" s="2"/>
      <c r="G15" s="2"/>
    </row>
    <row r="16" spans="1:7" ht="76" customHeight="1">
      <c r="A16" s="38"/>
      <c r="B16" s="92" t="s">
        <v>105</v>
      </c>
      <c r="C16" s="92"/>
      <c r="D16" s="92"/>
      <c r="E16" s="2"/>
      <c r="F16" s="2"/>
      <c r="G16" s="2"/>
    </row>
    <row r="17" spans="1:14" ht="34.5" customHeight="1">
      <c r="A17" s="38"/>
      <c r="B17" s="99" t="s">
        <v>104</v>
      </c>
      <c r="C17" s="99"/>
      <c r="D17" s="99"/>
      <c r="E17" s="2"/>
      <c r="F17" s="2"/>
      <c r="G17" s="2"/>
    </row>
    <row r="18" spans="1:14">
      <c r="A18" s="50"/>
      <c r="B18" s="87"/>
      <c r="C18" s="87"/>
      <c r="D18" s="87"/>
      <c r="E18" s="51"/>
      <c r="F18" s="51"/>
      <c r="G18" s="51"/>
    </row>
    <row r="19" spans="1:14" ht="33" customHeight="1">
      <c r="A19" s="38" t="s">
        <v>68</v>
      </c>
      <c r="B19" s="100" t="s">
        <v>108</v>
      </c>
      <c r="C19" s="100"/>
      <c r="D19" s="100"/>
      <c r="E19" s="2"/>
      <c r="F19" s="2"/>
      <c r="G19" s="2"/>
      <c r="N19" s="26">
        <f>COUNTIF(At!P4:P4,"&gt;1")</f>
        <v>1</v>
      </c>
    </row>
    <row r="20" spans="1:14" ht="33" customHeight="1">
      <c r="A20" s="38"/>
      <c r="B20" s="92"/>
      <c r="C20" s="92"/>
      <c r="D20" s="92"/>
      <c r="E20" s="2"/>
      <c r="F20" s="2"/>
      <c r="G20" s="2"/>
      <c r="N20" s="26">
        <f>COUNTIF(At!P9:P9,"&gt;1")</f>
        <v>1</v>
      </c>
    </row>
    <row r="21" spans="1:14" ht="33" customHeight="1" thickBot="1">
      <c r="A21" s="10"/>
      <c r="B21" s="93"/>
      <c r="C21" s="93"/>
      <c r="D21" s="93"/>
      <c r="E21" s="11"/>
      <c r="F21" s="11"/>
      <c r="G21" s="11"/>
      <c r="N21" s="26">
        <f>COUNTIF(At!P14:P14,"&gt;1")</f>
        <v>1</v>
      </c>
    </row>
    <row r="22" spans="1:14">
      <c r="A22" s="14" t="s">
        <v>69</v>
      </c>
      <c r="B22" s="13" t="s">
        <v>70</v>
      </c>
      <c r="C22" s="13"/>
      <c r="D22" s="13"/>
      <c r="E22" s="13"/>
      <c r="F22" s="13" t="s">
        <v>71</v>
      </c>
      <c r="G22" s="13" t="s">
        <v>72</v>
      </c>
      <c r="N22" s="26" t="e">
        <f>COUNTIF(At!#REF!,"&gt;1")</f>
        <v>#REF!</v>
      </c>
    </row>
    <row r="23" spans="1:14">
      <c r="A23" s="38"/>
      <c r="B23" s="2"/>
      <c r="C23" s="2"/>
      <c r="D23" s="2"/>
      <c r="E23" s="53"/>
      <c r="F23" s="53"/>
      <c r="N23" s="26" t="e">
        <f>COUNTIF(At!#REF!,"&gt;1")</f>
        <v>#REF!</v>
      </c>
    </row>
    <row r="24" spans="1:14">
      <c r="A24" s="38"/>
      <c r="B24" s="54" t="s">
        <v>73</v>
      </c>
      <c r="C24" s="54"/>
      <c r="D24" s="54"/>
      <c r="E24" s="55"/>
      <c r="F24" s="2"/>
      <c r="G24" s="2"/>
      <c r="N24" s="26" t="e">
        <f>SUM(N19:N23)</f>
        <v>#REF!</v>
      </c>
    </row>
    <row r="25" spans="1:14">
      <c r="A25" s="38" t="str">
        <f>'[1]IV '!A30</f>
        <v>ACJ</v>
      </c>
      <c r="B25" s="43"/>
      <c r="C25" s="43"/>
      <c r="D25" s="43"/>
      <c r="E25" s="43"/>
      <c r="F25" s="60"/>
      <c r="G25" s="46"/>
    </row>
    <row r="26" spans="1:14">
      <c r="A26" s="38" t="s">
        <v>112</v>
      </c>
      <c r="B26" s="43"/>
      <c r="C26" s="43"/>
      <c r="D26" s="43"/>
      <c r="E26" s="43"/>
      <c r="F26" s="60"/>
      <c r="G26" s="46"/>
      <c r="H26" s="58"/>
    </row>
    <row r="27" spans="1:14">
      <c r="A27" s="38"/>
      <c r="B27" s="43" t="s">
        <v>75</v>
      </c>
      <c r="C27" s="43"/>
      <c r="D27" s="43"/>
      <c r="E27" s="43"/>
      <c r="F27" s="60"/>
      <c r="G27" s="46"/>
    </row>
    <row r="28" spans="1:14">
      <c r="A28" s="38"/>
      <c r="B28" s="43"/>
      <c r="C28" s="43"/>
      <c r="D28" s="43"/>
      <c r="E28" s="43"/>
      <c r="F28" s="60"/>
      <c r="G28" s="46"/>
    </row>
    <row r="29" spans="1:14">
      <c r="A29" s="38"/>
      <c r="B29" s="43"/>
      <c r="C29" s="43"/>
      <c r="D29" s="43"/>
      <c r="E29" s="43"/>
      <c r="F29" s="60"/>
      <c r="G29" s="46"/>
      <c r="H29" s="46"/>
    </row>
    <row r="30" spans="1:14">
      <c r="A30" s="38"/>
      <c r="B30" s="43"/>
      <c r="C30" s="43"/>
      <c r="D30" s="43"/>
      <c r="E30"/>
      <c r="F30" s="34">
        <f>At!M23</f>
        <v>155.51800000000003</v>
      </c>
      <c r="G30" s="33">
        <f>At!N23</f>
        <v>17000</v>
      </c>
      <c r="H30" s="46"/>
    </row>
    <row r="31" spans="1:14">
      <c r="A31" s="38"/>
      <c r="B31" s="43"/>
      <c r="C31" s="43"/>
      <c r="D31" s="43"/>
      <c r="E31"/>
      <c r="F31" s="34"/>
      <c r="G31" s="33"/>
      <c r="H31" s="46"/>
    </row>
    <row r="32" spans="1:14">
      <c r="A32" s="38"/>
      <c r="B32" s="43"/>
      <c r="C32" s="43"/>
      <c r="D32" s="43"/>
      <c r="E32"/>
      <c r="F32" s="34"/>
      <c r="G32" s="33"/>
      <c r="H32" s="46"/>
    </row>
    <row r="33" spans="1:8">
      <c r="A33" s="38"/>
      <c r="B33" s="43"/>
      <c r="C33" s="43"/>
      <c r="D33" s="43"/>
      <c r="E33"/>
      <c r="F33" s="34"/>
      <c r="G33" s="33"/>
      <c r="H33" s="46"/>
    </row>
    <row r="34" spans="1:8">
      <c r="A34" s="38"/>
      <c r="B34" s="83" t="s">
        <v>95</v>
      </c>
      <c r="C34" s="86">
        <v>3</v>
      </c>
      <c r="D34" t="s">
        <v>93</v>
      </c>
      <c r="E34" s="84">
        <f>COUNTIF(At!P4:P20,"&gt;1")</f>
        <v>13</v>
      </c>
      <c r="F34" s="34" t="s">
        <v>94</v>
      </c>
      <c r="G34" s="33"/>
      <c r="H34" s="46"/>
    </row>
    <row r="35" spans="1:8">
      <c r="A35" s="38"/>
      <c r="B35" s="43"/>
      <c r="C35" s="43"/>
      <c r="D35" s="59" t="s">
        <v>101</v>
      </c>
      <c r="E35" s="85">
        <v>3</v>
      </c>
      <c r="F35" s="60"/>
      <c r="G35" s="46"/>
      <c r="H35" s="46"/>
    </row>
    <row r="36" spans="1:8">
      <c r="A36" s="38"/>
    </row>
    <row r="37" spans="1:8">
      <c r="A37" s="52"/>
    </row>
    <row r="38" spans="1:8">
      <c r="A38" s="38"/>
      <c r="B38" s="43"/>
      <c r="C38" s="43"/>
      <c r="D38" s="43"/>
      <c r="E38" s="43"/>
      <c r="F38" s="60"/>
      <c r="G38" s="46"/>
    </row>
    <row r="39" spans="1:8">
      <c r="A39" s="72" t="s">
        <v>81</v>
      </c>
      <c r="B39" s="74" t="s">
        <v>114</v>
      </c>
      <c r="C39" s="74"/>
      <c r="D39" s="74"/>
      <c r="E39" s="26" t="s">
        <v>83</v>
      </c>
    </row>
    <row r="40" spans="1:8">
      <c r="A40" s="61" t="s">
        <v>86</v>
      </c>
      <c r="F40" s="2"/>
      <c r="G40" s="2"/>
    </row>
    <row r="41" spans="1:8" ht="16" thickBot="1">
      <c r="A41" s="73" t="s">
        <v>82</v>
      </c>
      <c r="B41" s="49" t="s">
        <v>115</v>
      </c>
      <c r="C41" s="49"/>
      <c r="D41" s="49"/>
      <c r="E41" s="11"/>
      <c r="F41" s="11"/>
      <c r="G41" s="11"/>
    </row>
  </sheetData>
  <mergeCells count="13">
    <mergeCell ref="A4:G4"/>
    <mergeCell ref="B15:D15"/>
    <mergeCell ref="B16:D16"/>
    <mergeCell ref="B17:D17"/>
    <mergeCell ref="B19:D19"/>
    <mergeCell ref="B20:D20"/>
    <mergeCell ref="B21:D21"/>
    <mergeCell ref="B9:D9"/>
    <mergeCell ref="B10:D10"/>
    <mergeCell ref="B11:D11"/>
    <mergeCell ref="B12:D12"/>
    <mergeCell ref="B13:D13"/>
    <mergeCell ref="B14:D14"/>
  </mergeCells>
  <phoneticPr fontId="2"/>
  <printOptions horizontalCentered="1"/>
  <pageMargins left="0.70866141732283472" right="0.70866141732283472" top="0.59055118110236227" bottom="0.19685039370078741" header="0.11811023622047245" footer="0.11811023622047245"/>
  <pageSetup paperSize="9" scale="71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4"/>
  <sheetViews>
    <sheetView workbookViewId="0">
      <selection activeCell="K8" sqref="K8"/>
    </sheetView>
  </sheetViews>
  <sheetFormatPr defaultRowHeight="14.5"/>
  <cols>
    <col min="1" max="1" width="5.453125" customWidth="1"/>
    <col min="2" max="2" width="14.6328125" customWidth="1"/>
    <col min="3" max="3" width="18.90625" customWidth="1"/>
    <col min="4" max="4" width="9.7265625" customWidth="1"/>
    <col min="5" max="5" width="22.36328125" customWidth="1"/>
    <col min="6" max="6" width="8.90625" customWidth="1"/>
    <col min="7" max="7" width="11.36328125" customWidth="1"/>
  </cols>
  <sheetData>
    <row r="1" spans="1:7" ht="16.5">
      <c r="B1" s="43" t="s">
        <v>46</v>
      </c>
      <c r="E1" s="67" t="s">
        <v>79</v>
      </c>
      <c r="F1" s="101" t="s">
        <v>110</v>
      </c>
      <c r="G1" s="101"/>
    </row>
    <row r="3" spans="1:7" ht="15" thickBot="1">
      <c r="A3" s="36" t="s">
        <v>47</v>
      </c>
      <c r="B3" s="36" t="s">
        <v>26</v>
      </c>
      <c r="C3" s="36" t="s">
        <v>27</v>
      </c>
      <c r="D3" s="36"/>
      <c r="E3" s="36" t="s">
        <v>28</v>
      </c>
      <c r="F3" s="36" t="s">
        <v>32</v>
      </c>
      <c r="G3" s="36" t="s">
        <v>76</v>
      </c>
    </row>
    <row r="4" spans="1:7" ht="15" thickTop="1">
      <c r="A4" t="s">
        <v>50</v>
      </c>
      <c r="B4" t="s">
        <v>116</v>
      </c>
      <c r="C4" t="s">
        <v>117</v>
      </c>
      <c r="D4">
        <v>208972</v>
      </c>
      <c r="E4" t="s">
        <v>118</v>
      </c>
      <c r="F4">
        <v>11.423999999999999</v>
      </c>
      <c r="G4">
        <v>1160</v>
      </c>
    </row>
    <row r="5" spans="1:7">
      <c r="A5" t="s">
        <v>49</v>
      </c>
      <c r="B5" t="s">
        <v>116</v>
      </c>
      <c r="C5" t="s">
        <v>120</v>
      </c>
      <c r="D5">
        <v>209071</v>
      </c>
      <c r="E5" t="s">
        <v>121</v>
      </c>
      <c r="F5">
        <v>16.899000000000001</v>
      </c>
      <c r="G5">
        <v>2010</v>
      </c>
    </row>
    <row r="6" spans="1:7">
      <c r="A6" t="s">
        <v>84</v>
      </c>
      <c r="B6" t="s">
        <v>116</v>
      </c>
      <c r="C6" t="s">
        <v>122</v>
      </c>
      <c r="D6">
        <v>209072</v>
      </c>
      <c r="E6" t="s">
        <v>123</v>
      </c>
      <c r="F6">
        <v>11.403</v>
      </c>
      <c r="G6">
        <v>1230</v>
      </c>
    </row>
    <row r="7" spans="1:7">
      <c r="A7" t="s">
        <v>85</v>
      </c>
      <c r="B7" t="s">
        <v>116</v>
      </c>
      <c r="C7" t="s">
        <v>124</v>
      </c>
      <c r="D7">
        <v>206592</v>
      </c>
      <c r="E7" t="s">
        <v>125</v>
      </c>
      <c r="F7">
        <v>9.6329999999999991</v>
      </c>
      <c r="G7">
        <v>1010</v>
      </c>
    </row>
    <row r="9" spans="1:7">
      <c r="A9" t="s">
        <v>87</v>
      </c>
      <c r="B9" t="s">
        <v>116</v>
      </c>
      <c r="C9" t="s">
        <v>126</v>
      </c>
      <c r="D9">
        <v>209082</v>
      </c>
      <c r="E9" t="s">
        <v>127</v>
      </c>
      <c r="F9">
        <v>11.327999999999999</v>
      </c>
      <c r="G9">
        <v>1230</v>
      </c>
    </row>
    <row r="10" spans="1:7">
      <c r="A10" t="s">
        <v>102</v>
      </c>
      <c r="B10" t="s">
        <v>116</v>
      </c>
      <c r="C10" t="s">
        <v>126</v>
      </c>
      <c r="D10">
        <v>209083</v>
      </c>
      <c r="E10" t="s">
        <v>128</v>
      </c>
      <c r="F10">
        <v>11.327999999999999</v>
      </c>
      <c r="G10">
        <v>1230</v>
      </c>
    </row>
    <row r="11" spans="1:7">
      <c r="A11" t="s">
        <v>89</v>
      </c>
      <c r="B11" t="s">
        <v>129</v>
      </c>
      <c r="C11" t="s">
        <v>130</v>
      </c>
      <c r="D11">
        <v>209085</v>
      </c>
      <c r="E11" t="s">
        <v>131</v>
      </c>
      <c r="F11">
        <v>15.535</v>
      </c>
      <c r="G11">
        <v>1790</v>
      </c>
    </row>
    <row r="12" spans="1:7">
      <c r="A12" t="s">
        <v>90</v>
      </c>
      <c r="B12" t="s">
        <v>116</v>
      </c>
      <c r="C12" t="s">
        <v>132</v>
      </c>
      <c r="D12">
        <v>209086</v>
      </c>
      <c r="E12" t="s">
        <v>133</v>
      </c>
      <c r="F12">
        <v>14.733000000000001</v>
      </c>
      <c r="G12">
        <v>1590</v>
      </c>
    </row>
    <row r="13" spans="1:7">
      <c r="F13" s="71"/>
    </row>
    <row r="14" spans="1:7">
      <c r="A14" t="s">
        <v>96</v>
      </c>
      <c r="B14" t="s">
        <v>116</v>
      </c>
      <c r="C14" t="s">
        <v>134</v>
      </c>
      <c r="D14">
        <v>208971</v>
      </c>
      <c r="E14" t="s">
        <v>135</v>
      </c>
      <c r="F14" s="71">
        <v>11.268000000000001</v>
      </c>
      <c r="G14">
        <v>1250</v>
      </c>
    </row>
    <row r="15" spans="1:7">
      <c r="A15" t="s">
        <v>97</v>
      </c>
      <c r="B15" t="s">
        <v>116</v>
      </c>
      <c r="C15" t="s">
        <v>126</v>
      </c>
      <c r="D15">
        <v>209084</v>
      </c>
      <c r="E15" t="s">
        <v>136</v>
      </c>
      <c r="F15" s="71">
        <v>11.327999999999999</v>
      </c>
      <c r="G15">
        <v>1220</v>
      </c>
    </row>
    <row r="16" spans="1:7">
      <c r="A16" t="s">
        <v>98</v>
      </c>
      <c r="B16" t="s">
        <v>116</v>
      </c>
      <c r="C16" t="s">
        <v>137</v>
      </c>
      <c r="D16">
        <v>209134</v>
      </c>
      <c r="E16" t="s">
        <v>138</v>
      </c>
      <c r="F16" s="71">
        <v>10.654</v>
      </c>
      <c r="G16">
        <v>1110</v>
      </c>
    </row>
    <row r="17" spans="1:7">
      <c r="A17" t="s">
        <v>99</v>
      </c>
      <c r="B17" t="s">
        <v>116</v>
      </c>
      <c r="C17" t="s">
        <v>139</v>
      </c>
      <c r="D17">
        <v>209440</v>
      </c>
      <c r="E17" t="s">
        <v>140</v>
      </c>
      <c r="F17" s="71">
        <v>10.275</v>
      </c>
      <c r="G17">
        <v>1150</v>
      </c>
    </row>
    <row r="18" spans="1:7">
      <c r="A18" t="s">
        <v>100</v>
      </c>
      <c r="B18" t="s">
        <v>116</v>
      </c>
      <c r="C18" t="s">
        <v>124</v>
      </c>
      <c r="D18">
        <v>209443</v>
      </c>
      <c r="E18" t="s">
        <v>141</v>
      </c>
      <c r="F18" s="71">
        <v>9.7100000000000009</v>
      </c>
      <c r="G18">
        <v>1020</v>
      </c>
    </row>
    <row r="19" spans="1:7">
      <c r="F19" s="71"/>
    </row>
    <row r="20" spans="1:7">
      <c r="F20" s="71"/>
    </row>
    <row r="21" spans="1:7">
      <c r="F21" s="71"/>
    </row>
    <row r="22" spans="1:7">
      <c r="F22" s="71"/>
    </row>
    <row r="23" spans="1:7">
      <c r="B23" s="43"/>
      <c r="C23" s="59" t="s">
        <v>92</v>
      </c>
      <c r="D23" s="43"/>
      <c r="E23" s="43"/>
      <c r="F23" s="43" t="s">
        <v>77</v>
      </c>
      <c r="G23" s="43" t="s">
        <v>78</v>
      </c>
    </row>
    <row r="24" spans="1:7">
      <c r="B24" s="59"/>
      <c r="C24" s="43">
        <f>Iv!B31</f>
        <v>13</v>
      </c>
      <c r="D24" s="43" t="str">
        <f>Iv!C31</f>
        <v>UNITS</v>
      </c>
      <c r="E24" s="43"/>
      <c r="F24" s="66">
        <f>At!M23</f>
        <v>155.51800000000003</v>
      </c>
      <c r="G24" s="46">
        <f>At!N23</f>
        <v>17000</v>
      </c>
    </row>
  </sheetData>
  <autoFilter ref="A3:G3">
    <sortState ref="A4:G12">
      <sortCondition ref="A3"/>
    </sortState>
  </autoFilter>
  <mergeCells count="1">
    <mergeCell ref="F1:G1"/>
  </mergeCells>
  <phoneticPr fontId="2"/>
  <printOptions horizontalCentered="1"/>
  <pageMargins left="0.23622047244094491" right="0.23622047244094491" top="0.39370078740157483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Iv</vt:lpstr>
      <vt:lpstr>At</vt:lpstr>
      <vt:lpstr>Si</vt:lpstr>
      <vt:lpstr>Si_at</vt:lpstr>
      <vt:lpstr>At!Print_Area</vt:lpstr>
      <vt:lpstr>Iv!Print_Area</vt:lpstr>
      <vt:lpstr>Si!Print_Area</vt:lpstr>
      <vt:lpstr>Si_at!Print_Area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acjl</dc:creator>
  <cp:lastModifiedBy>IPDEVELOPMENT024</cp:lastModifiedBy>
  <cp:lastPrinted>2024-02-02T05:40:44Z</cp:lastPrinted>
  <dcterms:created xsi:type="dcterms:W3CDTF">2009-07-27T00:33:32Z</dcterms:created>
  <dcterms:modified xsi:type="dcterms:W3CDTF">2024-02-20T08:11:05Z</dcterms:modified>
</cp:coreProperties>
</file>