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autologisticsjapan-my.sharepoint.com/personal/atlcs2_autologisticsjapan_com/Documents/デスクトップ/コンテナ 書類作成/NAGOYA 2024/2024.2/2024.2.14/ICM JAPAN/1  EBKG07870938/"/>
    </mc:Choice>
  </mc:AlternateContent>
  <xr:revisionPtr revIDLastSave="11" documentId="13_ncr:1_{8BE426ED-3DA2-477E-9163-B90928B30DC7}" xr6:coauthVersionLast="47" xr6:coauthVersionMax="47" xr10:uidLastSave="{ADB3360D-148F-4ED1-AF33-E6C6C960379A}"/>
  <bookViews>
    <workbookView xWindow="11880" yWindow="1215" windowWidth="16455" windowHeight="13080" activeTab="1" xr2:uid="{00000000-000D-0000-FFFF-FFFF00000000}"/>
  </bookViews>
  <sheets>
    <sheet name="SHIPPING LIST" sheetId="1" r:id="rId1"/>
    <sheet name="INVOICE" sheetId="3" r:id="rId2"/>
    <sheet name="INST-1" sheetId="2" r:id="rId3"/>
  </sheets>
  <definedNames>
    <definedName name="_xlnm.Print_Area" localSheetId="1">INVOICE!$A$1:$P$31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2" l="1"/>
  <c r="H31" i="2"/>
  <c r="H30" i="2"/>
  <c r="D31" i="2"/>
  <c r="D30" i="2"/>
  <c r="D29" i="2"/>
  <c r="D28" i="2"/>
  <c r="D27" i="2"/>
  <c r="D26" i="2"/>
  <c r="D25" i="2"/>
  <c r="N7" i="2"/>
  <c r="D14" i="2"/>
  <c r="I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22" i="2" s="1"/>
  <c r="M17" i="2"/>
  <c r="L17" i="2"/>
  <c r="K17" i="2"/>
  <c r="J17" i="2"/>
  <c r="I17" i="2"/>
  <c r="H17" i="2"/>
  <c r="G17" i="2"/>
  <c r="F17" i="2"/>
  <c r="E17" i="2"/>
  <c r="D17" i="2"/>
  <c r="F22" i="2" s="1"/>
  <c r="P19" i="3"/>
  <c r="I19" i="3"/>
  <c r="F19" i="3"/>
  <c r="C19" i="3"/>
</calcChain>
</file>

<file path=xl/sharedStrings.xml><?xml version="1.0" encoding="utf-8"?>
<sst xmlns="http://schemas.openxmlformats.org/spreadsheetml/2006/main" count="286" uniqueCount="141">
  <si>
    <t>REFNO</t>
  </si>
  <si>
    <t>STOCKNO</t>
  </si>
  <si>
    <t>NAME</t>
  </si>
  <si>
    <t>CHASSIS NO</t>
  </si>
  <si>
    <t>YEAR</t>
  </si>
  <si>
    <t>MON</t>
  </si>
  <si>
    <t>COLOR</t>
  </si>
  <si>
    <t>LENGTH</t>
  </si>
  <si>
    <t>WIDTH</t>
  </si>
  <si>
    <t>HEIGHT</t>
  </si>
  <si>
    <t>M3</t>
  </si>
  <si>
    <t>WEIGHT</t>
  </si>
  <si>
    <t>CC</t>
  </si>
  <si>
    <t>FUEL</t>
  </si>
  <si>
    <t>PORT</t>
  </si>
  <si>
    <t>乙仲名</t>
  </si>
  <si>
    <t>Consignee</t>
  </si>
  <si>
    <t>ConsigneeAddress</t>
  </si>
  <si>
    <t>ConsigneeTEL</t>
  </si>
  <si>
    <t>Notify</t>
  </si>
  <si>
    <t>NotifyAddress</t>
  </si>
  <si>
    <t>入庫日</t>
  </si>
  <si>
    <t>BUYDATE</t>
  </si>
  <si>
    <t>CUST_CONTRY</t>
  </si>
  <si>
    <t>SellPrice</t>
  </si>
  <si>
    <t>Cur</t>
  </si>
  <si>
    <t>Freight</t>
  </si>
  <si>
    <t>ARRIVE PORT</t>
  </si>
  <si>
    <t>RsvMEMO</t>
  </si>
  <si>
    <t>SellPerson</t>
  </si>
  <si>
    <t>CUSTOMER</t>
  </si>
  <si>
    <t>264338</t>
  </si>
  <si>
    <t>IREN-00864</t>
  </si>
  <si>
    <t>A1 SPORTBACK</t>
  </si>
  <si>
    <t>WAUZZZ8XXDB086170</t>
  </si>
  <si>
    <t>BLACK</t>
  </si>
  <si>
    <t>PETROL</t>
  </si>
  <si>
    <t>NAGOYA</t>
  </si>
  <si>
    <t>オートロジ (名古屋)</t>
  </si>
  <si>
    <t>Optimum Autos</t>
  </si>
  <si>
    <t>Applegreen Petrol Stataion Darragh Kilrush road Ennis V95RR97 Co. Clare， Ireland</t>
  </si>
  <si>
    <t>353 851353950</t>
  </si>
  <si>
    <t>IPS GROUP</t>
  </si>
  <si>
    <t>IPS Groupage Services Ltd.， Unit 102 Donnybrook Commercial Centre，  Douglas，  Cork Ireland.</t>
  </si>
  <si>
    <t>IRELAND</t>
  </si>
  <si>
    <t>\</t>
  </si>
  <si>
    <t>PREPAID</t>
  </si>
  <si>
    <t>DUBLIN</t>
  </si>
  <si>
    <t>50%AucD</t>
  </si>
  <si>
    <t>Dileep</t>
  </si>
  <si>
    <t>Optimum autos</t>
  </si>
  <si>
    <t>264488</t>
  </si>
  <si>
    <t>IREN-00873</t>
  </si>
  <si>
    <t>GOLF</t>
  </si>
  <si>
    <t>WVWZZZAUZGW153858</t>
  </si>
  <si>
    <t>SILVER</t>
  </si>
  <si>
    <t>264711</t>
  </si>
  <si>
    <t>IREN-00881</t>
  </si>
  <si>
    <t>A3 SPORTBACK</t>
  </si>
  <si>
    <t>WAUZZZ8V9GA172515</t>
  </si>
  <si>
    <t>WHITE</t>
  </si>
  <si>
    <t>264940</t>
  </si>
  <si>
    <t>IREN-00892</t>
  </si>
  <si>
    <t>A180</t>
  </si>
  <si>
    <t>WDD1760422V034989</t>
  </si>
  <si>
    <t>RED</t>
  </si>
  <si>
    <t>265343</t>
  </si>
  <si>
    <t>IREN-00909</t>
  </si>
  <si>
    <t>WDD1760422V030026</t>
  </si>
  <si>
    <t>SHIPPING ORDER LIST</t>
  </si>
  <si>
    <t>NO.</t>
    <phoneticPr fontId="1"/>
  </si>
  <si>
    <t>DATE:</t>
  </si>
  <si>
    <t>MAKER</t>
  </si>
  <si>
    <t>RECNO</t>
  </si>
  <si>
    <t>MEAS</t>
  </si>
  <si>
    <t>DISP</t>
  </si>
  <si>
    <t>CATEGORY</t>
  </si>
  <si>
    <t>SEAT</t>
  </si>
  <si>
    <t>C&amp;F</t>
  </si>
  <si>
    <t>ENGINEPOWER</t>
  </si>
  <si>
    <t>AUDI</t>
  </si>
  <si>
    <t>G</t>
  </si>
  <si>
    <t>5</t>
  </si>
  <si>
    <t>1400 CC</t>
  </si>
  <si>
    <t>VOLKSWAGEN</t>
  </si>
  <si>
    <t>1200 CC</t>
  </si>
  <si>
    <t>MERCEDES</t>
  </si>
  <si>
    <t>1600 CC</t>
  </si>
  <si>
    <r>
      <rPr>
        <sz val="11"/>
        <color theme="1"/>
        <rFont val="ＭＳ Ｐゴシック"/>
        <family val="2"/>
        <charset val="128"/>
      </rPr>
      <t>特記事項</t>
    </r>
  </si>
  <si>
    <r>
      <rPr>
        <sz val="11"/>
        <color theme="1"/>
        <rFont val="ＭＳ Ｐゴシック"/>
        <family val="2"/>
        <charset val="128"/>
      </rPr>
      <t>乙仲</t>
    </r>
  </si>
  <si>
    <r>
      <rPr>
        <sz val="11"/>
        <color theme="1"/>
        <rFont val="ＭＳ Ｐゴシック"/>
        <family val="2"/>
        <charset val="128"/>
      </rPr>
      <t>輸入車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ＭＳ Ｐゴシック"/>
        <family val="2"/>
        <charset val="128"/>
      </rPr>
      <t>コンテナ</t>
    </r>
    <r>
      <rPr>
        <sz val="11"/>
        <color theme="1"/>
        <rFont val="Microsoft Sans Serif"/>
        <family val="2"/>
      </rPr>
      <t>4</t>
    </r>
    <r>
      <rPr>
        <sz val="11"/>
        <color theme="1"/>
        <rFont val="ＭＳ Ｐゴシック"/>
        <family val="2"/>
        <charset val="128"/>
      </rPr>
      <t>台詰</t>
    </r>
  </si>
  <si>
    <r>
      <rPr>
        <sz val="11"/>
        <color theme="1"/>
        <rFont val="ＭＳ Ｐゴシック"/>
        <family val="2"/>
        <charset val="128"/>
      </rPr>
      <t>オートロジ</t>
    </r>
    <r>
      <rPr>
        <sz val="11"/>
        <color theme="1"/>
        <rFont val="Microsoft Sans Serif"/>
        <family val="2"/>
      </rPr>
      <t xml:space="preserve"> (</t>
    </r>
    <r>
      <rPr>
        <sz val="11"/>
        <color theme="1"/>
        <rFont val="ＭＳ Ｐゴシック"/>
        <family val="2"/>
        <charset val="128"/>
      </rPr>
      <t>名古屋</t>
    </r>
    <r>
      <rPr>
        <sz val="11"/>
        <color theme="1"/>
        <rFont val="Microsoft Sans Serif"/>
        <family val="2"/>
      </rPr>
      <t>)</t>
    </r>
  </si>
  <si>
    <r>
      <rPr>
        <sz val="11"/>
        <color theme="1"/>
        <rFont val="ＭＳ Ｐゴシック"/>
        <family val="2"/>
        <charset val="128"/>
      </rPr>
      <t>輸入車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ＭＳ Ｐゴシック"/>
        <family val="2"/>
        <charset val="128"/>
      </rPr>
      <t>コンテナ</t>
    </r>
    <r>
      <rPr>
        <sz val="11"/>
        <color theme="1"/>
        <rFont val="Microsoft Sans Serif"/>
        <family val="2"/>
      </rPr>
      <t>4</t>
    </r>
    <r>
      <rPr>
        <sz val="11"/>
        <color theme="1"/>
        <rFont val="ＭＳ Ｐゴシック"/>
        <family val="2"/>
        <charset val="128"/>
      </rPr>
      <t>台詰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ＭＳ Ｐゴシック"/>
        <family val="2"/>
        <charset val="128"/>
      </rPr>
      <t>営業確認済み（</t>
    </r>
    <r>
      <rPr>
        <sz val="11"/>
        <color theme="1"/>
        <rFont val="Microsoft Sans Serif"/>
        <family val="2"/>
      </rPr>
      <t>Thermostat problem OK/EG check lamp ON</t>
    </r>
    <r>
      <rPr>
        <sz val="11"/>
        <color theme="1"/>
        <rFont val="ＭＳ Ｐゴシック"/>
        <family val="2"/>
        <charset val="128"/>
      </rPr>
      <t>）</t>
    </r>
  </si>
  <si>
    <t>NO</t>
  </si>
  <si>
    <t>TOTAL</t>
  </si>
  <si>
    <t>UNITS</t>
  </si>
  <si>
    <t>KGS</t>
  </si>
  <si>
    <t>ICM JAPAN</t>
  </si>
  <si>
    <t>KANAGAWA-KEN, YOKOHAMA, KANAGAWA-KU, KINKO-CHO 6-3, YOKOHAMA KINKO CHO BLD 7F, POSTAL CODE - 221-0056</t>
  </si>
  <si>
    <t>TEL 045-444-4321 FAX 045-444-4322</t>
  </si>
  <si>
    <t>I N V O I C E</t>
  </si>
  <si>
    <t>SOLD TO :</t>
  </si>
  <si>
    <t>OPTIMUM AUTOS</t>
  </si>
  <si>
    <t>APPLEGREEN PETROL STATAION DARRAGH KILRUSH ROAD ENNIS V95RR97 CO. CLARE, IRELAND</t>
  </si>
  <si>
    <t>(PH) 353 851353950 / (EMAIL) OPTIMUMCARSALES@GMAIL.COM</t>
  </si>
  <si>
    <t>FINAL</t>
  </si>
  <si>
    <t>DESTINATION :</t>
  </si>
  <si>
    <t>DUBLIN, IRELAND</t>
  </si>
  <si>
    <t>INV NO:</t>
  </si>
  <si>
    <t>IREN240202-1</t>
  </si>
  <si>
    <t>SHIPPING FROM :</t>
  </si>
  <si>
    <t>SHIPPED TO :</t>
  </si>
  <si>
    <t>SHIPPED PER :</t>
  </si>
  <si>
    <t>VOY :</t>
  </si>
  <si>
    <t>SHIPPED ON :</t>
  </si>
  <si>
    <t>BOOKING :</t>
  </si>
  <si>
    <t>SHIPPING COMPANY :</t>
  </si>
  <si>
    <t>NAGOYA, JAPAN</t>
  </si>
  <si>
    <t>MSC MONTEREY</t>
  </si>
  <si>
    <t>NO.HI407A</t>
  </si>
  <si>
    <t>MARINE SERVICE CO.,LTD.</t>
  </si>
  <si>
    <t>MSC JAPAN</t>
  </si>
  <si>
    <t>AUTHORIZED SIGNATURE</t>
  </si>
  <si>
    <t>FREIGHT :</t>
  </si>
  <si>
    <t>B/L ISSUE BY :</t>
  </si>
  <si>
    <t>PREPAID/AS ARRANGED</t>
  </si>
  <si>
    <t>MARKS &amp; NO. S</t>
  </si>
  <si>
    <t>SHIPPING INSTRUCTION</t>
  </si>
  <si>
    <t>CONSIGNEE :</t>
  </si>
  <si>
    <t>NOTIFY PARTY :</t>
  </si>
  <si>
    <t>IPS GROUPAGE SERVICES LTD., UNIT 102 DONNYBROOK COMMERCIAL CENTRE,  DOUGLAS,  CORK IRELAND.</t>
  </si>
  <si>
    <t>(PH) 353 21 4895777 / (EMAIL) JOE@IPS-GROUP.COM</t>
  </si>
  <si>
    <t>B/L :</t>
  </si>
  <si>
    <t>THREE(3)</t>
  </si>
  <si>
    <t>EBKG07870938</t>
  </si>
  <si>
    <t>TOKYO, JAPAN</t>
    <phoneticPr fontId="1"/>
  </si>
  <si>
    <t>WAUZZZ8XXDB086170</t>
    <phoneticPr fontId="1"/>
  </si>
  <si>
    <t>WVWZZZAUZGW153858</t>
    <phoneticPr fontId="1"/>
  </si>
  <si>
    <t>WAUZZZ8V9GA172515</t>
    <phoneticPr fontId="1"/>
  </si>
  <si>
    <t>WDD1760422V034989</t>
    <phoneticPr fontId="1"/>
  </si>
  <si>
    <t>WDD1760422V030026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</si>
</sst>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#,##0_ "/>
    <numFmt numFmtId="178" formatCode="[$-409]dd\-mmm\-yy;@"/>
    <numFmt numFmtId="179" formatCode="###0.00;\-###0.00"/>
    <numFmt numFmtId="180" formatCode="###0.000;\-###0.000"/>
    <numFmt numFmtId="181" formatCode="&quot;(JPY)&quot;#,##0;&quot;(JPY)&quot;\-#,##0"/>
    <numFmt numFmtId="182" formatCode="[$-409]d\-mmm\-yy;@"/>
  </numFmts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Microsoft Sans Serif"/>
      <family val="2"/>
    </font>
    <font>
      <sz val="12"/>
      <color theme="1"/>
      <name val="Microsoft Sans Serif"/>
      <family val="2"/>
    </font>
    <font>
      <sz val="11"/>
      <color theme="1"/>
      <name val="ＭＳ Ｐゴシック"/>
      <family val="2"/>
      <charset val="128"/>
    </font>
    <font>
      <sz val="9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u/>
      <sz val="12"/>
      <color theme="1"/>
      <name val="Microsoft Sans Serif"/>
      <family val="2"/>
    </font>
    <font>
      <u/>
      <sz val="12"/>
      <color theme="1"/>
      <name val="Microsoft Sans Serif"/>
      <family val="2"/>
    </font>
    <font>
      <u/>
      <sz val="11"/>
      <color theme="1"/>
      <name val="ＭＳ Ｐゴシック"/>
      <family val="2"/>
      <charset val="128"/>
      <scheme val="minor"/>
    </font>
    <font>
      <sz val="16"/>
      <color theme="1"/>
      <name val="Microsoft Sans Serif"/>
      <family val="2"/>
    </font>
    <font>
      <sz val="10"/>
      <color theme="1"/>
      <name val="Microsoft Sans Serif"/>
      <family val="2"/>
    </font>
    <font>
      <b/>
      <sz val="11"/>
      <color rgb="FFFF000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2" borderId="7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37" fontId="3" fillId="0" borderId="7" xfId="0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37" fontId="3" fillId="0" borderId="11" xfId="0" applyNumberFormat="1" applyFont="1" applyBorder="1" applyAlignment="1">
      <alignment horizontal="center" vertical="center"/>
    </xf>
    <xf numFmtId="37" fontId="3" fillId="0" borderId="12" xfId="0" applyNumberFormat="1" applyFont="1" applyBorder="1">
      <alignment vertical="center"/>
    </xf>
    <xf numFmtId="179" fontId="3" fillId="0" borderId="11" xfId="0" applyNumberFormat="1" applyFont="1" applyBorder="1" applyAlignment="1">
      <alignment horizontal="center" vertical="center"/>
    </xf>
    <xf numFmtId="180" fontId="3" fillId="0" borderId="11" xfId="0" applyNumberFormat="1" applyFont="1" applyBorder="1" applyAlignment="1">
      <alignment horizontal="center" vertical="center"/>
    </xf>
    <xf numFmtId="181" fontId="3" fillId="0" borderId="7" xfId="0" applyNumberFormat="1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1" fontId="3" fillId="0" borderId="13" xfId="0" applyNumberFormat="1" applyFont="1" applyBorder="1" applyAlignment="1">
      <alignment horizontal="center"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178" fontId="6" fillId="0" borderId="0" xfId="0" applyNumberFormat="1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37" fontId="6" fillId="0" borderId="7" xfId="0" applyNumberFormat="1" applyFont="1" applyBorder="1" applyAlignment="1">
      <alignment horizontal="center" vertical="center"/>
    </xf>
    <xf numFmtId="37" fontId="6" fillId="0" borderId="11" xfId="0" applyNumberFormat="1" applyFont="1" applyBorder="1" applyAlignment="1">
      <alignment horizontal="center" vertical="center"/>
    </xf>
    <xf numFmtId="180" fontId="3" fillId="0" borderId="12" xfId="0" applyNumberFormat="1" applyFont="1" applyBorder="1">
      <alignment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80" fontId="3" fillId="0" borderId="12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82" fontId="9" fillId="0" borderId="0" xfId="0" applyNumberFormat="1" applyFont="1" applyAlignment="1">
      <alignment horizontal="left" vertical="center"/>
    </xf>
    <xf numFmtId="182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workbookViewId="0">
      <selection activeCell="A2" sqref="A2"/>
    </sheetView>
  </sheetViews>
  <sheetFormatPr defaultRowHeight="13.5" x14ac:dyDescent="0.15"/>
  <cols>
    <col min="1" max="1" width="4.5" bestFit="1" customWidth="1"/>
    <col min="2" max="2" width="7.5" bestFit="1" customWidth="1"/>
    <col min="3" max="3" width="11.5" bestFit="1" customWidth="1"/>
    <col min="4" max="4" width="15.375" bestFit="1" customWidth="1"/>
    <col min="5" max="5" width="21.5" bestFit="1" customWidth="1"/>
    <col min="6" max="6" width="5.875" bestFit="1" customWidth="1"/>
    <col min="7" max="7" width="5.5" bestFit="1" customWidth="1"/>
    <col min="8" max="8" width="7.625" bestFit="1" customWidth="1"/>
    <col min="9" max="9" width="8.375" bestFit="1" customWidth="1"/>
    <col min="10" max="10" width="7" bestFit="1" customWidth="1"/>
    <col min="11" max="11" width="7.875" bestFit="1" customWidth="1"/>
    <col min="12" max="12" width="7.5" bestFit="1" customWidth="1"/>
    <col min="13" max="13" width="8" bestFit="1" customWidth="1"/>
    <col min="14" max="14" width="5.5" bestFit="1" customWidth="1"/>
    <col min="15" max="15" width="8.25" bestFit="1" customWidth="1"/>
    <col min="16" max="16" width="8.75" bestFit="1" customWidth="1"/>
    <col min="17" max="17" width="17.75" bestFit="1" customWidth="1"/>
    <col min="18" max="18" width="14.125" bestFit="1" customWidth="1"/>
    <col min="19" max="19" width="73.75" bestFit="1" customWidth="1"/>
    <col min="20" max="20" width="14.625" bestFit="1" customWidth="1"/>
    <col min="21" max="21" width="11.125" bestFit="1" customWidth="1"/>
    <col min="22" max="22" width="87.125" bestFit="1" customWidth="1"/>
    <col min="23" max="24" width="11.625" bestFit="1" customWidth="1"/>
    <col min="25" max="25" width="14.625" bestFit="1" customWidth="1"/>
    <col min="26" max="26" width="8.5" bestFit="1" customWidth="1"/>
    <col min="27" max="27" width="4.375" bestFit="1" customWidth="1"/>
    <col min="28" max="28" width="8.75" bestFit="1" customWidth="1"/>
    <col min="29" max="29" width="13.125" bestFit="1" customWidth="1"/>
    <col min="30" max="30" width="9.5" bestFit="1" customWidth="1"/>
    <col min="31" max="31" width="10" bestFit="1" customWidth="1"/>
    <col min="32" max="32" width="13.875" bestFit="1" customWidth="1"/>
  </cols>
  <sheetData>
    <row r="1" spans="1:32" ht="17.25" x14ac:dyDescent="0.15">
      <c r="A1" s="49" t="s">
        <v>69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</row>
    <row r="4" spans="1:32" x14ac:dyDescent="0.15">
      <c r="AE4" s="6" t="s">
        <v>71</v>
      </c>
      <c r="AF4" s="7">
        <v>45324</v>
      </c>
    </row>
    <row r="6" spans="1:32" x14ac:dyDescent="0.15">
      <c r="A6" s="8" t="s">
        <v>70</v>
      </c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8" t="s">
        <v>7</v>
      </c>
      <c r="J6" s="8" t="s">
        <v>8</v>
      </c>
      <c r="K6" s="8" t="s">
        <v>9</v>
      </c>
      <c r="L6" s="8" t="s">
        <v>10</v>
      </c>
      <c r="M6" s="8" t="s">
        <v>11</v>
      </c>
      <c r="N6" s="8" t="s">
        <v>12</v>
      </c>
      <c r="O6" s="8" t="s">
        <v>13</v>
      </c>
      <c r="P6" s="8" t="s">
        <v>14</v>
      </c>
      <c r="Q6" s="8" t="s">
        <v>15</v>
      </c>
      <c r="R6" s="8" t="s">
        <v>16</v>
      </c>
      <c r="S6" s="8" t="s">
        <v>17</v>
      </c>
      <c r="T6" s="8" t="s">
        <v>18</v>
      </c>
      <c r="U6" s="8" t="s">
        <v>19</v>
      </c>
      <c r="V6" s="8" t="s">
        <v>20</v>
      </c>
      <c r="W6" s="8" t="s">
        <v>21</v>
      </c>
      <c r="X6" s="8" t="s">
        <v>22</v>
      </c>
      <c r="Y6" s="8" t="s">
        <v>23</v>
      </c>
      <c r="Z6" s="8" t="s">
        <v>24</v>
      </c>
      <c r="AA6" s="8" t="s">
        <v>25</v>
      </c>
      <c r="AB6" s="8" t="s">
        <v>26</v>
      </c>
      <c r="AC6" s="8" t="s">
        <v>27</v>
      </c>
      <c r="AD6" s="8" t="s">
        <v>28</v>
      </c>
      <c r="AE6" s="8" t="s">
        <v>29</v>
      </c>
      <c r="AF6" s="8" t="s">
        <v>30</v>
      </c>
    </row>
    <row r="7" spans="1:32" x14ac:dyDescent="0.15">
      <c r="A7" s="1">
        <v>1</v>
      </c>
      <c r="B7" s="1" t="s">
        <v>31</v>
      </c>
      <c r="C7" s="1" t="s">
        <v>32</v>
      </c>
      <c r="D7" s="1" t="s">
        <v>33</v>
      </c>
      <c r="E7" s="1" t="s">
        <v>34</v>
      </c>
      <c r="F7" s="1">
        <v>2013</v>
      </c>
      <c r="G7" s="1">
        <v>5</v>
      </c>
      <c r="H7" s="1" t="s">
        <v>35</v>
      </c>
      <c r="I7" s="1">
        <v>397</v>
      </c>
      <c r="J7" s="1">
        <v>174</v>
      </c>
      <c r="K7" s="1">
        <v>144</v>
      </c>
      <c r="L7" s="1">
        <v>9.9469999999999992</v>
      </c>
      <c r="M7" s="1">
        <v>1220</v>
      </c>
      <c r="N7" s="1">
        <v>1400</v>
      </c>
      <c r="O7" s="1" t="s">
        <v>36</v>
      </c>
      <c r="P7" s="1" t="s">
        <v>37</v>
      </c>
      <c r="Q7" s="1" t="s">
        <v>38</v>
      </c>
      <c r="R7" s="1" t="s">
        <v>39</v>
      </c>
      <c r="S7" s="1" t="s">
        <v>40</v>
      </c>
      <c r="T7" s="1" t="s">
        <v>41</v>
      </c>
      <c r="U7" s="1" t="s">
        <v>42</v>
      </c>
      <c r="V7" s="1" t="s">
        <v>43</v>
      </c>
      <c r="W7" s="2">
        <v>45247</v>
      </c>
      <c r="X7" s="2">
        <v>45239</v>
      </c>
      <c r="Y7" s="1" t="s">
        <v>44</v>
      </c>
      <c r="Z7" s="4">
        <v>675000</v>
      </c>
      <c r="AA7" s="1" t="s">
        <v>45</v>
      </c>
      <c r="AB7" s="1" t="s">
        <v>46</v>
      </c>
      <c r="AC7" s="1" t="s">
        <v>47</v>
      </c>
      <c r="AD7" s="1" t="s">
        <v>48</v>
      </c>
      <c r="AE7" s="1" t="s">
        <v>49</v>
      </c>
      <c r="AF7" s="1" t="s">
        <v>50</v>
      </c>
    </row>
    <row r="8" spans="1:32" x14ac:dyDescent="0.15">
      <c r="A8" s="1">
        <v>2</v>
      </c>
      <c r="B8" s="1" t="s">
        <v>51</v>
      </c>
      <c r="C8" s="1" t="s">
        <v>52</v>
      </c>
      <c r="D8" s="1" t="s">
        <v>53</v>
      </c>
      <c r="E8" s="1" t="s">
        <v>54</v>
      </c>
      <c r="F8" s="1">
        <v>2016</v>
      </c>
      <c r="G8" s="1">
        <v>5</v>
      </c>
      <c r="H8" s="1" t="s">
        <v>55</v>
      </c>
      <c r="I8" s="1">
        <v>426</v>
      </c>
      <c r="J8" s="1">
        <v>180</v>
      </c>
      <c r="K8" s="1">
        <v>148</v>
      </c>
      <c r="L8" s="1">
        <v>11.349</v>
      </c>
      <c r="M8" s="1">
        <v>1240</v>
      </c>
      <c r="N8" s="1">
        <v>1200</v>
      </c>
      <c r="O8" s="1" t="s">
        <v>36</v>
      </c>
      <c r="P8" s="1" t="s">
        <v>37</v>
      </c>
      <c r="Q8" s="1" t="s">
        <v>38</v>
      </c>
      <c r="R8" s="1" t="s">
        <v>39</v>
      </c>
      <c r="S8" s="1" t="s">
        <v>40</v>
      </c>
      <c r="T8" s="1" t="s">
        <v>41</v>
      </c>
      <c r="U8" s="1" t="s">
        <v>42</v>
      </c>
      <c r="V8" s="1" t="s">
        <v>43</v>
      </c>
      <c r="W8" s="2">
        <v>45246</v>
      </c>
      <c r="X8" s="2">
        <v>45241</v>
      </c>
      <c r="Y8" s="1" t="s">
        <v>44</v>
      </c>
      <c r="Z8" s="4">
        <v>588000</v>
      </c>
      <c r="AA8" s="1" t="s">
        <v>45</v>
      </c>
      <c r="AB8" s="1" t="s">
        <v>46</v>
      </c>
      <c r="AC8" s="1" t="s">
        <v>47</v>
      </c>
      <c r="AD8" s="1" t="s">
        <v>48</v>
      </c>
      <c r="AE8" s="1" t="s">
        <v>49</v>
      </c>
      <c r="AF8" s="1" t="s">
        <v>50</v>
      </c>
    </row>
    <row r="9" spans="1:32" x14ac:dyDescent="0.15">
      <c r="A9" s="1">
        <v>3</v>
      </c>
      <c r="B9" s="1" t="s">
        <v>56</v>
      </c>
      <c r="C9" s="1" t="s">
        <v>57</v>
      </c>
      <c r="D9" s="1" t="s">
        <v>58</v>
      </c>
      <c r="E9" s="1" t="s">
        <v>59</v>
      </c>
      <c r="F9" s="1">
        <v>2016</v>
      </c>
      <c r="G9" s="1">
        <v>9</v>
      </c>
      <c r="H9" s="1" t="s">
        <v>60</v>
      </c>
      <c r="I9" s="1">
        <v>432</v>
      </c>
      <c r="J9" s="1">
        <v>178</v>
      </c>
      <c r="K9" s="1">
        <v>146</v>
      </c>
      <c r="L9" s="1">
        <v>11.227</v>
      </c>
      <c r="M9" s="1">
        <v>1320</v>
      </c>
      <c r="N9" s="1">
        <v>1400</v>
      </c>
      <c r="O9" s="1" t="s">
        <v>36</v>
      </c>
      <c r="P9" s="1" t="s">
        <v>37</v>
      </c>
      <c r="Q9" s="1" t="s">
        <v>38</v>
      </c>
      <c r="R9" s="1" t="s">
        <v>39</v>
      </c>
      <c r="S9" s="1" t="s">
        <v>40</v>
      </c>
      <c r="T9" s="1" t="s">
        <v>41</v>
      </c>
      <c r="U9" s="1" t="s">
        <v>42</v>
      </c>
      <c r="V9" s="1" t="s">
        <v>43</v>
      </c>
      <c r="W9" s="2">
        <v>45260</v>
      </c>
      <c r="X9" s="2">
        <v>45245</v>
      </c>
      <c r="Y9" s="1" t="s">
        <v>44</v>
      </c>
      <c r="Z9" s="4">
        <v>746500</v>
      </c>
      <c r="AA9" s="1" t="s">
        <v>45</v>
      </c>
      <c r="AB9" s="1" t="s">
        <v>46</v>
      </c>
      <c r="AC9" s="1" t="s">
        <v>47</v>
      </c>
      <c r="AD9" s="1" t="s">
        <v>48</v>
      </c>
      <c r="AE9" s="1" t="s">
        <v>49</v>
      </c>
      <c r="AF9" s="1" t="s">
        <v>50</v>
      </c>
    </row>
    <row r="10" spans="1:32" x14ac:dyDescent="0.15">
      <c r="A10" s="1">
        <v>4</v>
      </c>
      <c r="B10" s="1" t="s">
        <v>61</v>
      </c>
      <c r="C10" s="1" t="s">
        <v>62</v>
      </c>
      <c r="D10" s="1" t="s">
        <v>63</v>
      </c>
      <c r="E10" s="1" t="s">
        <v>64</v>
      </c>
      <c r="F10" s="1">
        <v>2014</v>
      </c>
      <c r="G10" s="1">
        <v>11</v>
      </c>
      <c r="H10" s="1" t="s">
        <v>65</v>
      </c>
      <c r="I10" s="1">
        <v>435</v>
      </c>
      <c r="J10" s="1">
        <v>178</v>
      </c>
      <c r="K10" s="1">
        <v>142</v>
      </c>
      <c r="L10" s="1">
        <v>10.994999999999999</v>
      </c>
      <c r="M10" s="1">
        <v>1440</v>
      </c>
      <c r="N10" s="1">
        <v>1600</v>
      </c>
      <c r="O10" s="1" t="s">
        <v>36</v>
      </c>
      <c r="P10" s="1" t="s">
        <v>37</v>
      </c>
      <c r="Q10" s="1" t="s">
        <v>38</v>
      </c>
      <c r="R10" s="1" t="s">
        <v>39</v>
      </c>
      <c r="S10" s="1" t="s">
        <v>40</v>
      </c>
      <c r="T10" s="1" t="s">
        <v>41</v>
      </c>
      <c r="U10" s="1" t="s">
        <v>42</v>
      </c>
      <c r="V10" s="1" t="s">
        <v>43</v>
      </c>
      <c r="W10" s="2">
        <v>45261</v>
      </c>
      <c r="X10" s="2">
        <v>45247</v>
      </c>
      <c r="Y10" s="1" t="s">
        <v>44</v>
      </c>
      <c r="Z10" s="4">
        <v>800000</v>
      </c>
      <c r="AA10" s="1" t="s">
        <v>45</v>
      </c>
      <c r="AB10" s="1" t="s">
        <v>46</v>
      </c>
      <c r="AC10" s="1" t="s">
        <v>47</v>
      </c>
      <c r="AD10" s="1" t="s">
        <v>48</v>
      </c>
      <c r="AE10" s="1" t="s">
        <v>49</v>
      </c>
      <c r="AF10" s="1" t="s">
        <v>50</v>
      </c>
    </row>
    <row r="11" spans="1:32" x14ac:dyDescent="0.15">
      <c r="A11" s="1">
        <v>5</v>
      </c>
      <c r="B11" s="1" t="s">
        <v>66</v>
      </c>
      <c r="C11" s="1" t="s">
        <v>67</v>
      </c>
      <c r="D11" s="1" t="s">
        <v>63</v>
      </c>
      <c r="E11" s="1" t="s">
        <v>68</v>
      </c>
      <c r="F11" s="1">
        <v>2014</v>
      </c>
      <c r="G11" s="1">
        <v>11</v>
      </c>
      <c r="H11" s="1" t="s">
        <v>60</v>
      </c>
      <c r="I11" s="1">
        <v>435</v>
      </c>
      <c r="J11" s="1">
        <v>178</v>
      </c>
      <c r="K11" s="1">
        <v>142</v>
      </c>
      <c r="L11" s="1">
        <v>10.994999999999999</v>
      </c>
      <c r="M11" s="1">
        <v>1440</v>
      </c>
      <c r="N11" s="1">
        <v>1600</v>
      </c>
      <c r="O11" s="1" t="s">
        <v>36</v>
      </c>
      <c r="P11" s="1" t="s">
        <v>37</v>
      </c>
      <c r="Q11" s="1" t="s">
        <v>38</v>
      </c>
      <c r="R11" s="1" t="s">
        <v>39</v>
      </c>
      <c r="S11" s="1" t="s">
        <v>40</v>
      </c>
      <c r="T11" s="1" t="s">
        <v>41</v>
      </c>
      <c r="U11" s="1" t="s">
        <v>42</v>
      </c>
      <c r="V11" s="1" t="s">
        <v>43</v>
      </c>
      <c r="W11" s="2">
        <v>45261</v>
      </c>
      <c r="X11" s="2">
        <v>45254</v>
      </c>
      <c r="Y11" s="1" t="s">
        <v>44</v>
      </c>
      <c r="Z11" s="4">
        <v>662000</v>
      </c>
      <c r="AA11" s="1" t="s">
        <v>45</v>
      </c>
      <c r="AB11" s="1" t="s">
        <v>46</v>
      </c>
      <c r="AC11" s="1" t="s">
        <v>47</v>
      </c>
      <c r="AD11" s="1" t="s">
        <v>48</v>
      </c>
      <c r="AE11" s="1" t="s">
        <v>49</v>
      </c>
      <c r="AF11" s="1" t="s">
        <v>50</v>
      </c>
    </row>
    <row r="12" spans="1:32" x14ac:dyDescent="0.15">
      <c r="W12" s="3"/>
      <c r="X12" s="3"/>
      <c r="Z12" s="5"/>
    </row>
  </sheetData>
  <mergeCells count="1">
    <mergeCell ref="A1:AF1"/>
  </mergeCells>
  <phoneticPr fontId="1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1"/>
  <sheetViews>
    <sheetView tabSelected="1" view="pageBreakPreview" zoomScaleNormal="100" zoomScaleSheetLayoutView="100" workbookViewId="0">
      <selection activeCell="F18" sqref="F18"/>
    </sheetView>
  </sheetViews>
  <sheetFormatPr defaultRowHeight="13.5" x14ac:dyDescent="0.15"/>
  <cols>
    <col min="1" max="1" width="4.375" bestFit="1" customWidth="1"/>
    <col min="2" max="2" width="7.375" bestFit="1" customWidth="1"/>
    <col min="3" max="3" width="15.25" bestFit="1" customWidth="1"/>
    <col min="4" max="4" width="12.875" bestFit="1" customWidth="1"/>
    <col min="5" max="5" width="13.625" customWidth="1"/>
    <col min="6" max="6" width="19.25" bestFit="1" customWidth="1"/>
    <col min="8" max="8" width="9.125" bestFit="1" customWidth="1"/>
    <col min="9" max="9" width="7.625" bestFit="1" customWidth="1"/>
    <col min="10" max="10" width="8.5" bestFit="1" customWidth="1"/>
    <col min="11" max="11" width="7" bestFit="1" customWidth="1"/>
    <col min="12" max="12" width="5.75" bestFit="1" customWidth="1"/>
    <col min="13" max="13" width="6.25" bestFit="1" customWidth="1"/>
    <col min="14" max="14" width="12.125" bestFit="1" customWidth="1"/>
    <col min="15" max="15" width="6.25" bestFit="1" customWidth="1"/>
    <col min="16" max="16" width="15.125" customWidth="1"/>
    <col min="17" max="17" width="16.5" bestFit="1" customWidth="1"/>
    <col min="18" max="18" width="75.75" bestFit="1" customWidth="1"/>
    <col min="19" max="19" width="17.625" bestFit="1" customWidth="1"/>
  </cols>
  <sheetData>
    <row r="1" spans="1:20" ht="15.75" x14ac:dyDescent="0.15">
      <c r="A1" s="54" t="s">
        <v>97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20" ht="15.75" x14ac:dyDescent="0.15">
      <c r="A2" s="55" t="s">
        <v>98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20" ht="15.75" x14ac:dyDescent="0.15">
      <c r="A3" s="55" t="s">
        <v>99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5" spans="1:20" ht="15.75" x14ac:dyDescent="0.15">
      <c r="A5" s="57" t="s">
        <v>100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</row>
    <row r="6" spans="1:20" ht="15.75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34" t="s">
        <v>71</v>
      </c>
      <c r="N6" s="58">
        <v>45324</v>
      </c>
      <c r="O6" s="59"/>
      <c r="P6" s="10"/>
      <c r="Q6" s="10"/>
    </row>
    <row r="7" spans="1:20" ht="15.75" x14ac:dyDescent="0.15">
      <c r="A7" s="10" t="s">
        <v>101</v>
      </c>
      <c r="B7" s="10"/>
      <c r="C7" s="10"/>
      <c r="D7" s="33" t="s">
        <v>102</v>
      </c>
      <c r="E7" s="10"/>
      <c r="F7" s="10"/>
      <c r="G7" s="10"/>
      <c r="H7" s="10"/>
      <c r="I7" s="10"/>
      <c r="J7" s="10"/>
      <c r="K7" s="10"/>
      <c r="L7" s="10"/>
      <c r="M7" s="34" t="s">
        <v>108</v>
      </c>
      <c r="N7" s="60" t="s">
        <v>109</v>
      </c>
      <c r="O7" s="61"/>
      <c r="P7" s="10"/>
      <c r="Q7" s="10"/>
    </row>
    <row r="8" spans="1:20" ht="15.75" x14ac:dyDescent="0.15">
      <c r="A8" s="10"/>
      <c r="B8" s="10"/>
      <c r="C8" s="10"/>
      <c r="D8" s="33" t="s">
        <v>103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20" ht="15.75" x14ac:dyDescent="0.15">
      <c r="A9" s="10"/>
      <c r="B9" s="10"/>
      <c r="C9" s="10"/>
      <c r="D9" s="33" t="s">
        <v>104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20" ht="15.75" x14ac:dyDescent="0.15">
      <c r="A10" s="10" t="s">
        <v>105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20" ht="15.75" x14ac:dyDescent="0.15">
      <c r="A11" s="10" t="s">
        <v>106</v>
      </c>
      <c r="B11" s="10"/>
      <c r="C11" s="10"/>
      <c r="D11" s="10" t="s">
        <v>107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3" spans="1:20" ht="18.75" customHeight="1" x14ac:dyDescent="0.15">
      <c r="A13" s="14" t="s">
        <v>93</v>
      </c>
      <c r="B13" s="14" t="s">
        <v>4</v>
      </c>
      <c r="C13" s="14" t="s">
        <v>72</v>
      </c>
      <c r="D13" s="15" t="s">
        <v>2</v>
      </c>
      <c r="E13" s="15" t="s">
        <v>73</v>
      </c>
      <c r="F13" s="15" t="s">
        <v>3</v>
      </c>
      <c r="G13" s="14" t="s">
        <v>11</v>
      </c>
      <c r="H13" s="14" t="s">
        <v>7</v>
      </c>
      <c r="I13" s="14" t="s">
        <v>8</v>
      </c>
      <c r="J13" s="14" t="s">
        <v>9</v>
      </c>
      <c r="K13" s="14" t="s">
        <v>74</v>
      </c>
      <c r="L13" s="14" t="s">
        <v>75</v>
      </c>
      <c r="M13" s="14" t="s">
        <v>13</v>
      </c>
      <c r="N13" s="14" t="s">
        <v>76</v>
      </c>
      <c r="O13" s="14" t="s">
        <v>77</v>
      </c>
      <c r="P13" s="14" t="s">
        <v>78</v>
      </c>
      <c r="Q13" s="14" t="s">
        <v>79</v>
      </c>
      <c r="R13" s="14" t="s">
        <v>88</v>
      </c>
      <c r="S13" s="14" t="s">
        <v>89</v>
      </c>
      <c r="T13" s="11"/>
    </row>
    <row r="14" spans="1:20" ht="18.75" customHeight="1" x14ac:dyDescent="0.15">
      <c r="A14" s="14">
        <v>1</v>
      </c>
      <c r="B14" s="14">
        <v>2013</v>
      </c>
      <c r="C14" s="14" t="s">
        <v>80</v>
      </c>
      <c r="D14" s="15" t="s">
        <v>33</v>
      </c>
      <c r="E14" s="15" t="s">
        <v>31</v>
      </c>
      <c r="F14" s="15" t="s">
        <v>136</v>
      </c>
      <c r="G14" s="16">
        <v>1220</v>
      </c>
      <c r="H14" s="17">
        <v>3.97</v>
      </c>
      <c r="I14" s="17">
        <v>1.74</v>
      </c>
      <c r="J14" s="17">
        <v>1.44</v>
      </c>
      <c r="K14" s="18">
        <v>9.9469999999999992</v>
      </c>
      <c r="L14" s="17">
        <v>1.38</v>
      </c>
      <c r="M14" s="14" t="s">
        <v>81</v>
      </c>
      <c r="N14" s="14"/>
      <c r="O14" s="14" t="s">
        <v>82</v>
      </c>
      <c r="P14" s="30">
        <v>675000</v>
      </c>
      <c r="Q14" s="16" t="s">
        <v>83</v>
      </c>
      <c r="R14" s="14" t="s">
        <v>90</v>
      </c>
      <c r="S14" s="14" t="s">
        <v>91</v>
      </c>
      <c r="T14" s="11"/>
    </row>
    <row r="15" spans="1:20" ht="18.75" customHeight="1" x14ac:dyDescent="0.15">
      <c r="A15" s="14">
        <v>2</v>
      </c>
      <c r="B15" s="14">
        <v>2016</v>
      </c>
      <c r="C15" s="14" t="s">
        <v>84</v>
      </c>
      <c r="D15" s="15" t="s">
        <v>53</v>
      </c>
      <c r="E15" s="15" t="s">
        <v>51</v>
      </c>
      <c r="F15" s="15" t="s">
        <v>137</v>
      </c>
      <c r="G15" s="16">
        <v>1240</v>
      </c>
      <c r="H15" s="17">
        <v>4.26</v>
      </c>
      <c r="I15" s="17">
        <v>1.8</v>
      </c>
      <c r="J15" s="17">
        <v>1.48</v>
      </c>
      <c r="K15" s="18">
        <v>11.349</v>
      </c>
      <c r="L15" s="17">
        <v>1.19</v>
      </c>
      <c r="M15" s="14" t="s">
        <v>81</v>
      </c>
      <c r="N15" s="14"/>
      <c r="O15" s="14" t="s">
        <v>82</v>
      </c>
      <c r="P15" s="30">
        <v>588000</v>
      </c>
      <c r="Q15" s="16" t="s">
        <v>85</v>
      </c>
      <c r="R15" s="14" t="s">
        <v>90</v>
      </c>
      <c r="S15" s="14" t="s">
        <v>91</v>
      </c>
      <c r="T15" s="11"/>
    </row>
    <row r="16" spans="1:20" ht="18.75" customHeight="1" x14ac:dyDescent="0.15">
      <c r="A16" s="14">
        <v>3</v>
      </c>
      <c r="B16" s="14">
        <v>2016</v>
      </c>
      <c r="C16" s="14" t="s">
        <v>80</v>
      </c>
      <c r="D16" s="15" t="s">
        <v>58</v>
      </c>
      <c r="E16" s="15" t="s">
        <v>56</v>
      </c>
      <c r="F16" s="15" t="s">
        <v>138</v>
      </c>
      <c r="G16" s="16">
        <v>1320</v>
      </c>
      <c r="H16" s="17">
        <v>4.32</v>
      </c>
      <c r="I16" s="17">
        <v>1.78</v>
      </c>
      <c r="J16" s="17">
        <v>1.46</v>
      </c>
      <c r="K16" s="18">
        <v>11.227</v>
      </c>
      <c r="L16" s="17">
        <v>1.39</v>
      </c>
      <c r="M16" s="14" t="s">
        <v>81</v>
      </c>
      <c r="N16" s="14"/>
      <c r="O16" s="14" t="s">
        <v>82</v>
      </c>
      <c r="P16" s="30">
        <v>746500</v>
      </c>
      <c r="Q16" s="16" t="s">
        <v>83</v>
      </c>
      <c r="R16" s="14" t="s">
        <v>90</v>
      </c>
      <c r="S16" s="14" t="s">
        <v>91</v>
      </c>
      <c r="T16" s="11"/>
    </row>
    <row r="17" spans="1:20" ht="18.75" customHeight="1" x14ac:dyDescent="0.15">
      <c r="A17" s="14">
        <v>4</v>
      </c>
      <c r="B17" s="14">
        <v>2014</v>
      </c>
      <c r="C17" s="14" t="s">
        <v>86</v>
      </c>
      <c r="D17" s="15" t="s">
        <v>63</v>
      </c>
      <c r="E17" s="15" t="s">
        <v>61</v>
      </c>
      <c r="F17" s="15" t="s">
        <v>139</v>
      </c>
      <c r="G17" s="16">
        <v>1440</v>
      </c>
      <c r="H17" s="17">
        <v>4.3499999999999996</v>
      </c>
      <c r="I17" s="17">
        <v>1.78</v>
      </c>
      <c r="J17" s="17">
        <v>1.42</v>
      </c>
      <c r="K17" s="18">
        <v>10.994999999999999</v>
      </c>
      <c r="L17" s="17">
        <v>1.59</v>
      </c>
      <c r="M17" s="14" t="s">
        <v>81</v>
      </c>
      <c r="N17" s="14"/>
      <c r="O17" s="14" t="s">
        <v>82</v>
      </c>
      <c r="P17" s="30">
        <v>800000</v>
      </c>
      <c r="Q17" s="16" t="s">
        <v>87</v>
      </c>
      <c r="R17" s="14" t="s">
        <v>90</v>
      </c>
      <c r="S17" s="14" t="s">
        <v>91</v>
      </c>
      <c r="T17" s="11"/>
    </row>
    <row r="18" spans="1:20" ht="18.75" customHeight="1" x14ac:dyDescent="0.15">
      <c r="A18" s="12">
        <v>5</v>
      </c>
      <c r="B18" s="12">
        <v>2014</v>
      </c>
      <c r="C18" s="12" t="s">
        <v>86</v>
      </c>
      <c r="D18" s="13" t="s">
        <v>63</v>
      </c>
      <c r="E18" s="13" t="s">
        <v>66</v>
      </c>
      <c r="F18" s="13" t="s">
        <v>140</v>
      </c>
      <c r="G18" s="26">
        <v>1440</v>
      </c>
      <c r="H18" s="28">
        <v>4.3499999999999996</v>
      </c>
      <c r="I18" s="28">
        <v>1.78</v>
      </c>
      <c r="J18" s="28">
        <v>1.42</v>
      </c>
      <c r="K18" s="29">
        <v>10.994999999999999</v>
      </c>
      <c r="L18" s="28">
        <v>1.59</v>
      </c>
      <c r="M18" s="12" t="s">
        <v>81</v>
      </c>
      <c r="N18" s="12"/>
      <c r="O18" s="12" t="s">
        <v>82</v>
      </c>
      <c r="P18" s="31">
        <v>662000</v>
      </c>
      <c r="Q18" s="16" t="s">
        <v>87</v>
      </c>
      <c r="R18" s="14" t="s">
        <v>92</v>
      </c>
      <c r="S18" s="14" t="s">
        <v>91</v>
      </c>
      <c r="T18" s="11"/>
    </row>
    <row r="19" spans="1:20" ht="18.75" customHeight="1" x14ac:dyDescent="0.15">
      <c r="A19" s="22"/>
      <c r="B19" s="23" t="s">
        <v>94</v>
      </c>
      <c r="C19" s="23">
        <f>COUNT(A14:A18)</f>
        <v>5</v>
      </c>
      <c r="D19" s="24" t="s">
        <v>95</v>
      </c>
      <c r="E19" s="22"/>
      <c r="F19" s="27">
        <f>SUM(G14:G18)</f>
        <v>6660</v>
      </c>
      <c r="G19" s="24" t="s">
        <v>96</v>
      </c>
      <c r="H19" s="22"/>
      <c r="I19" s="52">
        <f>SUM(K14:K18)</f>
        <v>54.512999999999991</v>
      </c>
      <c r="J19" s="53"/>
      <c r="K19" s="24" t="s">
        <v>10</v>
      </c>
      <c r="L19" s="22"/>
      <c r="M19" s="24"/>
      <c r="N19" s="24"/>
      <c r="O19" s="25"/>
      <c r="P19" s="32">
        <f>SUM(P14:P18)</f>
        <v>3471500</v>
      </c>
      <c r="Q19" s="9"/>
      <c r="R19" s="9"/>
      <c r="S19" s="9"/>
      <c r="T19" s="9"/>
    </row>
    <row r="20" spans="1:20" ht="14.25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4.25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20.25" x14ac:dyDescent="0.15">
      <c r="A22" s="9" t="s">
        <v>110</v>
      </c>
      <c r="B22" s="9"/>
      <c r="C22" s="9"/>
      <c r="D22" s="35" t="s">
        <v>117</v>
      </c>
      <c r="E22" s="9"/>
      <c r="F22" s="9"/>
      <c r="G22" s="37"/>
      <c r="H22" s="9"/>
      <c r="I22" s="9"/>
      <c r="J22" s="9"/>
      <c r="K22" s="9"/>
      <c r="L22" s="9" t="s">
        <v>126</v>
      </c>
      <c r="M22" s="9"/>
      <c r="N22" s="9"/>
      <c r="O22" s="9"/>
      <c r="P22" s="9"/>
      <c r="Q22" s="9"/>
      <c r="R22" s="9"/>
      <c r="S22" s="9"/>
      <c r="T22" s="9"/>
    </row>
    <row r="23" spans="1:20" ht="14.25" x14ac:dyDescent="0.15">
      <c r="A23" s="9" t="s">
        <v>111</v>
      </c>
      <c r="B23" s="9"/>
      <c r="C23" s="9"/>
      <c r="D23" s="35" t="s">
        <v>107</v>
      </c>
      <c r="E23" s="9"/>
      <c r="F23" s="9"/>
      <c r="G23" s="9"/>
      <c r="H23" s="9"/>
      <c r="I23" s="9"/>
      <c r="J23" s="9"/>
      <c r="K23" s="9"/>
      <c r="L23" s="21" t="s">
        <v>97</v>
      </c>
      <c r="M23" s="20"/>
      <c r="N23" s="42"/>
      <c r="O23" s="9"/>
      <c r="P23" s="9"/>
      <c r="Q23" s="9"/>
      <c r="R23" s="9"/>
      <c r="S23" s="9"/>
      <c r="T23" s="9"/>
    </row>
    <row r="24" spans="1:20" ht="14.25" x14ac:dyDescent="0.15">
      <c r="A24" s="9" t="s">
        <v>112</v>
      </c>
      <c r="B24" s="9"/>
      <c r="C24" s="9"/>
      <c r="D24" s="35" t="s">
        <v>118</v>
      </c>
      <c r="E24" s="9"/>
      <c r="F24" s="9"/>
      <c r="G24" s="9"/>
      <c r="H24" s="9"/>
      <c r="I24" s="9"/>
      <c r="J24" s="9"/>
      <c r="K24" s="9"/>
      <c r="L24" s="39" t="s">
        <v>47</v>
      </c>
      <c r="M24" s="9"/>
      <c r="N24" s="43"/>
      <c r="O24" s="9"/>
      <c r="P24" s="9"/>
      <c r="Q24" s="9"/>
      <c r="R24" s="9"/>
      <c r="S24" s="9"/>
      <c r="T24" s="9"/>
    </row>
    <row r="25" spans="1:20" ht="14.25" x14ac:dyDescent="0.15">
      <c r="A25" s="9" t="s">
        <v>113</v>
      </c>
      <c r="B25" s="9"/>
      <c r="C25" s="9"/>
      <c r="D25" s="35" t="s">
        <v>119</v>
      </c>
      <c r="E25" s="9"/>
      <c r="F25" s="9"/>
      <c r="G25" s="9"/>
      <c r="H25" s="9"/>
      <c r="I25" s="9"/>
      <c r="J25" s="9"/>
      <c r="K25" s="9"/>
      <c r="L25" s="39"/>
      <c r="M25" s="9"/>
      <c r="N25" s="43"/>
      <c r="O25" s="9"/>
      <c r="P25" s="9"/>
      <c r="Q25" s="9"/>
      <c r="R25" s="9"/>
      <c r="S25" s="9"/>
      <c r="T25" s="9"/>
    </row>
    <row r="26" spans="1:20" ht="14.25" x14ac:dyDescent="0.15">
      <c r="A26" s="9" t="s">
        <v>114</v>
      </c>
      <c r="B26" s="9"/>
      <c r="C26" s="9"/>
      <c r="D26" s="36">
        <v>45337</v>
      </c>
      <c r="E26" s="9"/>
      <c r="F26" s="9"/>
      <c r="G26" s="9"/>
      <c r="H26" s="9"/>
      <c r="I26" s="9"/>
      <c r="J26" s="9"/>
      <c r="K26" s="9"/>
      <c r="L26" s="39"/>
      <c r="M26" s="9"/>
      <c r="N26" s="43"/>
      <c r="O26" s="9"/>
      <c r="P26" s="9"/>
      <c r="Q26" s="9"/>
      <c r="R26" s="9"/>
      <c r="S26" s="9"/>
      <c r="T26" s="9"/>
    </row>
    <row r="27" spans="1:20" ht="14.25" x14ac:dyDescent="0.15">
      <c r="A27" s="9" t="s">
        <v>115</v>
      </c>
      <c r="B27" s="9"/>
      <c r="C27" s="9"/>
      <c r="D27" s="35" t="s">
        <v>120</v>
      </c>
      <c r="E27" s="9"/>
      <c r="F27" s="9"/>
      <c r="G27" s="50" t="s">
        <v>123</v>
      </c>
      <c r="H27" s="51"/>
      <c r="I27" s="38" t="s">
        <v>125</v>
      </c>
      <c r="J27" s="9"/>
      <c r="K27" s="9"/>
      <c r="L27" s="40"/>
      <c r="M27" s="41"/>
      <c r="N27" s="44"/>
      <c r="O27" s="9"/>
      <c r="P27" s="9"/>
      <c r="Q27" s="9"/>
      <c r="R27" s="9"/>
      <c r="S27" s="9"/>
      <c r="T27" s="9"/>
    </row>
    <row r="28" spans="1:20" ht="14.25" x14ac:dyDescent="0.15">
      <c r="A28" s="9" t="s">
        <v>116</v>
      </c>
      <c r="B28" s="9"/>
      <c r="C28" s="9"/>
      <c r="D28" s="35" t="s">
        <v>121</v>
      </c>
      <c r="E28" s="9"/>
      <c r="F28" s="9"/>
      <c r="G28" s="50" t="s">
        <v>124</v>
      </c>
      <c r="H28" s="51"/>
      <c r="I28" s="38" t="s">
        <v>135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4.25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4.25" x14ac:dyDescent="0.15">
      <c r="A30" s="9" t="s">
        <v>97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4.25" x14ac:dyDescent="0.15">
      <c r="A31" s="9" t="s">
        <v>122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</sheetData>
  <mergeCells count="9">
    <mergeCell ref="G27:H27"/>
    <mergeCell ref="G28:H28"/>
    <mergeCell ref="I19:J19"/>
    <mergeCell ref="A1:P1"/>
    <mergeCell ref="A2:P2"/>
    <mergeCell ref="A3:P3"/>
    <mergeCell ref="A5:P5"/>
    <mergeCell ref="N6:O6"/>
    <mergeCell ref="N7:O7"/>
  </mergeCells>
  <phoneticPr fontId="1"/>
  <pageMargins left="0.7" right="0.7" top="0.75" bottom="0.75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"/>
  <sheetViews>
    <sheetView topLeftCell="A7" workbookViewId="0">
      <selection activeCell="P12" sqref="P12"/>
    </sheetView>
  </sheetViews>
  <sheetFormatPr defaultRowHeight="13.5" x14ac:dyDescent="0.15"/>
  <cols>
    <col min="4" max="4" width="8.625" bestFit="1" customWidth="1"/>
    <col min="5" max="5" width="7.375" bestFit="1" customWidth="1"/>
    <col min="6" max="6" width="15.25" bestFit="1" customWidth="1"/>
    <col min="7" max="8" width="13.625" customWidth="1"/>
    <col min="9" max="9" width="19.25" bestFit="1" customWidth="1"/>
    <col min="11" max="11" width="9.125" bestFit="1" customWidth="1"/>
    <col min="12" max="12" width="7.625" bestFit="1" customWidth="1"/>
    <col min="13" max="13" width="8.5" bestFit="1" customWidth="1"/>
    <col min="14" max="14" width="7" bestFit="1" customWidth="1"/>
    <col min="15" max="15" width="16.5" bestFit="1" customWidth="1"/>
  </cols>
  <sheetData>
    <row r="1" spans="1:19" ht="15.75" x14ac:dyDescent="0.15">
      <c r="A1" s="54" t="s">
        <v>97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9" ht="15.75" x14ac:dyDescent="0.15">
      <c r="A2" s="55" t="s">
        <v>98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9" ht="15.75" x14ac:dyDescent="0.15">
      <c r="A3" s="55" t="s">
        <v>99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5" spans="1:19" ht="15.75" x14ac:dyDescent="0.15">
      <c r="A5" s="57" t="s">
        <v>127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</row>
    <row r="6" spans="1:19" ht="15.75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34" t="s">
        <v>71</v>
      </c>
      <c r="N6" s="58">
        <v>45324</v>
      </c>
      <c r="O6" s="59"/>
      <c r="P6" s="10"/>
      <c r="Q6" s="10"/>
      <c r="R6" s="10"/>
    </row>
    <row r="7" spans="1:19" ht="15.75" x14ac:dyDescent="0.15">
      <c r="A7" s="10" t="s">
        <v>128</v>
      </c>
      <c r="B7" s="10"/>
      <c r="C7" s="10"/>
      <c r="D7" s="33" t="s">
        <v>102</v>
      </c>
      <c r="E7" s="10"/>
      <c r="F7" s="10"/>
      <c r="G7" s="10"/>
      <c r="H7" s="10"/>
      <c r="I7" s="10"/>
      <c r="J7" s="10"/>
      <c r="K7" s="10"/>
      <c r="L7" s="10"/>
      <c r="M7" s="34" t="s">
        <v>108</v>
      </c>
      <c r="N7" s="60" t="str">
        <f>INVOICE!N7</f>
        <v>IREN240202-1</v>
      </c>
      <c r="O7" s="61"/>
      <c r="P7" s="10"/>
      <c r="Q7" s="10"/>
      <c r="R7" s="10"/>
    </row>
    <row r="8" spans="1:19" ht="15.75" x14ac:dyDescent="0.15">
      <c r="A8" s="10"/>
      <c r="B8" s="10"/>
      <c r="C8" s="10"/>
      <c r="D8" s="33" t="s">
        <v>103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9" ht="15.75" x14ac:dyDescent="0.15">
      <c r="A9" s="10"/>
      <c r="B9" s="10"/>
      <c r="C9" s="10"/>
      <c r="D9" s="33" t="s">
        <v>104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 ht="15.75" x14ac:dyDescent="0.15">
      <c r="A10" s="10" t="s">
        <v>129</v>
      </c>
      <c r="B10" s="10"/>
      <c r="C10" s="10"/>
      <c r="D10" s="33" t="s">
        <v>42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9" ht="15.75" x14ac:dyDescent="0.15">
      <c r="A11" s="10"/>
      <c r="B11" s="10"/>
      <c r="C11" s="10"/>
      <c r="D11" s="33" t="s">
        <v>130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9" ht="15.75" x14ac:dyDescent="0.15">
      <c r="A12" s="10"/>
      <c r="B12" s="10"/>
      <c r="C12" s="10"/>
      <c r="D12" s="33" t="s">
        <v>131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9" ht="15.75" x14ac:dyDescent="0.15">
      <c r="A13" s="10" t="s">
        <v>105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9" ht="15.75" x14ac:dyDescent="0.15">
      <c r="A14" s="10" t="s">
        <v>106</v>
      </c>
      <c r="B14" s="10"/>
      <c r="C14" s="10"/>
      <c r="D14" s="10" t="str">
        <f>INVOICE!D11</f>
        <v>DUBLIN, IRELAND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6" spans="1:19" ht="18.75" customHeight="1" x14ac:dyDescent="0.15">
      <c r="A16" s="9"/>
      <c r="B16" s="9"/>
      <c r="C16" s="9"/>
      <c r="D16" s="14" t="s">
        <v>93</v>
      </c>
      <c r="E16" s="14" t="s">
        <v>4</v>
      </c>
      <c r="F16" s="14" t="s">
        <v>72</v>
      </c>
      <c r="G16" s="15" t="s">
        <v>2</v>
      </c>
      <c r="H16" s="15" t="s">
        <v>73</v>
      </c>
      <c r="I16" s="15" t="s">
        <v>3</v>
      </c>
      <c r="J16" s="14" t="s">
        <v>11</v>
      </c>
      <c r="K16" s="14" t="s">
        <v>7</v>
      </c>
      <c r="L16" s="14" t="s">
        <v>8</v>
      </c>
      <c r="M16" s="14" t="s">
        <v>9</v>
      </c>
      <c r="N16" s="14" t="s">
        <v>74</v>
      </c>
      <c r="O16" s="14" t="s">
        <v>79</v>
      </c>
      <c r="P16" s="9"/>
      <c r="Q16" s="9"/>
      <c r="R16" s="9"/>
      <c r="S16" s="9"/>
    </row>
    <row r="17" spans="1:19" ht="18.75" customHeight="1" x14ac:dyDescent="0.15">
      <c r="A17" s="9"/>
      <c r="B17" s="9"/>
      <c r="C17" s="9"/>
      <c r="D17" s="14">
        <f>INVOICE!A14</f>
        <v>1</v>
      </c>
      <c r="E17" s="14">
        <f>INVOICE!B14</f>
        <v>2013</v>
      </c>
      <c r="F17" s="14" t="str">
        <f>INVOICE!C14</f>
        <v>AUDI</v>
      </c>
      <c r="G17" s="15" t="str">
        <f>INVOICE!D14</f>
        <v>A1 SPORTBACK</v>
      </c>
      <c r="H17" s="15" t="str">
        <f>INVOICE!E14</f>
        <v>264338</v>
      </c>
      <c r="I17" s="45" t="str">
        <f>INVOICE!F14</f>
        <v>WAUZZZ8XXDB086170</v>
      </c>
      <c r="J17" s="16">
        <f>INVOICE!G14</f>
        <v>1220</v>
      </c>
      <c r="K17" s="17">
        <f>INVOICE!H14</f>
        <v>3.97</v>
      </c>
      <c r="L17" s="17">
        <f>INVOICE!I14</f>
        <v>1.74</v>
      </c>
      <c r="M17" s="17">
        <f>INVOICE!J14</f>
        <v>1.44</v>
      </c>
      <c r="N17" s="18">
        <f>INVOICE!K14</f>
        <v>9.9469999999999992</v>
      </c>
      <c r="O17" s="16" t="str">
        <f>INVOICE!Q14</f>
        <v>1400 CC</v>
      </c>
      <c r="P17" s="9"/>
      <c r="Q17" s="9"/>
      <c r="R17" s="9"/>
      <c r="S17" s="9"/>
    </row>
    <row r="18" spans="1:19" ht="18.75" customHeight="1" x14ac:dyDescent="0.15">
      <c r="A18" s="9"/>
      <c r="B18" s="9"/>
      <c r="C18" s="9"/>
      <c r="D18" s="14">
        <f>INVOICE!A15</f>
        <v>2</v>
      </c>
      <c r="E18" s="14">
        <f>INVOICE!B15</f>
        <v>2016</v>
      </c>
      <c r="F18" s="14" t="str">
        <f>INVOICE!C15</f>
        <v>VOLKSWAGEN</v>
      </c>
      <c r="G18" s="15" t="str">
        <f>INVOICE!D15</f>
        <v>GOLF</v>
      </c>
      <c r="H18" s="15" t="str">
        <f>INVOICE!E15</f>
        <v>264488</v>
      </c>
      <c r="I18" s="45" t="str">
        <f>INVOICE!F15</f>
        <v>WVWZZZAUZGW153858</v>
      </c>
      <c r="J18" s="16">
        <f>INVOICE!G15</f>
        <v>1240</v>
      </c>
      <c r="K18" s="17">
        <f>INVOICE!H15</f>
        <v>4.26</v>
      </c>
      <c r="L18" s="17">
        <f>INVOICE!I15</f>
        <v>1.8</v>
      </c>
      <c r="M18" s="17">
        <f>INVOICE!J15</f>
        <v>1.48</v>
      </c>
      <c r="N18" s="18">
        <f>INVOICE!K15</f>
        <v>11.349</v>
      </c>
      <c r="O18" s="16" t="str">
        <f>INVOICE!Q15</f>
        <v>1200 CC</v>
      </c>
      <c r="P18" s="9"/>
      <c r="Q18" s="9"/>
      <c r="R18" s="9"/>
      <c r="S18" s="9"/>
    </row>
    <row r="19" spans="1:19" ht="18.75" customHeight="1" x14ac:dyDescent="0.15">
      <c r="A19" s="9"/>
      <c r="B19" s="9"/>
      <c r="C19" s="9"/>
      <c r="D19" s="14">
        <f>INVOICE!A16</f>
        <v>3</v>
      </c>
      <c r="E19" s="14">
        <f>INVOICE!B16</f>
        <v>2016</v>
      </c>
      <c r="F19" s="14" t="str">
        <f>INVOICE!C16</f>
        <v>AUDI</v>
      </c>
      <c r="G19" s="15" t="str">
        <f>INVOICE!D16</f>
        <v>A3 SPORTBACK</v>
      </c>
      <c r="H19" s="15" t="str">
        <f>INVOICE!E16</f>
        <v>264711</v>
      </c>
      <c r="I19" s="45" t="str">
        <f>INVOICE!F16</f>
        <v>WAUZZZ8V9GA172515</v>
      </c>
      <c r="J19" s="16">
        <f>INVOICE!G16</f>
        <v>1320</v>
      </c>
      <c r="K19" s="17">
        <f>INVOICE!H16</f>
        <v>4.32</v>
      </c>
      <c r="L19" s="17">
        <f>INVOICE!I16</f>
        <v>1.78</v>
      </c>
      <c r="M19" s="17">
        <f>INVOICE!J16</f>
        <v>1.46</v>
      </c>
      <c r="N19" s="18">
        <f>INVOICE!K16</f>
        <v>11.227</v>
      </c>
      <c r="O19" s="16" t="str">
        <f>INVOICE!Q16</f>
        <v>1400 CC</v>
      </c>
      <c r="P19" s="9"/>
      <c r="Q19" s="9"/>
      <c r="R19" s="9"/>
      <c r="S19" s="9"/>
    </row>
    <row r="20" spans="1:19" ht="18.75" customHeight="1" x14ac:dyDescent="0.15">
      <c r="A20" s="9"/>
      <c r="B20" s="9"/>
      <c r="C20" s="9"/>
      <c r="D20" s="14">
        <f>INVOICE!A17</f>
        <v>4</v>
      </c>
      <c r="E20" s="14">
        <f>INVOICE!B17</f>
        <v>2014</v>
      </c>
      <c r="F20" s="14" t="str">
        <f>INVOICE!C17</f>
        <v>MERCEDES</v>
      </c>
      <c r="G20" s="15" t="str">
        <f>INVOICE!D17</f>
        <v>A180</v>
      </c>
      <c r="H20" s="15" t="str">
        <f>INVOICE!E17</f>
        <v>264940</v>
      </c>
      <c r="I20" s="45" t="str">
        <f>INVOICE!F17</f>
        <v>WDD1760422V034989</v>
      </c>
      <c r="J20" s="16">
        <f>INVOICE!G17</f>
        <v>1440</v>
      </c>
      <c r="K20" s="17">
        <f>INVOICE!H17</f>
        <v>4.3499999999999996</v>
      </c>
      <c r="L20" s="17">
        <f>INVOICE!I17</f>
        <v>1.78</v>
      </c>
      <c r="M20" s="17">
        <f>INVOICE!J17</f>
        <v>1.42</v>
      </c>
      <c r="N20" s="18">
        <f>INVOICE!K17</f>
        <v>10.994999999999999</v>
      </c>
      <c r="O20" s="16" t="str">
        <f>INVOICE!Q17</f>
        <v>1600 CC</v>
      </c>
      <c r="P20" s="9"/>
      <c r="Q20" s="9"/>
      <c r="R20" s="9"/>
      <c r="S20" s="9"/>
    </row>
    <row r="21" spans="1:19" ht="18.75" customHeight="1" x14ac:dyDescent="0.15">
      <c r="A21" s="9"/>
      <c r="B21" s="9"/>
      <c r="C21" s="9"/>
      <c r="D21" s="12">
        <f>INVOICE!A18</f>
        <v>5</v>
      </c>
      <c r="E21" s="12">
        <f>INVOICE!B18</f>
        <v>2014</v>
      </c>
      <c r="F21" s="12" t="str">
        <f>INVOICE!C18</f>
        <v>MERCEDES</v>
      </c>
      <c r="G21" s="13" t="str">
        <f>INVOICE!D18</f>
        <v>A180</v>
      </c>
      <c r="H21" s="13" t="str">
        <f>INVOICE!E18</f>
        <v>265343</v>
      </c>
      <c r="I21" s="46" t="str">
        <f>INVOICE!F18</f>
        <v>WDD1760422V030026</v>
      </c>
      <c r="J21" s="26">
        <f>INVOICE!G18</f>
        <v>1440</v>
      </c>
      <c r="K21" s="28">
        <f>INVOICE!H18</f>
        <v>4.3499999999999996</v>
      </c>
      <c r="L21" s="28">
        <f>INVOICE!I18</f>
        <v>1.78</v>
      </c>
      <c r="M21" s="28">
        <f>INVOICE!J18</f>
        <v>1.42</v>
      </c>
      <c r="N21" s="29">
        <f>INVOICE!K18</f>
        <v>10.994999999999999</v>
      </c>
      <c r="O21" s="16" t="str">
        <f>INVOICE!Q18</f>
        <v>1600 CC</v>
      </c>
      <c r="P21" s="9"/>
      <c r="Q21" s="9"/>
      <c r="R21" s="9"/>
      <c r="S21" s="9"/>
    </row>
    <row r="22" spans="1:19" ht="18.75" customHeight="1" x14ac:dyDescent="0.15">
      <c r="A22" s="9"/>
      <c r="B22" s="9"/>
      <c r="C22" s="9"/>
      <c r="D22" s="22"/>
      <c r="E22" s="23" t="s">
        <v>94</v>
      </c>
      <c r="F22" s="23">
        <f>COUNT(D17:D21)</f>
        <v>5</v>
      </c>
      <c r="G22" s="24" t="s">
        <v>95</v>
      </c>
      <c r="H22" s="22"/>
      <c r="I22" s="27">
        <f>SUM(J17:J21)</f>
        <v>6660</v>
      </c>
      <c r="J22" s="24" t="s">
        <v>96</v>
      </c>
      <c r="K22" s="22"/>
      <c r="L22" s="24"/>
      <c r="M22" s="47">
        <f>SUM(N17:N21)</f>
        <v>54.512999999999991</v>
      </c>
      <c r="N22" s="25" t="s">
        <v>10</v>
      </c>
      <c r="O22" s="9"/>
      <c r="P22" s="9"/>
      <c r="Q22" s="9"/>
      <c r="R22" s="9"/>
      <c r="S22" s="9"/>
    </row>
    <row r="23" spans="1:19" ht="14.25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50"/>
      <c r="M23" s="51"/>
      <c r="N23" s="9"/>
      <c r="O23" s="9"/>
      <c r="P23" s="9"/>
      <c r="Q23" s="9"/>
      <c r="R23" s="9"/>
      <c r="S23" s="9"/>
    </row>
    <row r="24" spans="1:19" ht="20.25" x14ac:dyDescent="0.15">
      <c r="A24" s="9"/>
      <c r="B24" s="9"/>
      <c r="C24" s="9"/>
      <c r="D24" s="9"/>
      <c r="E24" s="9"/>
      <c r="F24" s="9"/>
      <c r="G24" s="37" t="s">
        <v>134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14.25" x14ac:dyDescent="0.15">
      <c r="A25" s="9" t="s">
        <v>110</v>
      </c>
      <c r="B25" s="9"/>
      <c r="C25" s="9"/>
      <c r="D25" s="35" t="str">
        <f>INVOICE!D22</f>
        <v>NAGOYA, JAPAN</v>
      </c>
      <c r="E25" s="9"/>
      <c r="F25" s="9"/>
      <c r="G25" s="9"/>
      <c r="H25" s="9"/>
      <c r="I25" s="9"/>
      <c r="J25" s="9"/>
      <c r="K25" s="9"/>
      <c r="L25" s="9" t="s">
        <v>126</v>
      </c>
      <c r="M25" s="9"/>
      <c r="N25" s="9"/>
      <c r="O25" s="9"/>
      <c r="P25" s="9"/>
      <c r="Q25" s="9"/>
      <c r="R25" s="9"/>
      <c r="S25" s="9"/>
    </row>
    <row r="26" spans="1:19" ht="14.25" x14ac:dyDescent="0.15">
      <c r="A26" s="9" t="s">
        <v>111</v>
      </c>
      <c r="B26" s="9"/>
      <c r="C26" s="9"/>
      <c r="D26" s="35" t="str">
        <f>INVOICE!D23</f>
        <v>DUBLIN, IRELAND</v>
      </c>
      <c r="E26" s="9"/>
      <c r="F26" s="9"/>
      <c r="G26" s="9"/>
      <c r="H26" s="9"/>
      <c r="I26" s="9"/>
      <c r="J26" s="9"/>
      <c r="K26" s="9"/>
      <c r="L26" s="21" t="s">
        <v>97</v>
      </c>
      <c r="M26" s="20"/>
      <c r="N26" s="42"/>
      <c r="O26" s="9"/>
      <c r="P26" s="9"/>
      <c r="Q26" s="9"/>
      <c r="R26" s="9"/>
      <c r="S26" s="9"/>
    </row>
    <row r="27" spans="1:19" ht="14.25" x14ac:dyDescent="0.15">
      <c r="A27" s="9" t="s">
        <v>112</v>
      </c>
      <c r="B27" s="9"/>
      <c r="C27" s="9"/>
      <c r="D27" s="35" t="str">
        <f>INVOICE!D24</f>
        <v>MSC MONTEREY</v>
      </c>
      <c r="E27" s="9"/>
      <c r="F27" s="9"/>
      <c r="G27" s="9"/>
      <c r="H27" s="9"/>
      <c r="I27" s="9"/>
      <c r="J27" s="9"/>
      <c r="K27" s="9"/>
      <c r="L27" s="39" t="str">
        <f>INVOICE!L24</f>
        <v>DUBLIN</v>
      </c>
      <c r="M27" s="9"/>
      <c r="N27" s="43"/>
      <c r="O27" s="9"/>
      <c r="P27" s="9"/>
      <c r="Q27" s="9"/>
      <c r="R27" s="9"/>
      <c r="S27" s="9"/>
    </row>
    <row r="28" spans="1:19" ht="14.25" x14ac:dyDescent="0.15">
      <c r="A28" s="9" t="s">
        <v>113</v>
      </c>
      <c r="B28" s="9"/>
      <c r="C28" s="9"/>
      <c r="D28" s="35" t="str">
        <f>INVOICE!D25</f>
        <v>NO.HI407A</v>
      </c>
      <c r="E28" s="9"/>
      <c r="F28" s="9"/>
      <c r="G28" s="19" t="s">
        <v>132</v>
      </c>
      <c r="H28" s="9" t="s">
        <v>133</v>
      </c>
      <c r="I28" s="9"/>
      <c r="J28" s="9"/>
      <c r="K28" s="9"/>
      <c r="L28" s="39"/>
      <c r="M28" s="9"/>
      <c r="N28" s="43"/>
      <c r="O28" s="9"/>
      <c r="P28" s="9"/>
      <c r="Q28" s="9"/>
      <c r="R28" s="9"/>
      <c r="S28" s="9"/>
    </row>
    <row r="29" spans="1:19" ht="14.25" x14ac:dyDescent="0.15">
      <c r="A29" s="9" t="s">
        <v>114</v>
      </c>
      <c r="B29" s="9"/>
      <c r="C29" s="9"/>
      <c r="D29" s="36">
        <f>INVOICE!D26</f>
        <v>45337</v>
      </c>
      <c r="E29" s="9"/>
      <c r="F29" s="9"/>
      <c r="G29" s="19"/>
      <c r="H29" s="9"/>
      <c r="I29" s="9"/>
      <c r="J29" s="9"/>
      <c r="K29" s="9"/>
      <c r="L29" s="39"/>
      <c r="M29" s="9"/>
      <c r="N29" s="43"/>
      <c r="O29" s="9"/>
      <c r="P29" s="9"/>
      <c r="Q29" s="9"/>
      <c r="R29" s="9"/>
      <c r="S29" s="9"/>
    </row>
    <row r="30" spans="1:19" ht="14.25" x14ac:dyDescent="0.15">
      <c r="A30" s="9" t="s">
        <v>115</v>
      </c>
      <c r="B30" s="9"/>
      <c r="C30" s="9"/>
      <c r="D30" s="35" t="str">
        <f>INVOICE!D27</f>
        <v>MARINE SERVICE CO.,LTD.</v>
      </c>
      <c r="E30" s="9"/>
      <c r="F30" s="9"/>
      <c r="G30" s="19" t="s">
        <v>123</v>
      </c>
      <c r="H30" s="9" t="str">
        <f>INVOICE!I27</f>
        <v>PREPAID/AS ARRANGED</v>
      </c>
      <c r="I30" s="9"/>
      <c r="J30" s="9"/>
      <c r="K30" s="9"/>
      <c r="L30" s="40"/>
      <c r="M30" s="41"/>
      <c r="N30" s="44"/>
      <c r="O30" s="9"/>
      <c r="P30" s="9"/>
      <c r="Q30" s="9"/>
      <c r="R30" s="9"/>
      <c r="S30" s="9"/>
    </row>
    <row r="31" spans="1:19" ht="14.25" x14ac:dyDescent="0.15">
      <c r="A31" s="9" t="s">
        <v>116</v>
      </c>
      <c r="B31" s="9"/>
      <c r="C31" s="9"/>
      <c r="D31" s="35" t="str">
        <f>INVOICE!D28</f>
        <v>MSC JAPAN</v>
      </c>
      <c r="E31" s="9"/>
      <c r="F31" s="9"/>
      <c r="G31" s="19" t="s">
        <v>124</v>
      </c>
      <c r="H31" s="48" t="str">
        <f>INVOICE!I28</f>
        <v>TOKYO, JAPAN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14.25" x14ac:dyDescent="0.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14.25" x14ac:dyDescent="0.15">
      <c r="A33" s="9" t="s">
        <v>97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14.25" x14ac:dyDescent="0.15">
      <c r="A34" s="9" t="s">
        <v>122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4.25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4.25" x14ac:dyDescent="0.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</sheetData>
  <mergeCells count="7">
    <mergeCell ref="L23:M23"/>
    <mergeCell ref="A1:O1"/>
    <mergeCell ref="A2:O2"/>
    <mergeCell ref="A3:O3"/>
    <mergeCell ref="A5:O5"/>
    <mergeCell ref="N6:O6"/>
    <mergeCell ref="N7:O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SHIPPING LIST</vt:lpstr>
      <vt:lpstr>INVOICE</vt:lpstr>
      <vt:lpstr>INST-1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terada01</dc:creator>
  <cp:lastModifiedBy>ATL CS</cp:lastModifiedBy>
  <cp:lastPrinted>2024-02-06T03:02:17Z</cp:lastPrinted>
  <dcterms:created xsi:type="dcterms:W3CDTF">2024-02-02T07:59:15Z</dcterms:created>
  <dcterms:modified xsi:type="dcterms:W3CDTF">2024-02-06T05:41:02Z</dcterms:modified>
</cp:coreProperties>
</file>