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inouchi\Desktop\"/>
    </mc:Choice>
  </mc:AlternateContent>
  <xr:revisionPtr revIDLastSave="0" documentId="8_{7D6D0782-2DBE-4C79-9933-318E3D53167C}" xr6:coauthVersionLast="47" xr6:coauthVersionMax="47" xr10:uidLastSave="{00000000-0000-0000-0000-000000000000}"/>
  <bookViews>
    <workbookView xWindow="5280" yWindow="1680" windowWidth="20400" windowHeight="12645" xr2:uid="{00000000-000D-0000-FFFF-FFFF00000000}"/>
  </bookViews>
  <sheets>
    <sheet name="GEO2361809" sheetId="4" r:id="rId1"/>
    <sheet name="GEO2361810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8" l="1"/>
  <c r="J60" i="8"/>
  <c r="G60" i="8"/>
  <c r="C60" i="8"/>
  <c r="H1" i="8"/>
  <c r="L20" i="4"/>
  <c r="F20" i="4"/>
  <c r="B20" i="4"/>
  <c r="E26" i="4"/>
  <c r="H20" i="4" l="1"/>
</calcChain>
</file>

<file path=xl/sharedStrings.xml><?xml version="1.0" encoding="utf-8"?>
<sst xmlns="http://schemas.openxmlformats.org/spreadsheetml/2006/main" count="188" uniqueCount="114">
  <si>
    <t>AUTOCOM JAPAN INC.</t>
    <phoneticPr fontId="3"/>
  </si>
  <si>
    <t>POTINA131</t>
  </si>
  <si>
    <t>89-6 PRIME TOWER. 6F YAMASHITA-CHO</t>
    <phoneticPr fontId="3"/>
  </si>
  <si>
    <t>NAKA-KU YOKOHAMA KANAGAWA JAPAN</t>
    <phoneticPr fontId="3"/>
  </si>
  <si>
    <t>PHONE: +81 45 227 (7092)   FAX: +81 45 227 (7093)</t>
    <phoneticPr fontId="3"/>
  </si>
  <si>
    <t>INVOICE</t>
    <phoneticPr fontId="3"/>
  </si>
  <si>
    <t>ENTERPRISE CODE 1020001052483</t>
    <phoneticPr fontId="3"/>
  </si>
  <si>
    <t>DATE</t>
    <phoneticPr fontId="3"/>
  </si>
  <si>
    <t>SOLD TO:</t>
    <phoneticPr fontId="3"/>
  </si>
  <si>
    <t xml:space="preserve"> </t>
    <phoneticPr fontId="3"/>
  </si>
  <si>
    <t>GEORGIAN CARGO GROUP</t>
  </si>
  <si>
    <t>INV NO:</t>
    <phoneticPr fontId="3"/>
  </si>
  <si>
    <t>GEO2361809</t>
  </si>
  <si>
    <t>POST CODE: 0162</t>
  </si>
  <si>
    <t>I.CHAVCHAVADZE AVE, 80, 0162 TBILISI, GEORGIA</t>
  </si>
  <si>
    <t>995 3 2242 8008/9009</t>
  </si>
  <si>
    <t>FINAL DESTINATION:</t>
    <phoneticPr fontId="3"/>
  </si>
  <si>
    <t>POTI, GEORGIA</t>
  </si>
  <si>
    <r>
      <t>NO</t>
    </r>
    <r>
      <rPr>
        <sz val="11"/>
        <rFont val="ＭＳ Ｐゴシック"/>
        <family val="3"/>
        <charset val="128"/>
      </rPr>
      <t>.</t>
    </r>
    <phoneticPr fontId="3"/>
  </si>
  <si>
    <t>YEAR</t>
    <phoneticPr fontId="3"/>
  </si>
  <si>
    <t>MAKER</t>
    <phoneticPr fontId="3"/>
  </si>
  <si>
    <t>NAME</t>
    <phoneticPr fontId="3"/>
  </si>
  <si>
    <t>CHASSIS NO</t>
    <phoneticPr fontId="3"/>
  </si>
  <si>
    <t>WEIGHT</t>
    <phoneticPr fontId="3"/>
  </si>
  <si>
    <t>LENGTH</t>
    <phoneticPr fontId="3"/>
  </si>
  <si>
    <t>WIDTH</t>
    <phoneticPr fontId="3"/>
  </si>
  <si>
    <r>
      <t>H</t>
    </r>
    <r>
      <rPr>
        <sz val="11"/>
        <rFont val="ＭＳ Ｐゴシック"/>
        <family val="3"/>
        <charset val="128"/>
      </rPr>
      <t>EIGHT</t>
    </r>
    <phoneticPr fontId="3"/>
  </si>
  <si>
    <t>MEAS</t>
    <phoneticPr fontId="3"/>
  </si>
  <si>
    <r>
      <t>C</t>
    </r>
    <r>
      <rPr>
        <sz val="11"/>
        <rFont val="ＭＳ Ｐゴシック"/>
        <family val="3"/>
        <charset val="128"/>
      </rPr>
      <t>C</t>
    </r>
    <phoneticPr fontId="3"/>
  </si>
  <si>
    <t>FUEL</t>
    <phoneticPr fontId="3"/>
  </si>
  <si>
    <t>SEAT</t>
    <phoneticPr fontId="3"/>
  </si>
  <si>
    <t>FOB</t>
    <phoneticPr fontId="3"/>
  </si>
  <si>
    <r>
      <t>C</t>
    </r>
    <r>
      <rPr>
        <sz val="11"/>
        <rFont val="ＭＳ Ｐゴシック"/>
        <family val="3"/>
        <charset val="128"/>
      </rPr>
      <t>OMMODITY</t>
    </r>
    <phoneticPr fontId="3"/>
  </si>
  <si>
    <t>NISSAN</t>
  </si>
  <si>
    <t>CLIPPER T</t>
  </si>
  <si>
    <t>U72T-0554519</t>
  </si>
  <si>
    <t>G</t>
  </si>
  <si>
    <t>2</t>
  </si>
  <si>
    <t>TRUCK</t>
  </si>
  <si>
    <t>SUZUKI</t>
  </si>
  <si>
    <t>CARRY TRUCK</t>
  </si>
  <si>
    <t>DA63T-602550</t>
  </si>
  <si>
    <t>4</t>
  </si>
  <si>
    <t>MITSUBISHI</t>
  </si>
  <si>
    <t>MINICAB T</t>
  </si>
  <si>
    <t>U62T-1701165</t>
  </si>
  <si>
    <t>HONDA</t>
  </si>
  <si>
    <t>ACTY T</t>
  </si>
  <si>
    <t>HA7-1712797</t>
  </si>
  <si>
    <t>U61T-1502042</t>
  </si>
  <si>
    <t>DA63T-197109</t>
  </si>
  <si>
    <t>KGS</t>
    <phoneticPr fontId="3"/>
  </si>
  <si>
    <t>M3</t>
    <phoneticPr fontId="3"/>
  </si>
  <si>
    <t>MARKS &amp; NO.S</t>
    <phoneticPr fontId="3"/>
  </si>
  <si>
    <t>SHIPPING FROM:</t>
    <phoneticPr fontId="3"/>
  </si>
  <si>
    <t>NAGOYA, JAPAN</t>
  </si>
  <si>
    <t>NAGOYA CY</t>
  </si>
  <si>
    <r>
      <t>A</t>
    </r>
    <r>
      <rPr>
        <sz val="11"/>
        <rFont val="ＭＳ Ｐゴシック"/>
        <family val="3"/>
        <charset val="128"/>
      </rPr>
      <t>CJ</t>
    </r>
    <phoneticPr fontId="3"/>
  </si>
  <si>
    <t>SHIPPED TO:</t>
    <phoneticPr fontId="3"/>
  </si>
  <si>
    <t>POTI CY</t>
  </si>
  <si>
    <t>POTI</t>
  </si>
  <si>
    <t>SHIPPED PER:</t>
    <phoneticPr fontId="3"/>
  </si>
  <si>
    <t>MSC ODESSA V</t>
  </si>
  <si>
    <t>C/H No. 1-6</t>
    <phoneticPr fontId="3"/>
  </si>
  <si>
    <t>VOY:</t>
    <phoneticPr fontId="3"/>
  </si>
  <si>
    <t>HI411A</t>
  </si>
  <si>
    <t>SHIPPED ON:</t>
    <phoneticPr fontId="3"/>
  </si>
  <si>
    <t>BOOKING:</t>
    <phoneticPr fontId="3"/>
  </si>
  <si>
    <t>EBKG08141303</t>
  </si>
  <si>
    <t>FREIGHT:</t>
    <phoneticPr fontId="3"/>
  </si>
  <si>
    <t>COLLECT</t>
  </si>
  <si>
    <t>SHIPPING COMPANY:</t>
    <phoneticPr fontId="3"/>
  </si>
  <si>
    <t>MSC</t>
  </si>
  <si>
    <t>B/L ISSUE BY:</t>
    <phoneticPr fontId="3"/>
  </si>
  <si>
    <t>YOKOHAMA, JAPAN</t>
    <phoneticPr fontId="3"/>
  </si>
  <si>
    <r>
      <t>NO</t>
    </r>
    <r>
      <rPr>
        <sz val="11"/>
        <rFont val="ＭＳ Ｐゴシック"/>
        <family val="3"/>
        <charset val="128"/>
      </rPr>
      <t xml:space="preserve"> OF B/L:</t>
    </r>
    <phoneticPr fontId="3"/>
  </si>
  <si>
    <t>KIND OF B/L:</t>
  </si>
  <si>
    <t>SEA WAYBILL</t>
  </si>
  <si>
    <r>
      <t>A</t>
    </r>
    <r>
      <rPr>
        <sz val="11"/>
        <rFont val="ＭＳ Ｐゴシック"/>
        <family val="3"/>
        <charset val="128"/>
      </rPr>
      <t>UTOCOM JAPAN INC.</t>
    </r>
    <phoneticPr fontId="3"/>
  </si>
  <si>
    <t>AUTHORIZED SIGNATURE</t>
    <phoneticPr fontId="3"/>
  </si>
  <si>
    <t>AUTOCOM JAPAN INC.,</t>
    <phoneticPr fontId="3"/>
  </si>
  <si>
    <t>PHONE: 81 45 227 (7092)   FAX: 81 45 227 (7093)</t>
  </si>
  <si>
    <t>TAX ID:9999+00089001</t>
  </si>
  <si>
    <r>
      <t>DATE</t>
    </r>
    <r>
      <rPr>
        <sz val="11"/>
        <rFont val="ＭＳ Ｐゴシック"/>
        <family val="3"/>
        <charset val="128"/>
      </rPr>
      <t>:</t>
    </r>
    <phoneticPr fontId="3"/>
  </si>
  <si>
    <t>GEO2361810</t>
  </si>
  <si>
    <r>
      <t>C</t>
    </r>
    <r>
      <rPr>
        <sz val="11"/>
        <rFont val="ＭＳ Ｐゴシック"/>
        <family val="3"/>
        <charset val="128"/>
      </rPr>
      <t>ONSIGNEE:</t>
    </r>
    <phoneticPr fontId="3"/>
  </si>
  <si>
    <t>TEL: 995 3 2242 8008/9009   EMAIL: booking@gc-group.ge</t>
  </si>
  <si>
    <t>9999+205267076</t>
  </si>
  <si>
    <t>NOTIFY PARTY:</t>
    <phoneticPr fontId="3"/>
  </si>
  <si>
    <t>SAME AS CONSIGNEE</t>
  </si>
  <si>
    <t>WEIGHT:810</t>
  </si>
  <si>
    <t/>
  </si>
  <si>
    <t>WEIGHT:1080</t>
  </si>
  <si>
    <t>GIORGI TITVINIDZE</t>
  </si>
  <si>
    <t>596405577</t>
  </si>
  <si>
    <t>43001035373</t>
  </si>
  <si>
    <t>WEIGHT:750</t>
  </si>
  <si>
    <t>DAVIT KHUBASHVILI</t>
  </si>
  <si>
    <t>591648111</t>
  </si>
  <si>
    <t>01023009719</t>
  </si>
  <si>
    <t>WEIGHT:860</t>
  </si>
  <si>
    <t>OLEGI KBILADZE</t>
  </si>
  <si>
    <t>599881184</t>
  </si>
  <si>
    <t>04001011731</t>
  </si>
  <si>
    <t>WEIGHT:700</t>
  </si>
  <si>
    <t>TAMAZ JANKARASHVILI</t>
  </si>
  <si>
    <t>+995574711177</t>
  </si>
  <si>
    <t>01013020042</t>
  </si>
  <si>
    <t>GEORGE KOPALEISHVILI</t>
  </si>
  <si>
    <t>555407273</t>
  </si>
  <si>
    <t>12001005530</t>
  </si>
  <si>
    <r>
      <t>K</t>
    </r>
    <r>
      <rPr>
        <sz val="11"/>
        <rFont val="ＭＳ Ｐゴシック"/>
        <family val="3"/>
        <charset val="128"/>
      </rPr>
      <t>GS</t>
    </r>
    <phoneticPr fontId="3"/>
  </si>
  <si>
    <t>COLLECT AS ARRANGED</t>
  </si>
  <si>
    <t>NO OF B/L: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</si>
</sst>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.000_ "/>
    <numFmt numFmtId="177" formatCode="#,##0.000_ "/>
  </numFmts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b/>
      <sz val="10.5"/>
      <name val="Tahoma"/>
      <family val="2"/>
    </font>
    <font>
      <b/>
      <sz val="14"/>
      <name val="Tahoma"/>
      <family val="2"/>
    </font>
    <font>
      <sz val="11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0.5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3">
      <alignment vertical="center"/>
    </xf>
    <xf numFmtId="0" fontId="2" fillId="0" borderId="1" xfId="3" applyBorder="1">
      <alignment vertical="center"/>
    </xf>
    <xf numFmtId="0" fontId="6" fillId="0" borderId="0" xfId="3" applyFont="1">
      <alignment vertical="center"/>
    </xf>
    <xf numFmtId="0" fontId="7" fillId="0" borderId="0" xfId="3" applyFont="1">
      <alignment vertical="center"/>
    </xf>
    <xf numFmtId="14" fontId="2" fillId="0" borderId="0" xfId="3" applyNumberFormat="1" applyAlignment="1">
      <alignment horizontal="left" vertical="center"/>
    </xf>
    <xf numFmtId="0" fontId="5" fillId="0" borderId="0" xfId="3" applyFont="1">
      <alignment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10" fillId="0" borderId="0" xfId="3" applyFont="1">
      <alignment vertical="center"/>
    </xf>
    <xf numFmtId="49" fontId="2" fillId="0" borderId="0" xfId="3" applyNumberFormat="1">
      <alignment vertical="center"/>
    </xf>
    <xf numFmtId="0" fontId="4" fillId="0" borderId="2" xfId="1" applyFont="1" applyBorder="1" applyAlignment="1">
      <alignment horizontal="right"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76" fontId="2" fillId="0" borderId="2" xfId="3" applyNumberFormat="1" applyBorder="1" applyAlignment="1">
      <alignment horizontal="center" vertical="center"/>
    </xf>
    <xf numFmtId="0" fontId="11" fillId="0" borderId="0" xfId="3" applyFont="1">
      <alignment vertical="center"/>
    </xf>
    <xf numFmtId="0" fontId="2" fillId="0" borderId="0" xfId="3" applyAlignment="1">
      <alignment vertical="top"/>
    </xf>
    <xf numFmtId="5" fontId="5" fillId="0" borderId="3" xfId="3" applyNumberFormat="1" applyFont="1" applyBorder="1" applyAlignment="1">
      <alignment horizontal="center" vertical="center"/>
    </xf>
    <xf numFmtId="0" fontId="9" fillId="0" borderId="0" xfId="4" applyFont="1">
      <alignment vertical="center"/>
    </xf>
    <xf numFmtId="0" fontId="2" fillId="0" borderId="0" xfId="4">
      <alignment vertical="center"/>
    </xf>
    <xf numFmtId="0" fontId="10" fillId="0" borderId="0" xfId="4" applyFont="1">
      <alignment vertical="center"/>
    </xf>
    <xf numFmtId="0" fontId="11" fillId="0" borderId="0" xfId="4" applyFont="1">
      <alignment vertical="center"/>
    </xf>
    <xf numFmtId="49" fontId="8" fillId="0" borderId="0" xfId="4" applyNumberFormat="1" applyFont="1">
      <alignment vertical="center"/>
    </xf>
    <xf numFmtId="0" fontId="8" fillId="0" borderId="0" xfId="4" applyFont="1">
      <alignment vertical="center"/>
    </xf>
    <xf numFmtId="49" fontId="8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0" fontId="12" fillId="0" borderId="0" xfId="4" applyFont="1">
      <alignment vertical="center"/>
    </xf>
    <xf numFmtId="0" fontId="2" fillId="0" borderId="0" xfId="4" applyAlignment="1">
      <alignment horizontal="left" vertical="center"/>
    </xf>
    <xf numFmtId="49" fontId="2" fillId="0" borderId="0" xfId="2" applyNumberFormat="1"/>
    <xf numFmtId="14" fontId="2" fillId="0" borderId="0" xfId="4" applyNumberFormat="1" applyAlignment="1">
      <alignment horizontal="left" vertical="center"/>
    </xf>
    <xf numFmtId="49" fontId="2" fillId="0" borderId="0" xfId="4" applyNumberFormat="1">
      <alignment vertical="center"/>
    </xf>
    <xf numFmtId="0" fontId="2" fillId="0" borderId="0" xfId="4" applyAlignment="1">
      <alignment horizontal="center" vertical="center"/>
    </xf>
    <xf numFmtId="0" fontId="2" fillId="0" borderId="0" xfId="4" applyAlignment="1">
      <alignment vertical="top"/>
    </xf>
    <xf numFmtId="49" fontId="2" fillId="0" borderId="0" xfId="4" applyNumberFormat="1" applyAlignment="1">
      <alignment vertical="top"/>
    </xf>
    <xf numFmtId="0" fontId="13" fillId="0" borderId="0" xfId="4" applyFont="1">
      <alignment vertical="center"/>
    </xf>
    <xf numFmtId="0" fontId="2" fillId="0" borderId="1" xfId="4" applyBorder="1">
      <alignment vertical="center"/>
    </xf>
    <xf numFmtId="0" fontId="2" fillId="0" borderId="3" xfId="4" applyBorder="1" applyAlignment="1">
      <alignment horizontal="left" vertical="center"/>
    </xf>
    <xf numFmtId="0" fontId="2" fillId="0" borderId="0" xfId="2"/>
    <xf numFmtId="0" fontId="5" fillId="0" borderId="0" xfId="4" applyFont="1">
      <alignment vertical="center"/>
    </xf>
    <xf numFmtId="49" fontId="1" fillId="0" borderId="0" xfId="3" applyNumberFormat="1" applyFont="1">
      <alignment vertical="center"/>
    </xf>
    <xf numFmtId="49" fontId="1" fillId="0" borderId="0" xfId="2" applyNumberFormat="1" applyFont="1" applyAlignment="1">
      <alignment vertical="center"/>
    </xf>
    <xf numFmtId="0" fontId="14" fillId="0" borderId="0" xfId="4" applyFont="1" applyAlignment="1">
      <alignment horizontal="left" vertical="center"/>
    </xf>
    <xf numFmtId="5" fontId="4" fillId="0" borderId="2" xfId="1" applyNumberFormat="1" applyFont="1" applyBorder="1" applyAlignment="1">
      <alignment horizontal="right" vertical="center" shrinkToFit="1"/>
    </xf>
    <xf numFmtId="5" fontId="4" fillId="0" borderId="2" xfId="1" applyNumberFormat="1" applyFont="1" applyBorder="1" applyAlignment="1">
      <alignment horizontal="center" vertical="center" shrinkToFit="1"/>
    </xf>
    <xf numFmtId="0" fontId="2" fillId="2" borderId="2" xfId="3" applyFill="1" applyBorder="1" applyAlignment="1">
      <alignment horizontal="center" vertical="center" shrinkToFit="1"/>
    </xf>
    <xf numFmtId="0" fontId="8" fillId="0" borderId="0" xfId="3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4" fontId="2" fillId="0" borderId="0" xfId="4" applyNumberFormat="1">
      <alignment vertical="center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8" fillId="0" borderId="0" xfId="3" applyFont="1" applyAlignment="1">
      <alignment horizontal="left" vertical="top"/>
    </xf>
    <xf numFmtId="5" fontId="5" fillId="0" borderId="1" xfId="3" applyNumberFormat="1" applyFont="1" applyBorder="1" applyAlignment="1">
      <alignment horizontal="center" vertical="center"/>
    </xf>
    <xf numFmtId="5" fontId="5" fillId="0" borderId="3" xfId="3" applyNumberFormat="1" applyFont="1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176" fontId="2" fillId="0" borderId="1" xfId="3" applyNumberFormat="1" applyBorder="1" applyAlignment="1">
      <alignment horizontal="right" vertical="center"/>
    </xf>
    <xf numFmtId="49" fontId="4" fillId="0" borderId="6" xfId="2" applyNumberFormat="1" applyFont="1" applyBorder="1" applyAlignment="1">
      <alignment horizontal="left" vertical="center" wrapText="1"/>
    </xf>
    <xf numFmtId="49" fontId="4" fillId="0" borderId="7" xfId="2" applyNumberFormat="1" applyFont="1" applyBorder="1" applyAlignment="1">
      <alignment horizontal="left" vertical="center" wrapText="1"/>
    </xf>
    <xf numFmtId="49" fontId="4" fillId="0" borderId="5" xfId="2" applyNumberFormat="1" applyFont="1" applyBorder="1" applyAlignment="1">
      <alignment horizontal="left" vertical="center" wrapText="1"/>
    </xf>
    <xf numFmtId="0" fontId="2" fillId="0" borderId="4" xfId="4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177" fontId="2" fillId="0" borderId="1" xfId="4" applyNumberFormat="1" applyBorder="1" applyAlignment="1">
      <alignment horizontal="right" vertical="center"/>
    </xf>
    <xf numFmtId="0" fontId="2" fillId="0" borderId="1" xfId="4" applyBorder="1" applyAlignment="1">
      <alignment horizontal="left" vertical="center"/>
    </xf>
    <xf numFmtId="0" fontId="2" fillId="0" borderId="3" xfId="4" applyBorder="1" applyAlignment="1">
      <alignment horizontal="left" vertical="center"/>
    </xf>
  </cellXfs>
  <cellStyles count="5">
    <cellStyle name="Normal" xfId="0" builtinId="0"/>
    <cellStyle name="標準_RUSSIA-SXM10" xfId="1" xr:uid="{00000000-0005-0000-0000-000001000000}"/>
    <cellStyle name="標準_RUSSIA-SXM10_shipping_instruction_master_ship_invoice_master" xfId="2" xr:uid="{00000000-0005-0000-0000-000002000000}"/>
    <cellStyle name="標準_新会社1" xfId="3" xr:uid="{00000000-0005-0000-0000-000003000000}"/>
    <cellStyle name="標準_新会社1_shipping_instruction_master_ship_invoice_master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47625</xdr:rowOff>
    </xdr:from>
    <xdr:to>
      <xdr:col>6</xdr:col>
      <xdr:colOff>200025</xdr:colOff>
      <xdr:row>4</xdr:row>
      <xdr:rowOff>66675</xdr:rowOff>
    </xdr:to>
    <xdr:pic>
      <xdr:nvPicPr>
        <xdr:cNvPr id="1042" name="hanko">
          <a:extLst>
            <a:ext uri="{FF2B5EF4-FFF2-40B4-BE49-F238E27FC236}">
              <a16:creationId xmlns:a16="http://schemas.microsoft.com/office/drawing/2014/main" id="{4AC0FA19-3930-368B-CA64-38A51CC51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"/>
          <a:ext cx="933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95250</xdr:rowOff>
    </xdr:from>
    <xdr:to>
      <xdr:col>6</xdr:col>
      <xdr:colOff>581025</xdr:colOff>
      <xdr:row>5</xdr:row>
      <xdr:rowOff>0</xdr:rowOff>
    </xdr:to>
    <xdr:pic>
      <xdr:nvPicPr>
        <xdr:cNvPr id="2" name="hanko">
          <a:extLst>
            <a:ext uri="{FF2B5EF4-FFF2-40B4-BE49-F238E27FC236}">
              <a16:creationId xmlns:a16="http://schemas.microsoft.com/office/drawing/2014/main" id="{E79B85D4-37E5-4C1C-9259-0E5B0D1C4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FFE"/>
            </a:clrFrom>
            <a:clrTo>
              <a:srgbClr val="F6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5250"/>
          <a:ext cx="9334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895350</xdr:colOff>
      <xdr:row>1</xdr:row>
      <xdr:rowOff>95250</xdr:rowOff>
    </xdr:from>
    <xdr:to>
      <xdr:col>11</xdr:col>
      <xdr:colOff>447675</xdr:colOff>
      <xdr:row>3</xdr:row>
      <xdr:rowOff>114300</xdr:rowOff>
    </xdr:to>
    <xdr:sp macro="" textlink="">
      <xdr:nvSpPr>
        <xdr:cNvPr id="3" name="txtTitle">
          <a:extLst>
            <a:ext uri="{FF2B5EF4-FFF2-40B4-BE49-F238E27FC236}">
              <a16:creationId xmlns:a16="http://schemas.microsoft.com/office/drawing/2014/main" id="{12867F3D-D9AE-4A7B-A5B9-AB0D567249E5}"/>
            </a:ext>
          </a:extLst>
        </xdr:cNvPr>
        <xdr:cNvSpPr txBox="1">
          <a:spLocks noChangeArrowheads="1"/>
        </xdr:cNvSpPr>
      </xdr:nvSpPr>
      <xdr:spPr bwMode="auto">
        <a:xfrm>
          <a:off x="4705350" y="438150"/>
          <a:ext cx="3495675" cy="361950"/>
        </a:xfrm>
        <a:prstGeom prst="rect">
          <a:avLst/>
        </a:prstGeom>
        <a:noFill/>
        <a:ln>
          <a:noFill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SHIPPING INSTRUCTION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Q35"/>
  <sheetViews>
    <sheetView showGridLines="0" tabSelected="1" workbookViewId="0"/>
  </sheetViews>
  <sheetFormatPr defaultRowHeight="13.5"/>
  <cols>
    <col min="1" max="1" width="3.75" style="1" customWidth="1"/>
    <col min="2" max="2" width="5.125" style="1" customWidth="1"/>
    <col min="3" max="3" width="10.5" style="1" customWidth="1"/>
    <col min="4" max="4" width="9" style="1"/>
    <col min="5" max="5" width="11.625" style="1" customWidth="1"/>
    <col min="6" max="6" width="17.25" style="1" customWidth="1"/>
    <col min="7" max="7" width="7.125" style="1" customWidth="1"/>
    <col min="8" max="8" width="7.875" style="1" customWidth="1"/>
    <col min="9" max="10" width="7.125" style="1" customWidth="1"/>
    <col min="11" max="11" width="8.75" style="1" customWidth="1"/>
    <col min="12" max="12" width="7.75" style="1" customWidth="1"/>
    <col min="13" max="13" width="11.25" style="1" customWidth="1"/>
    <col min="14" max="14" width="5.375" style="1" customWidth="1"/>
    <col min="15" max="15" width="11.25" style="1" customWidth="1"/>
    <col min="16" max="16" width="12.5" style="1" bestFit="1" customWidth="1"/>
    <col min="17" max="17" width="10.25" style="1" customWidth="1"/>
    <col min="18" max="18" width="9.625" style="1" customWidth="1"/>
    <col min="19" max="16384" width="9" style="1"/>
  </cols>
  <sheetData>
    <row r="1" spans="1:17" ht="18">
      <c r="A1" s="8" t="s">
        <v>0</v>
      </c>
      <c r="B1" s="7"/>
      <c r="C1" s="7"/>
      <c r="D1" s="7"/>
      <c r="E1" s="7"/>
      <c r="H1" s="10"/>
      <c r="I1" s="10">
        <v>0</v>
      </c>
      <c r="J1" s="10"/>
      <c r="O1" s="10"/>
      <c r="P1" s="1" t="s">
        <v>1</v>
      </c>
      <c r="Q1" s="17"/>
    </row>
    <row r="2" spans="1:17">
      <c r="A2" s="7" t="s">
        <v>2</v>
      </c>
      <c r="B2" s="7"/>
      <c r="C2" s="7"/>
      <c r="D2" s="7"/>
      <c r="E2" s="7"/>
      <c r="F2" s="7"/>
      <c r="I2" s="10"/>
    </row>
    <row r="3" spans="1:17">
      <c r="A3" s="7" t="s">
        <v>3</v>
      </c>
      <c r="B3" s="7"/>
      <c r="C3" s="7"/>
      <c r="D3" s="7"/>
      <c r="E3" s="7"/>
      <c r="F3" s="7"/>
    </row>
    <row r="4" spans="1:17" ht="30.75">
      <c r="A4" s="54" t="s">
        <v>4</v>
      </c>
      <c r="B4" s="54"/>
      <c r="C4" s="54"/>
      <c r="D4" s="54"/>
      <c r="E4" s="54"/>
      <c r="F4" s="54"/>
      <c r="G4" s="3"/>
      <c r="H4" s="3" t="s">
        <v>5</v>
      </c>
    </row>
    <row r="5" spans="1:17">
      <c r="A5" s="47" t="s">
        <v>6</v>
      </c>
    </row>
    <row r="6" spans="1:17" ht="13.5" customHeight="1">
      <c r="L6" s="1" t="s">
        <v>7</v>
      </c>
      <c r="M6" s="5">
        <v>45355</v>
      </c>
    </row>
    <row r="7" spans="1:17" ht="18.75" customHeight="1">
      <c r="A7" s="1" t="s">
        <v>8</v>
      </c>
      <c r="C7" s="1" t="s">
        <v>9</v>
      </c>
      <c r="D7" s="11" t="s">
        <v>10</v>
      </c>
      <c r="L7" s="1" t="s">
        <v>11</v>
      </c>
      <c r="M7" s="1" t="s">
        <v>12</v>
      </c>
    </row>
    <row r="8" spans="1:17">
      <c r="D8" s="41" t="s">
        <v>13</v>
      </c>
      <c r="E8" s="41"/>
      <c r="F8" s="41"/>
      <c r="G8" s="41"/>
      <c r="H8" s="41"/>
      <c r="I8" s="41"/>
      <c r="J8" s="41"/>
      <c r="K8" s="41"/>
      <c r="L8" s="41"/>
      <c r="M8" s="41"/>
      <c r="Q8" s="10"/>
    </row>
    <row r="9" spans="1:17">
      <c r="D9" s="11" t="s">
        <v>14</v>
      </c>
      <c r="Q9" s="10"/>
    </row>
    <row r="10" spans="1:17">
      <c r="D10" s="1" t="s">
        <v>15</v>
      </c>
    </row>
    <row r="11" spans="1:17">
      <c r="A11" s="1" t="s">
        <v>16</v>
      </c>
      <c r="D11" s="1" t="s">
        <v>17</v>
      </c>
    </row>
    <row r="12" spans="1:17">
      <c r="A12" s="18"/>
      <c r="B12" s="18"/>
      <c r="C12" s="18"/>
      <c r="D12" s="18"/>
    </row>
    <row r="13" spans="1:17">
      <c r="B13" s="46" t="s">
        <v>18</v>
      </c>
      <c r="C13" s="46" t="s">
        <v>19</v>
      </c>
      <c r="D13" s="46" t="s">
        <v>20</v>
      </c>
      <c r="E13" s="46" t="s">
        <v>21</v>
      </c>
      <c r="F13" s="46" t="s">
        <v>22</v>
      </c>
      <c r="G13" s="46" t="s">
        <v>23</v>
      </c>
      <c r="H13" s="46" t="s">
        <v>24</v>
      </c>
      <c r="I13" s="46" t="s">
        <v>25</v>
      </c>
      <c r="J13" s="46" t="s">
        <v>26</v>
      </c>
      <c r="K13" s="46" t="s">
        <v>27</v>
      </c>
      <c r="L13" s="46" t="s">
        <v>28</v>
      </c>
      <c r="M13" s="46" t="s">
        <v>29</v>
      </c>
      <c r="N13" s="46" t="s">
        <v>30</v>
      </c>
      <c r="O13" s="46" t="s">
        <v>31</v>
      </c>
      <c r="P13" s="46" t="s">
        <v>32</v>
      </c>
    </row>
    <row r="14" spans="1:17">
      <c r="B14" s="14">
        <v>1</v>
      </c>
      <c r="C14" s="14">
        <v>2011</v>
      </c>
      <c r="D14" s="13" t="s">
        <v>33</v>
      </c>
      <c r="E14" s="13" t="s">
        <v>34</v>
      </c>
      <c r="F14" s="13" t="s">
        <v>35</v>
      </c>
      <c r="G14" s="14">
        <v>810</v>
      </c>
      <c r="H14" s="14">
        <v>339</v>
      </c>
      <c r="I14" s="14">
        <v>147</v>
      </c>
      <c r="J14" s="14">
        <v>179</v>
      </c>
      <c r="K14" s="16">
        <v>8.92</v>
      </c>
      <c r="L14" s="12">
        <v>650</v>
      </c>
      <c r="M14" s="14" t="s">
        <v>36</v>
      </c>
      <c r="N14" s="15" t="s">
        <v>37</v>
      </c>
      <c r="O14" s="44">
        <v>220000</v>
      </c>
      <c r="P14" s="45" t="s">
        <v>38</v>
      </c>
    </row>
    <row r="15" spans="1:17" ht="27">
      <c r="B15" s="14">
        <v>2</v>
      </c>
      <c r="C15" s="14">
        <v>2009</v>
      </c>
      <c r="D15" s="13" t="s">
        <v>39</v>
      </c>
      <c r="E15" s="13" t="s">
        <v>40</v>
      </c>
      <c r="F15" s="13" t="s">
        <v>41</v>
      </c>
      <c r="G15" s="14">
        <v>1080</v>
      </c>
      <c r="H15" s="14">
        <v>339</v>
      </c>
      <c r="I15" s="14">
        <v>147</v>
      </c>
      <c r="J15" s="14">
        <v>198</v>
      </c>
      <c r="K15" s="16">
        <v>9.8670000000000009</v>
      </c>
      <c r="L15" s="12">
        <v>650</v>
      </c>
      <c r="M15" s="14" t="s">
        <v>36</v>
      </c>
      <c r="N15" s="15" t="s">
        <v>42</v>
      </c>
      <c r="O15" s="44">
        <v>282000</v>
      </c>
      <c r="P15" s="45" t="s">
        <v>38</v>
      </c>
    </row>
    <row r="16" spans="1:17" ht="27">
      <c r="B16" s="14">
        <v>3</v>
      </c>
      <c r="C16" s="14">
        <v>2011</v>
      </c>
      <c r="D16" s="13" t="s">
        <v>43</v>
      </c>
      <c r="E16" s="13" t="s">
        <v>44</v>
      </c>
      <c r="F16" s="13" t="s">
        <v>45</v>
      </c>
      <c r="G16" s="14">
        <v>750</v>
      </c>
      <c r="H16" s="14">
        <v>339</v>
      </c>
      <c r="I16" s="14">
        <v>147</v>
      </c>
      <c r="J16" s="14">
        <v>179</v>
      </c>
      <c r="K16" s="16">
        <v>8.92</v>
      </c>
      <c r="L16" s="12">
        <v>650</v>
      </c>
      <c r="M16" s="14" t="s">
        <v>36</v>
      </c>
      <c r="N16" s="15" t="s">
        <v>37</v>
      </c>
      <c r="O16" s="44">
        <v>186000</v>
      </c>
      <c r="P16" s="45" t="s">
        <v>38</v>
      </c>
    </row>
    <row r="17" spans="2:16">
      <c r="B17" s="14">
        <v>4</v>
      </c>
      <c r="C17" s="14">
        <v>2008</v>
      </c>
      <c r="D17" s="13" t="s">
        <v>46</v>
      </c>
      <c r="E17" s="13" t="s">
        <v>47</v>
      </c>
      <c r="F17" s="13" t="s">
        <v>48</v>
      </c>
      <c r="G17" s="14">
        <v>860</v>
      </c>
      <c r="H17" s="14">
        <v>339</v>
      </c>
      <c r="I17" s="14">
        <v>147</v>
      </c>
      <c r="J17" s="14">
        <v>174</v>
      </c>
      <c r="K17" s="16">
        <v>8.6709999999999994</v>
      </c>
      <c r="L17" s="12">
        <v>650</v>
      </c>
      <c r="M17" s="14" t="s">
        <v>36</v>
      </c>
      <c r="N17" s="15" t="s">
        <v>37</v>
      </c>
      <c r="O17" s="44">
        <v>174000</v>
      </c>
      <c r="P17" s="45" t="s">
        <v>38</v>
      </c>
    </row>
    <row r="18" spans="2:16" ht="27">
      <c r="B18" s="14">
        <v>5</v>
      </c>
      <c r="C18" s="14">
        <v>2010</v>
      </c>
      <c r="D18" s="13" t="s">
        <v>43</v>
      </c>
      <c r="E18" s="13" t="s">
        <v>44</v>
      </c>
      <c r="F18" s="13" t="s">
        <v>49</v>
      </c>
      <c r="G18" s="14">
        <v>700</v>
      </c>
      <c r="H18" s="14">
        <v>339</v>
      </c>
      <c r="I18" s="14">
        <v>147</v>
      </c>
      <c r="J18" s="14">
        <v>179</v>
      </c>
      <c r="K18" s="16">
        <v>8.92</v>
      </c>
      <c r="L18" s="12">
        <v>650</v>
      </c>
      <c r="M18" s="14" t="s">
        <v>36</v>
      </c>
      <c r="N18" s="15" t="s">
        <v>37</v>
      </c>
      <c r="O18" s="44">
        <v>232000</v>
      </c>
      <c r="P18" s="45" t="s">
        <v>38</v>
      </c>
    </row>
    <row r="19" spans="2:16" ht="27">
      <c r="B19" s="14">
        <v>6</v>
      </c>
      <c r="C19" s="14">
        <v>2003</v>
      </c>
      <c r="D19" s="13" t="s">
        <v>39</v>
      </c>
      <c r="E19" s="13" t="s">
        <v>40</v>
      </c>
      <c r="F19" s="13" t="s">
        <v>50</v>
      </c>
      <c r="G19" s="14">
        <v>750</v>
      </c>
      <c r="H19" s="14">
        <v>339</v>
      </c>
      <c r="I19" s="14">
        <v>147</v>
      </c>
      <c r="J19" s="14">
        <v>179</v>
      </c>
      <c r="K19" s="16">
        <v>8.92</v>
      </c>
      <c r="L19" s="12">
        <v>650</v>
      </c>
      <c r="M19" s="14" t="s">
        <v>36</v>
      </c>
      <c r="N19" s="15" t="s">
        <v>37</v>
      </c>
      <c r="O19" s="44">
        <v>220000</v>
      </c>
      <c r="P19" s="45" t="s">
        <v>38</v>
      </c>
    </row>
    <row r="20" spans="2:16">
      <c r="B20" s="57" t="str">
        <f>"TOTAL: " &amp; COUNT(G14:G19) &amp; " UNITS" &amp; H1</f>
        <v>TOTAL: 6 UNITS</v>
      </c>
      <c r="C20" s="58"/>
      <c r="D20" s="58"/>
      <c r="E20" s="58"/>
      <c r="F20" s="2">
        <f>SUM(G14:G19)+I1</f>
        <v>4950</v>
      </c>
      <c r="G20" s="2" t="s">
        <v>51</v>
      </c>
      <c r="H20" s="59">
        <f>SUM(K14:K19)</f>
        <v>54.218000000000004</v>
      </c>
      <c r="I20" s="59"/>
      <c r="J20" s="59"/>
      <c r="K20" s="2" t="s">
        <v>52</v>
      </c>
      <c r="L20" s="55">
        <f>IF(I2&lt;&gt;"", TEXT(SUM(O14:O19)+O1, I2),SUM(O14:O19)+O1)</f>
        <v>1314000</v>
      </c>
      <c r="M20" s="55"/>
      <c r="N20" s="55"/>
      <c r="O20" s="56"/>
      <c r="P20" s="19"/>
    </row>
    <row r="24" spans="2:16">
      <c r="L24" s="6" t="s">
        <v>53</v>
      </c>
    </row>
    <row r="25" spans="2:16">
      <c r="B25" s="1" t="s">
        <v>54</v>
      </c>
      <c r="E25" s="1" t="s">
        <v>55</v>
      </c>
      <c r="F25" s="4"/>
      <c r="G25" s="1" t="s">
        <v>56</v>
      </c>
      <c r="L25" s="1" t="s">
        <v>57</v>
      </c>
    </row>
    <row r="26" spans="2:16">
      <c r="B26" s="1" t="s">
        <v>58</v>
      </c>
      <c r="E26" s="1" t="str">
        <f>D11</f>
        <v>POTI, GEORGIA</v>
      </c>
      <c r="F26" s="4"/>
      <c r="G26" s="1" t="s">
        <v>59</v>
      </c>
      <c r="L26" s="1" t="s">
        <v>60</v>
      </c>
    </row>
    <row r="27" spans="2:16">
      <c r="B27" s="1" t="s">
        <v>61</v>
      </c>
      <c r="E27" s="1" t="s">
        <v>62</v>
      </c>
      <c r="L27" s="1" t="s">
        <v>63</v>
      </c>
      <c r="M27" s="9"/>
    </row>
    <row r="28" spans="2:16">
      <c r="B28" s="1" t="s">
        <v>64</v>
      </c>
      <c r="E28" s="1" t="s">
        <v>65</v>
      </c>
    </row>
    <row r="29" spans="2:16">
      <c r="B29" s="1" t="s">
        <v>66</v>
      </c>
      <c r="E29" s="5">
        <v>45365</v>
      </c>
    </row>
    <row r="30" spans="2:16">
      <c r="B30" s="1" t="s">
        <v>67</v>
      </c>
      <c r="E30" s="1" t="s">
        <v>68</v>
      </c>
      <c r="H30" s="1" t="s">
        <v>69</v>
      </c>
      <c r="J30" s="1" t="s">
        <v>70</v>
      </c>
    </row>
    <row r="31" spans="2:16">
      <c r="B31" s="1" t="s">
        <v>71</v>
      </c>
      <c r="E31" s="1" t="s">
        <v>72</v>
      </c>
      <c r="H31" s="1" t="s">
        <v>73</v>
      </c>
      <c r="J31" s="1" t="s">
        <v>74</v>
      </c>
    </row>
    <row r="32" spans="2:16">
      <c r="H32" s="1" t="s">
        <v>75</v>
      </c>
      <c r="J32" s="1">
        <v>1</v>
      </c>
    </row>
    <row r="33" spans="2:10">
      <c r="H33" s="1" t="s">
        <v>76</v>
      </c>
      <c r="J33" s="1" t="s">
        <v>77</v>
      </c>
    </row>
    <row r="34" spans="2:10">
      <c r="B34" s="1" t="s">
        <v>78</v>
      </c>
    </row>
    <row r="35" spans="2:10">
      <c r="B35" s="1" t="s">
        <v>79</v>
      </c>
    </row>
  </sheetData>
  <mergeCells count="4">
    <mergeCell ref="A4:F4"/>
    <mergeCell ref="L20:O20"/>
    <mergeCell ref="B20:E20"/>
    <mergeCell ref="H20:J20"/>
  </mergeCells>
  <phoneticPr fontId="3"/>
  <pageMargins left="0.39370078740157483" right="0.19685039370078741" top="0.31496062992125984" bottom="0.19685039370078741" header="0.23622047244094491" footer="0.35433070866141736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4"/>
    <pageSetUpPr fitToPage="1"/>
  </sheetPr>
  <dimension ref="A1:R73"/>
  <sheetViews>
    <sheetView showGridLines="0" topLeftCell="A40" zoomScaleNormal="100" zoomScaleSheetLayoutView="100" workbookViewId="0">
      <selection activeCell="C59" sqref="C59:N59"/>
    </sheetView>
  </sheetViews>
  <sheetFormatPr defaultRowHeight="13.5"/>
  <cols>
    <col min="1" max="2" width="2.5" style="21" customWidth="1"/>
    <col min="3" max="3" width="8.5" style="21" customWidth="1"/>
    <col min="4" max="4" width="15" style="21" customWidth="1"/>
    <col min="5" max="5" width="11.25" style="21" customWidth="1"/>
    <col min="6" max="6" width="10.25" style="21" customWidth="1"/>
    <col min="7" max="7" width="20.75" style="21" customWidth="1"/>
    <col min="8" max="8" width="8.875" style="21" customWidth="1"/>
    <col min="9" max="12" width="7.375" style="21" customWidth="1"/>
    <col min="13" max="13" width="9.5" style="21" customWidth="1"/>
    <col min="14" max="14" width="17.75" style="21" customWidth="1"/>
    <col min="15" max="15" width="10" style="21" customWidth="1"/>
    <col min="16" max="16" width="11" style="21" bestFit="1" customWidth="1"/>
    <col min="17" max="17" width="12.625" style="21" customWidth="1"/>
    <col min="18" max="18" width="20.25" style="21" bestFit="1" customWidth="1"/>
    <col min="19" max="16384" width="9" style="21"/>
  </cols>
  <sheetData>
    <row r="1" spans="1:18" ht="27" customHeight="1">
      <c r="A1" s="20" t="s">
        <v>80</v>
      </c>
      <c r="B1" s="20"/>
      <c r="C1" s="20"/>
      <c r="D1" s="20"/>
      <c r="E1" s="20"/>
      <c r="F1" s="20"/>
      <c r="H1" s="22">
        <f>N66</f>
        <v>0</v>
      </c>
      <c r="I1" s="22"/>
      <c r="J1" s="22"/>
      <c r="K1" s="22"/>
      <c r="N1" s="21" t="s">
        <v>1</v>
      </c>
      <c r="O1" s="23"/>
      <c r="Q1" s="23"/>
      <c r="R1" s="23"/>
    </row>
    <row r="2" spans="1:18" ht="13.5" customHeight="1">
      <c r="A2" s="24" t="s">
        <v>2</v>
      </c>
      <c r="B2" s="25"/>
      <c r="C2" s="25"/>
      <c r="D2" s="25"/>
      <c r="E2" s="25"/>
      <c r="F2" s="25"/>
    </row>
    <row r="3" spans="1:18" ht="13.5" customHeight="1">
      <c r="A3" s="26" t="s">
        <v>3</v>
      </c>
      <c r="B3" s="27"/>
      <c r="C3" s="27"/>
      <c r="D3" s="27"/>
      <c r="E3" s="27"/>
      <c r="F3" s="27"/>
      <c r="G3" s="28"/>
      <c r="H3" s="28"/>
      <c r="I3" s="28"/>
      <c r="J3" s="28"/>
      <c r="K3" s="28"/>
      <c r="L3" s="28"/>
    </row>
    <row r="4" spans="1:18" ht="13.5" customHeight="1">
      <c r="A4" s="26" t="s">
        <v>81</v>
      </c>
      <c r="B4" s="43"/>
      <c r="C4" s="27"/>
      <c r="D4" s="27"/>
      <c r="E4" s="27"/>
      <c r="F4" s="27"/>
      <c r="G4" s="28"/>
      <c r="H4" s="28"/>
      <c r="I4" s="28"/>
      <c r="J4" s="28"/>
      <c r="K4" s="28"/>
      <c r="L4" s="28"/>
    </row>
    <row r="5" spans="1:18" ht="13.5" customHeight="1">
      <c r="A5" s="26" t="s">
        <v>82</v>
      </c>
      <c r="M5" s="21" t="s">
        <v>83</v>
      </c>
      <c r="N5" s="50">
        <v>45355</v>
      </c>
    </row>
    <row r="6" spans="1:18" ht="13.5" customHeight="1">
      <c r="A6" s="26"/>
      <c r="M6" s="21" t="s">
        <v>11</v>
      </c>
      <c r="N6" s="21" t="s">
        <v>84</v>
      </c>
    </row>
    <row r="7" spans="1:18">
      <c r="B7" s="29" t="s">
        <v>85</v>
      </c>
      <c r="C7" s="29"/>
      <c r="E7" s="30" t="s">
        <v>10</v>
      </c>
      <c r="F7" s="30"/>
      <c r="G7" s="30"/>
      <c r="H7" s="30"/>
      <c r="I7" s="30"/>
      <c r="J7" s="30"/>
      <c r="K7" s="30"/>
      <c r="L7" s="30"/>
      <c r="O7" s="31"/>
      <c r="Q7" s="31"/>
      <c r="R7" s="31"/>
    </row>
    <row r="8" spans="1:18">
      <c r="E8" s="42" t="s">
        <v>13</v>
      </c>
      <c r="F8" s="42"/>
      <c r="G8" s="42"/>
      <c r="H8" s="42"/>
      <c r="I8" s="42"/>
      <c r="J8" s="42"/>
      <c r="K8" s="42"/>
      <c r="L8" s="42"/>
      <c r="M8" s="42"/>
      <c r="N8" s="42"/>
      <c r="O8" s="29"/>
      <c r="Q8" s="29"/>
      <c r="R8" s="29"/>
    </row>
    <row r="9" spans="1:18">
      <c r="E9" s="30" t="s">
        <v>14</v>
      </c>
      <c r="F9" s="30"/>
      <c r="G9" s="30"/>
      <c r="H9" s="30"/>
      <c r="I9" s="30"/>
      <c r="J9" s="30"/>
      <c r="K9" s="30"/>
      <c r="L9" s="30"/>
      <c r="O9" s="29"/>
      <c r="Q9" s="29"/>
      <c r="R9" s="29"/>
    </row>
    <row r="10" spans="1:18">
      <c r="E10" s="30" t="s">
        <v>86</v>
      </c>
      <c r="O10" s="29"/>
      <c r="Q10" s="29"/>
      <c r="R10" s="29"/>
    </row>
    <row r="11" spans="1:18" ht="15" customHeight="1">
      <c r="E11" s="32" t="s">
        <v>87</v>
      </c>
    </row>
    <row r="12" spans="1:18">
      <c r="B12" s="21" t="s">
        <v>88</v>
      </c>
      <c r="E12" s="32" t="s">
        <v>89</v>
      </c>
    </row>
    <row r="13" spans="1:18">
      <c r="E13" s="32"/>
    </row>
    <row r="14" spans="1:18">
      <c r="E14" s="32"/>
    </row>
    <row r="15" spans="1:18">
      <c r="B15" s="21" t="s">
        <v>16</v>
      </c>
      <c r="E15" s="30" t="s">
        <v>17</v>
      </c>
      <c r="M15" s="33"/>
      <c r="N15" s="33"/>
    </row>
    <row r="16" spans="1:18" ht="13.5" customHeight="1">
      <c r="B16" s="34"/>
      <c r="C16" s="34"/>
      <c r="D16" s="34"/>
      <c r="E16" s="35"/>
      <c r="M16" s="33"/>
      <c r="N16" s="33"/>
    </row>
    <row r="17" spans="1:14">
      <c r="A17" s="22"/>
      <c r="B17" s="22"/>
      <c r="C17" s="48"/>
      <c r="D17" s="49"/>
      <c r="E17"/>
      <c r="F17"/>
      <c r="G17"/>
      <c r="H17"/>
      <c r="I17"/>
      <c r="J17"/>
      <c r="K17"/>
      <c r="L17"/>
      <c r="M17"/>
      <c r="N17"/>
    </row>
    <row r="18" spans="1:14" ht="13.5" customHeight="1">
      <c r="A18" s="22"/>
      <c r="B18" s="22"/>
      <c r="C18" s="51">
        <v>1</v>
      </c>
      <c r="D18" s="62" t="s">
        <v>33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</row>
    <row r="19" spans="1:14" ht="13.5" customHeight="1">
      <c r="A19" s="22"/>
      <c r="B19" s="22"/>
      <c r="C19" s="52"/>
      <c r="D19" s="60" t="s">
        <v>35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1:14" ht="13.5" customHeight="1">
      <c r="A20" s="22">
        <v>810</v>
      </c>
      <c r="B20" s="22">
        <v>8.92</v>
      </c>
      <c r="C20" s="52"/>
      <c r="D20" s="60" t="s">
        <v>90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1:14" ht="13.5" customHeight="1">
      <c r="A21" s="22"/>
      <c r="B21" s="22"/>
      <c r="C21" s="52"/>
      <c r="D21" s="60" t="s">
        <v>91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</row>
    <row r="22" spans="1:14" ht="13.5" customHeight="1">
      <c r="A22" s="22"/>
      <c r="B22" s="22"/>
      <c r="C22" s="52"/>
      <c r="D22" s="60" t="s">
        <v>91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1:14" ht="13.5" customHeight="1">
      <c r="A23" s="22"/>
      <c r="B23" s="22"/>
      <c r="C23" s="52"/>
      <c r="D23" s="60" t="s">
        <v>91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</row>
    <row r="24" spans="1:14">
      <c r="A24" s="22"/>
      <c r="B24" s="22"/>
      <c r="C24" s="53"/>
      <c r="D24" s="61" t="s">
        <v>91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 ht="13.5" customHeight="1">
      <c r="A25" s="22"/>
      <c r="B25" s="22"/>
      <c r="C25" s="51">
        <v>2</v>
      </c>
      <c r="D25" s="62" t="s">
        <v>39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6" spans="1:14" ht="13.5" customHeight="1">
      <c r="A26" s="22"/>
      <c r="B26" s="22"/>
      <c r="C26" s="52"/>
      <c r="D26" s="60" t="s">
        <v>41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 ht="13.5" customHeight="1">
      <c r="A27" s="22">
        <v>1080</v>
      </c>
      <c r="B27" s="22">
        <v>9.8670000000000009</v>
      </c>
      <c r="C27" s="52"/>
      <c r="D27" s="60" t="s">
        <v>92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</row>
    <row r="28" spans="1:14" ht="13.5" customHeight="1">
      <c r="A28" s="22"/>
      <c r="B28" s="22"/>
      <c r="C28" s="52"/>
      <c r="D28" s="60" t="s">
        <v>93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1:14" ht="13.5" customHeight="1">
      <c r="A29" s="22"/>
      <c r="B29" s="22"/>
      <c r="C29" s="52"/>
      <c r="D29" s="60" t="s">
        <v>94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</row>
    <row r="30" spans="1:14" ht="13.5" customHeight="1">
      <c r="A30" s="22"/>
      <c r="B30" s="22"/>
      <c r="C30" s="52"/>
      <c r="D30" s="60" t="s">
        <v>95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1:14">
      <c r="A31" s="22"/>
      <c r="B31" s="22"/>
      <c r="C31" s="53"/>
      <c r="D31" s="61" t="s">
        <v>91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4" ht="13.5" customHeight="1">
      <c r="A32" s="22"/>
      <c r="B32" s="22"/>
      <c r="C32" s="51">
        <v>3</v>
      </c>
      <c r="D32" s="62" t="s">
        <v>43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1:14" ht="13.5" customHeight="1">
      <c r="A33" s="22"/>
      <c r="B33" s="22"/>
      <c r="C33" s="52"/>
      <c r="D33" s="60" t="s">
        <v>45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</row>
    <row r="34" spans="1:14" ht="13.5" customHeight="1">
      <c r="A34" s="22">
        <v>750</v>
      </c>
      <c r="B34" s="22">
        <v>8.92</v>
      </c>
      <c r="C34" s="52"/>
      <c r="D34" s="60" t="s">
        <v>96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</row>
    <row r="35" spans="1:14" ht="13.5" customHeight="1">
      <c r="A35" s="22"/>
      <c r="B35" s="22"/>
      <c r="C35" s="52"/>
      <c r="D35" s="60" t="s">
        <v>97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</row>
    <row r="36" spans="1:14" ht="13.5" customHeight="1">
      <c r="A36" s="22"/>
      <c r="B36" s="22"/>
      <c r="C36" s="52"/>
      <c r="D36" s="60" t="s">
        <v>98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1:14" ht="13.5" customHeight="1">
      <c r="A37" s="22"/>
      <c r="B37" s="22"/>
      <c r="C37" s="52"/>
      <c r="D37" s="60" t="s">
        <v>99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1:14">
      <c r="A38" s="22"/>
      <c r="B38" s="22"/>
      <c r="C38" s="53"/>
      <c r="D38" s="61" t="s">
        <v>91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 ht="13.5" customHeight="1">
      <c r="A39" s="22"/>
      <c r="B39" s="22"/>
      <c r="C39" s="51">
        <v>4</v>
      </c>
      <c r="D39" s="62" t="s">
        <v>46</v>
      </c>
      <c r="E39" s="62"/>
      <c r="F39" s="62"/>
      <c r="G39" s="62"/>
      <c r="H39" s="62"/>
      <c r="I39" s="62"/>
      <c r="J39" s="62"/>
      <c r="K39" s="62"/>
      <c r="L39" s="62"/>
      <c r="M39" s="62"/>
      <c r="N39" s="62"/>
    </row>
    <row r="40" spans="1:14" ht="13.5" customHeight="1">
      <c r="A40" s="22"/>
      <c r="B40" s="22"/>
      <c r="C40" s="52"/>
      <c r="D40" s="60" t="s">
        <v>48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 ht="13.5" customHeight="1">
      <c r="A41" s="22">
        <v>860</v>
      </c>
      <c r="B41" s="22">
        <v>8.6709999999999994</v>
      </c>
      <c r="C41" s="52"/>
      <c r="D41" s="60" t="s">
        <v>100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1:14" ht="13.5" customHeight="1">
      <c r="A42" s="22"/>
      <c r="B42" s="22"/>
      <c r="C42" s="52"/>
      <c r="D42" s="60" t="s">
        <v>101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1:14" ht="13.5" customHeight="1">
      <c r="A43" s="22"/>
      <c r="B43" s="22"/>
      <c r="C43" s="52"/>
      <c r="D43" s="60" t="s">
        <v>102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4" spans="1:14" ht="13.5" customHeight="1">
      <c r="A44" s="22"/>
      <c r="B44" s="22"/>
      <c r="C44" s="52"/>
      <c r="D44" s="60" t="s">
        <v>103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</row>
    <row r="45" spans="1:14">
      <c r="A45" s="22"/>
      <c r="B45" s="22"/>
      <c r="C45" s="53"/>
      <c r="D45" s="61" t="s">
        <v>91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14" ht="13.5" customHeight="1">
      <c r="A46" s="22"/>
      <c r="B46" s="22"/>
      <c r="C46" s="51">
        <v>5</v>
      </c>
      <c r="D46" s="62" t="s">
        <v>43</v>
      </c>
      <c r="E46" s="62"/>
      <c r="F46" s="62"/>
      <c r="G46" s="62"/>
      <c r="H46" s="62"/>
      <c r="I46" s="62"/>
      <c r="J46" s="62"/>
      <c r="K46" s="62"/>
      <c r="L46" s="62"/>
      <c r="M46" s="62"/>
      <c r="N46" s="62"/>
    </row>
    <row r="47" spans="1:14" ht="13.5" customHeight="1">
      <c r="A47" s="22"/>
      <c r="B47" s="22"/>
      <c r="C47" s="52"/>
      <c r="D47" s="60" t="s">
        <v>49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ht="13.5" customHeight="1">
      <c r="A48" s="22">
        <v>700</v>
      </c>
      <c r="B48" s="22">
        <v>8.92</v>
      </c>
      <c r="C48" s="52"/>
      <c r="D48" s="60" t="s">
        <v>104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ht="13.5" customHeight="1">
      <c r="A49" s="22"/>
      <c r="B49" s="22"/>
      <c r="C49" s="52"/>
      <c r="D49" s="60" t="s">
        <v>105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1:14" ht="13.5" customHeight="1">
      <c r="A50" s="22"/>
      <c r="B50" s="22"/>
      <c r="C50" s="52"/>
      <c r="D50" s="60" t="s">
        <v>106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</row>
    <row r="51" spans="1:14" ht="13.5" customHeight="1">
      <c r="A51" s="22"/>
      <c r="B51" s="22"/>
      <c r="C51" s="52"/>
      <c r="D51" s="60" t="s">
        <v>107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1:14">
      <c r="A52" s="22"/>
      <c r="B52" s="22"/>
      <c r="C52" s="53"/>
      <c r="D52" s="61" t="s">
        <v>91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1:14" ht="13.5" customHeight="1">
      <c r="A53" s="22"/>
      <c r="B53" s="22"/>
      <c r="C53" s="51">
        <v>6</v>
      </c>
      <c r="D53" s="62" t="s">
        <v>39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</row>
    <row r="54" spans="1:14" ht="13.5" customHeight="1">
      <c r="A54" s="22"/>
      <c r="B54" s="22"/>
      <c r="C54" s="52"/>
      <c r="D54" s="60" t="s">
        <v>50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</row>
    <row r="55" spans="1:14" ht="13.5" customHeight="1">
      <c r="A55" s="22">
        <v>750</v>
      </c>
      <c r="B55" s="22">
        <v>8.92</v>
      </c>
      <c r="C55" s="52"/>
      <c r="D55" s="60" t="s">
        <v>96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</row>
    <row r="56" spans="1:14" ht="13.5" customHeight="1">
      <c r="A56" s="22"/>
      <c r="B56" s="22"/>
      <c r="C56" s="52"/>
      <c r="D56" s="60" t="s">
        <v>108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</row>
    <row r="57" spans="1:14" ht="13.5" customHeight="1">
      <c r="A57" s="22"/>
      <c r="B57" s="22"/>
      <c r="C57" s="52"/>
      <c r="D57" s="60" t="s">
        <v>109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</row>
    <row r="58" spans="1:14" ht="13.5" customHeight="1">
      <c r="A58" s="22"/>
      <c r="B58" s="22"/>
      <c r="C58" s="52"/>
      <c r="D58" s="60" t="s">
        <v>110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1:14">
      <c r="A59" s="22"/>
      <c r="B59" s="22"/>
      <c r="C59" s="53"/>
      <c r="D59" s="61" t="s">
        <v>91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17.25" customHeight="1">
      <c r="A60" s="22"/>
      <c r="B60" s="22"/>
      <c r="C60" s="63" t="str">
        <f>"TOTAL: " &amp; COUNT(C18:C59) &amp; " UNITS" &amp; I1</f>
        <v>TOTAL: 6 UNITS</v>
      </c>
      <c r="D60" s="64"/>
      <c r="E60" s="64"/>
      <c r="F60" s="64"/>
      <c r="G60" s="37">
        <f>IF(SUM(I18:I59)=0,SUM(A18:A59),SUM(I18:I59))+J1</f>
        <v>4950</v>
      </c>
      <c r="H60" s="37" t="s">
        <v>111</v>
      </c>
      <c r="I60" s="37"/>
      <c r="J60" s="65">
        <f>IF(SUM(M18:M59)=0, SUM(B18:B59), SUM(M18:M59))</f>
        <v>54.218000000000004</v>
      </c>
      <c r="K60" s="65"/>
      <c r="L60" s="66" t="s">
        <v>52</v>
      </c>
      <c r="M60" s="67"/>
      <c r="N60" s="38"/>
    </row>
    <row r="61" spans="1:14" ht="13.5" customHeight="1"/>
    <row r="62" spans="1:14" ht="13.5" customHeight="1">
      <c r="B62" s="21" t="s">
        <v>54</v>
      </c>
      <c r="E62" s="21" t="s">
        <v>55</v>
      </c>
      <c r="G62" s="21" t="s">
        <v>56</v>
      </c>
      <c r="J62" s="36"/>
    </row>
    <row r="63" spans="1:14" ht="13.5" customHeight="1">
      <c r="B63" s="21" t="s">
        <v>58</v>
      </c>
      <c r="E63" s="39" t="str">
        <f>E15</f>
        <v>POTI, GEORGIA</v>
      </c>
      <c r="G63" s="21" t="s">
        <v>59</v>
      </c>
      <c r="M63" s="40" t="s">
        <v>53</v>
      </c>
      <c r="N63" s="40"/>
    </row>
    <row r="64" spans="1:14" ht="13.5" customHeight="1">
      <c r="B64" s="21" t="s">
        <v>61</v>
      </c>
      <c r="E64" s="39" t="s">
        <v>62</v>
      </c>
      <c r="M64" s="21" t="s">
        <v>57</v>
      </c>
    </row>
    <row r="65" spans="2:18" ht="13.5" customHeight="1">
      <c r="B65" s="21" t="s">
        <v>64</v>
      </c>
      <c r="E65" s="39" t="s">
        <v>65</v>
      </c>
      <c r="M65" s="21" t="s">
        <v>60</v>
      </c>
    </row>
    <row r="66" spans="2:18">
      <c r="B66" s="21" t="s">
        <v>66</v>
      </c>
      <c r="E66" s="31">
        <v>45365</v>
      </c>
      <c r="M66" s="21" t="s">
        <v>63</v>
      </c>
      <c r="O66" s="29"/>
      <c r="Q66" s="29"/>
      <c r="R66" s="29"/>
    </row>
    <row r="67" spans="2:18">
      <c r="B67" s="21" t="s">
        <v>67</v>
      </c>
      <c r="E67" s="21" t="s">
        <v>68</v>
      </c>
      <c r="M67" s="39"/>
      <c r="N67" s="39"/>
    </row>
    <row r="68" spans="2:18">
      <c r="B68" s="21" t="s">
        <v>71</v>
      </c>
      <c r="E68" s="39" t="s">
        <v>72</v>
      </c>
    </row>
    <row r="70" spans="2:18">
      <c r="I70" s="21" t="s">
        <v>69</v>
      </c>
      <c r="K70" s="21" t="s">
        <v>112</v>
      </c>
    </row>
    <row r="71" spans="2:18">
      <c r="B71" s="21" t="s">
        <v>78</v>
      </c>
      <c r="I71" s="21" t="s">
        <v>73</v>
      </c>
      <c r="K71" s="21" t="s">
        <v>74</v>
      </c>
    </row>
    <row r="72" spans="2:18">
      <c r="B72" s="21" t="s">
        <v>79</v>
      </c>
      <c r="I72" s="21" t="s">
        <v>113</v>
      </c>
      <c r="K72" s="21">
        <v>1</v>
      </c>
    </row>
    <row r="73" spans="2:18">
      <c r="I73" s="21" t="s">
        <v>76</v>
      </c>
      <c r="K73" s="21" t="s">
        <v>77</v>
      </c>
    </row>
  </sheetData>
  <mergeCells count="45">
    <mergeCell ref="D30:N30"/>
    <mergeCell ref="C60:F60"/>
    <mergeCell ref="J60:K60"/>
    <mergeCell ref="L60:M60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42:N42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54:N54"/>
    <mergeCell ref="D43:N43"/>
    <mergeCell ref="D44:N44"/>
    <mergeCell ref="D45:N45"/>
    <mergeCell ref="D46:N46"/>
    <mergeCell ref="D47:N47"/>
    <mergeCell ref="D48:N48"/>
    <mergeCell ref="D49:N49"/>
    <mergeCell ref="D50:N50"/>
    <mergeCell ref="D51:N51"/>
    <mergeCell ref="D52:N52"/>
    <mergeCell ref="D53:N53"/>
    <mergeCell ref="D55:N55"/>
    <mergeCell ref="D56:N56"/>
    <mergeCell ref="D57:N57"/>
    <mergeCell ref="D58:N58"/>
    <mergeCell ref="D59:N59"/>
  </mergeCells>
  <phoneticPr fontId="3"/>
  <pageMargins left="0.39370078740157483" right="0.31496062992125984" top="0.39370078740157483" bottom="0.39370078740157483" header="0.27559055118110237" footer="0.51181102362204722"/>
  <pageSetup paperSize="9"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営業本部 木之内 喜史</dc:creator>
  <cp:keywords/>
  <dc:description/>
  <cp:lastModifiedBy>ATL Document Yashu</cp:lastModifiedBy>
  <cp:revision/>
  <dcterms:created xsi:type="dcterms:W3CDTF">2007-10-31T09:41:53Z</dcterms:created>
  <dcterms:modified xsi:type="dcterms:W3CDTF">2024-03-08T09:32:36Z</dcterms:modified>
  <cp:category/>
  <cp:contentStatus/>
</cp:coreProperties>
</file>