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inouchi\Desktop\"/>
    </mc:Choice>
  </mc:AlternateContent>
  <xr:revisionPtr revIDLastSave="0" documentId="13_ncr:40019_{9EB9F68A-F4E3-4E2F-8E08-B853D678602C}" xr6:coauthVersionLast="47" xr6:coauthVersionMax="47" xr10:uidLastSave="{00000000-0000-0000-0000-000000000000}"/>
  <bookViews>
    <workbookView xWindow="4380" yWindow="675" windowWidth="22005" windowHeight="12300"/>
  </bookViews>
  <sheets>
    <sheet name="MONG2382694" sheetId="4" r:id="rId1"/>
    <sheet name="MONG2382695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8" l="1"/>
  <c r="J26" i="8"/>
  <c r="G26" i="8"/>
  <c r="C26" i="8"/>
  <c r="H1" i="8"/>
  <c r="L18" i="4"/>
  <c r="F18" i="4"/>
  <c r="B18" i="4"/>
  <c r="E24" i="4"/>
  <c r="H18" i="4" l="1"/>
</calcChain>
</file>

<file path=xl/sharedStrings.xml><?xml version="1.0" encoding="utf-8"?>
<sst xmlns="http://schemas.openxmlformats.org/spreadsheetml/2006/main" count="168" uniqueCount="96">
  <si>
    <t>SOLD TO:</t>
    <phoneticPr fontId="3"/>
  </si>
  <si>
    <t xml:space="preserve"> </t>
    <phoneticPr fontId="3"/>
  </si>
  <si>
    <t>DATE</t>
    <phoneticPr fontId="3"/>
  </si>
  <si>
    <t>INV NO:</t>
    <phoneticPr fontId="3"/>
  </si>
  <si>
    <t>YEAR</t>
    <phoneticPr fontId="3"/>
  </si>
  <si>
    <t>MAKER</t>
    <phoneticPr fontId="3"/>
  </si>
  <si>
    <t>NAME</t>
    <phoneticPr fontId="3"/>
  </si>
  <si>
    <t>CHASSIS NO</t>
    <phoneticPr fontId="3"/>
  </si>
  <si>
    <t>WEIGHT</t>
    <phoneticPr fontId="3"/>
  </si>
  <si>
    <t>LENGTH</t>
    <phoneticPr fontId="3"/>
  </si>
  <si>
    <t>WIDTH</t>
    <phoneticPr fontId="3"/>
  </si>
  <si>
    <t>MEAS</t>
    <phoneticPr fontId="3"/>
  </si>
  <si>
    <t>FUEL</t>
    <phoneticPr fontId="3"/>
  </si>
  <si>
    <t>SEAT</t>
    <phoneticPr fontId="3"/>
  </si>
  <si>
    <t>M3</t>
    <phoneticPr fontId="3"/>
  </si>
  <si>
    <t>SHIPPING FROM:</t>
    <phoneticPr fontId="3"/>
  </si>
  <si>
    <r>
      <t>A</t>
    </r>
    <r>
      <rPr>
        <sz val="11"/>
        <rFont val="ＭＳ Ｐゴシック"/>
        <family val="3"/>
        <charset val="128"/>
      </rPr>
      <t>CJ</t>
    </r>
    <phoneticPr fontId="3"/>
  </si>
  <si>
    <t>SHIPPED TO:</t>
    <phoneticPr fontId="3"/>
  </si>
  <si>
    <t>SHIPPED PER:</t>
    <phoneticPr fontId="3"/>
  </si>
  <si>
    <t>VOY:</t>
    <phoneticPr fontId="3"/>
  </si>
  <si>
    <t>SHIPPED ON:</t>
    <phoneticPr fontId="3"/>
  </si>
  <si>
    <t>BOOKING:</t>
    <phoneticPr fontId="3"/>
  </si>
  <si>
    <t>SHIPPING COMPANY:</t>
    <phoneticPr fontId="3"/>
  </si>
  <si>
    <r>
      <t>A</t>
    </r>
    <r>
      <rPr>
        <sz val="11"/>
        <rFont val="ＭＳ Ｐゴシック"/>
        <family val="3"/>
        <charset val="128"/>
      </rPr>
      <t>UTOCOM JAPAN INC.</t>
    </r>
    <phoneticPr fontId="3"/>
  </si>
  <si>
    <t>AUTHORIZED SIGNATURE</t>
    <phoneticPr fontId="3"/>
  </si>
  <si>
    <r>
      <t>H</t>
    </r>
    <r>
      <rPr>
        <sz val="11"/>
        <rFont val="ＭＳ Ｐゴシック"/>
        <family val="3"/>
        <charset val="128"/>
      </rPr>
      <t>EIGHT</t>
    </r>
    <phoneticPr fontId="3"/>
  </si>
  <si>
    <t>FREIGHT:</t>
    <phoneticPr fontId="3"/>
  </si>
  <si>
    <t>B/L ISSUE BY:</t>
    <phoneticPr fontId="3"/>
  </si>
  <si>
    <t>INVOICE</t>
    <phoneticPr fontId="3"/>
  </si>
  <si>
    <t>FINAL DESTINATION:</t>
    <phoneticPr fontId="3"/>
  </si>
  <si>
    <t>MARKS &amp; NO.S</t>
    <phoneticPr fontId="3"/>
  </si>
  <si>
    <r>
      <t>NO</t>
    </r>
    <r>
      <rPr>
        <sz val="11"/>
        <rFont val="ＭＳ Ｐゴシック"/>
        <family val="3"/>
        <charset val="128"/>
      </rPr>
      <t xml:space="preserve"> OF B/L:</t>
    </r>
    <phoneticPr fontId="3"/>
  </si>
  <si>
    <t>PHONE: +81 45 227 (7092)   FAX: +81 45 227 (7093)</t>
    <phoneticPr fontId="3"/>
  </si>
  <si>
    <t>NAKA-KU YOKOHAMA KANAGAWA JAPAN</t>
    <phoneticPr fontId="3"/>
  </si>
  <si>
    <r>
      <t>C</t>
    </r>
    <r>
      <rPr>
        <sz val="11"/>
        <rFont val="ＭＳ Ｐゴシック"/>
        <family val="3"/>
        <charset val="128"/>
      </rPr>
      <t>C</t>
    </r>
    <phoneticPr fontId="3"/>
  </si>
  <si>
    <r>
      <t>C</t>
    </r>
    <r>
      <rPr>
        <sz val="11"/>
        <rFont val="ＭＳ Ｐゴシック"/>
        <family val="3"/>
        <charset val="128"/>
      </rPr>
      <t>OMMODITY</t>
    </r>
    <phoneticPr fontId="3"/>
  </si>
  <si>
    <t>89-6 PRIME TOWER. 6F YAMASHITA-CHO</t>
    <phoneticPr fontId="3"/>
  </si>
  <si>
    <t>AUTOCOM JAPAN INC.,</t>
    <phoneticPr fontId="3"/>
  </si>
  <si>
    <r>
      <t>DATE</t>
    </r>
    <r>
      <rPr>
        <sz val="11"/>
        <rFont val="ＭＳ Ｐゴシック"/>
        <family val="3"/>
        <charset val="128"/>
      </rPr>
      <t>:</t>
    </r>
    <phoneticPr fontId="3"/>
  </si>
  <si>
    <r>
      <t>C</t>
    </r>
    <r>
      <rPr>
        <sz val="11"/>
        <rFont val="ＭＳ Ｐゴシック"/>
        <family val="3"/>
        <charset val="128"/>
      </rPr>
      <t>ONSIGNEE:</t>
    </r>
    <phoneticPr fontId="3"/>
  </si>
  <si>
    <t>NOTIFY PARTY:</t>
    <phoneticPr fontId="3"/>
  </si>
  <si>
    <r>
      <t>NO</t>
    </r>
    <r>
      <rPr>
        <sz val="11"/>
        <rFont val="ＭＳ Ｐゴシック"/>
        <family val="3"/>
        <charset val="128"/>
      </rPr>
      <t>.</t>
    </r>
    <phoneticPr fontId="3"/>
  </si>
  <si>
    <r>
      <t>K</t>
    </r>
    <r>
      <rPr>
        <sz val="11"/>
        <rFont val="ＭＳ Ｐゴシック"/>
        <family val="3"/>
        <charset val="128"/>
      </rPr>
      <t>GS</t>
    </r>
    <phoneticPr fontId="3"/>
  </si>
  <si>
    <r>
      <t>NO</t>
    </r>
    <r>
      <rPr>
        <sz val="11"/>
        <rFont val="ＭＳ Ｐゴシック"/>
        <family val="3"/>
        <charset val="128"/>
      </rPr>
      <t>.</t>
    </r>
    <phoneticPr fontId="3"/>
  </si>
  <si>
    <t>PHONE: 81 45 227 (7092)   FAX: 81 45 227 (7093)</t>
  </si>
  <si>
    <t>AUTOCOM JAPAN INC.</t>
    <phoneticPr fontId="3"/>
  </si>
  <si>
    <t>KGS</t>
    <phoneticPr fontId="3"/>
  </si>
  <si>
    <t>ENTERPRISE CODE 1020001052483</t>
    <phoneticPr fontId="3"/>
  </si>
  <si>
    <t>MONG2382694</t>
  </si>
  <si>
    <t>MONGFA3625</t>
  </si>
  <si>
    <t>AMAR</t>
  </si>
  <si>
    <t>SKHD ZUUN BAYAN 26-21TOOT ULAANBAATAR, MONGOLIA</t>
  </si>
  <si>
    <t>94117404</t>
  </si>
  <si>
    <t>COSCO(CENTROWIDE)</t>
  </si>
  <si>
    <t>HAKATA, JAPAN</t>
  </si>
  <si>
    <t>SITC TIANJIN</t>
  </si>
  <si>
    <t>2419W</t>
  </si>
  <si>
    <t>5160075090</t>
  </si>
  <si>
    <t>YOKOHAMA, JAPAN</t>
    <phoneticPr fontId="3"/>
  </si>
  <si>
    <t>FOB</t>
    <phoneticPr fontId="3"/>
  </si>
  <si>
    <t>COLLECT</t>
  </si>
  <si>
    <t>ULAANBAATAR</t>
  </si>
  <si>
    <t>NON-HAZ AS PER SP961 IN IMDG CODE</t>
  </si>
  <si>
    <t>ULAANBAATAR, MONGOLIA</t>
  </si>
  <si>
    <t>COMMODITY:</t>
  </si>
  <si>
    <t>USED CARS</t>
  </si>
  <si>
    <t>HAKATA CY</t>
  </si>
  <si>
    <t>ULAANBAATAR CY</t>
  </si>
  <si>
    <t>C/H No. 1-4</t>
    <phoneticPr fontId="3"/>
  </si>
  <si>
    <t>TOYOTA</t>
  </si>
  <si>
    <t>PRIUS</t>
  </si>
  <si>
    <t>ZVW30-1324761</t>
  </si>
  <si>
    <t>G(HV)</t>
  </si>
  <si>
    <t>5</t>
  </si>
  <si>
    <t>HATCHBACK</t>
  </si>
  <si>
    <t>HARRIER HV</t>
  </si>
  <si>
    <t>MHU38-2072841</t>
  </si>
  <si>
    <t>SUV</t>
  </si>
  <si>
    <t>VOXY HV</t>
  </si>
  <si>
    <t>ZWR80-0071388</t>
  </si>
  <si>
    <t>7</t>
  </si>
  <si>
    <t>WAGON</t>
  </si>
  <si>
    <t>PRIUS ALPHA</t>
  </si>
  <si>
    <t>ZVW41-0065320</t>
  </si>
  <si>
    <t>MONG2382695</t>
  </si>
  <si>
    <t>CC</t>
    <phoneticPr fontId="3"/>
  </si>
  <si>
    <t>COMMODITY</t>
    <phoneticPr fontId="3"/>
  </si>
  <si>
    <t>COLLECT AS ARRANGED</t>
  </si>
  <si>
    <t xml:space="preserve">TEL: 94117404   </t>
  </si>
  <si>
    <t/>
  </si>
  <si>
    <t>SAME AS CONSIGNEE</t>
  </si>
  <si>
    <t xml:space="preserve">BAYANDELGER BATBOLOR ULAANBAATAR MONGOLIA_x000D_
99238811 </t>
  </si>
  <si>
    <t>USER INFO</t>
  </si>
  <si>
    <t xml:space="preserve">AIBOLAT KAVYEN SUKHBAATAR DUUREG, KHOROO-3, NOMUN KHOTKHON, BAIR-39, TOOT-23_x000D_
99474747, 88999111 </t>
  </si>
  <si>
    <t xml:space="preserve">B.DULAMSUREN BGD, 3 KHOROO, 4 BAIR 228TOOT_x000D_
85028888 </t>
  </si>
  <si>
    <t xml:space="preserve">DASHNYAM BATNYAM UB, SHD, 42-R HOROO, HAIRHAN 9 GUDAMJ, 17 TOOT_x000D_
91914180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</si>
</sst>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83" formatCode="0.000_ "/>
    <numFmt numFmtId="188" formatCode="#,##0.000_ 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6"/>
      <name val="ＭＳ Ｐゴシック"/>
      <family val="3"/>
      <charset val="128"/>
    </font>
    <font>
      <sz val="11"/>
      <color indexed="48"/>
      <name val="ＭＳ Ｐゴシック"/>
      <family val="3"/>
      <charset val="128"/>
    </font>
    <font>
      <b/>
      <sz val="10.5"/>
      <name val="Tahoma"/>
      <family val="2"/>
    </font>
    <font>
      <b/>
      <sz val="14"/>
      <name val="Tahoma"/>
      <family val="2"/>
    </font>
    <font>
      <sz val="11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0.5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3">
      <alignment vertical="center"/>
    </xf>
    <xf numFmtId="0" fontId="2" fillId="0" borderId="0" xfId="3" applyFont="1">
      <alignment vertical="center"/>
    </xf>
    <xf numFmtId="0" fontId="2" fillId="0" borderId="1" xfId="3" applyBorder="1" applyAlignment="1">
      <alignment vertical="center"/>
    </xf>
    <xf numFmtId="0" fontId="2" fillId="0" borderId="0" xfId="3" applyBorder="1">
      <alignment vertical="center"/>
    </xf>
    <xf numFmtId="0" fontId="2" fillId="0" borderId="0" xfId="3" applyFill="1">
      <alignment vertical="center"/>
    </xf>
    <xf numFmtId="0" fontId="6" fillId="0" borderId="0" xfId="3" applyFont="1">
      <alignment vertical="center"/>
    </xf>
    <xf numFmtId="0" fontId="7" fillId="0" borderId="0" xfId="3" applyFont="1">
      <alignment vertical="center"/>
    </xf>
    <xf numFmtId="0" fontId="2" fillId="0" borderId="0" xfId="3" applyFont="1" applyBorder="1">
      <alignment vertical="center"/>
    </xf>
    <xf numFmtId="14" fontId="2" fillId="0" borderId="0" xfId="3" applyNumberFormat="1" applyFont="1" applyAlignment="1">
      <alignment horizontal="left" vertical="center"/>
    </xf>
    <xf numFmtId="14" fontId="2" fillId="0" borderId="0" xfId="3" applyNumberFormat="1" applyAlignment="1">
      <alignment horizontal="left" vertical="center"/>
    </xf>
    <xf numFmtId="0" fontId="5" fillId="0" borderId="0" xfId="3" applyFont="1">
      <alignment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0" xfId="3" applyFont="1" applyAlignment="1">
      <alignment vertical="center"/>
    </xf>
    <xf numFmtId="0" fontId="10" fillId="0" borderId="0" xfId="3" applyFont="1">
      <alignment vertical="center"/>
    </xf>
    <xf numFmtId="0" fontId="2" fillId="0" borderId="0" xfId="3" applyAlignment="1">
      <alignment vertical="center"/>
    </xf>
    <xf numFmtId="49" fontId="2" fillId="0" borderId="0" xfId="3" applyNumberFormat="1" applyFont="1" applyAlignment="1">
      <alignment vertical="center"/>
    </xf>
    <xf numFmtId="0" fontId="4" fillId="0" borderId="2" xfId="1" applyFont="1" applyFill="1" applyBorder="1" applyAlignment="1">
      <alignment horizontal="right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center" vertical="center" wrapText="1"/>
    </xf>
    <xf numFmtId="49" fontId="4" fillId="0" borderId="2" xfId="1" applyNumberFormat="1" applyFont="1" applyFill="1" applyBorder="1" applyAlignment="1">
      <alignment horizontal="center" vertical="center" wrapText="1"/>
    </xf>
    <xf numFmtId="183" fontId="2" fillId="0" borderId="2" xfId="3" applyNumberFormat="1" applyBorder="1" applyAlignment="1">
      <alignment horizontal="center" vertical="center"/>
    </xf>
    <xf numFmtId="0" fontId="11" fillId="0" borderId="0" xfId="3" applyFont="1">
      <alignment vertical="center"/>
    </xf>
    <xf numFmtId="0" fontId="2" fillId="0" borderId="0" xfId="3" applyAlignment="1">
      <alignment vertical="top"/>
    </xf>
    <xf numFmtId="5" fontId="5" fillId="0" borderId="3" xfId="3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vertical="center" wrapText="1"/>
    </xf>
    <xf numFmtId="0" fontId="9" fillId="0" borderId="0" xfId="4" applyFont="1" applyAlignment="1">
      <alignment vertical="center"/>
    </xf>
    <xf numFmtId="0" fontId="2" fillId="0" borderId="0" xfId="4" applyFont="1">
      <alignment vertical="center"/>
    </xf>
    <xf numFmtId="0" fontId="10" fillId="0" borderId="0" xfId="4" applyFont="1">
      <alignment vertical="center"/>
    </xf>
    <xf numFmtId="0" fontId="2" fillId="0" borderId="0" xfId="4">
      <alignment vertical="center"/>
    </xf>
    <xf numFmtId="0" fontId="11" fillId="0" borderId="0" xfId="4" applyFont="1">
      <alignment vertical="center"/>
    </xf>
    <xf numFmtId="49" fontId="8" fillId="0" borderId="0" xfId="4" applyNumberFormat="1" applyFont="1" applyAlignment="1">
      <alignment vertical="center"/>
    </xf>
    <xf numFmtId="0" fontId="8" fillId="0" borderId="0" xfId="4" applyFont="1" applyAlignment="1">
      <alignment vertical="center"/>
    </xf>
    <xf numFmtId="0" fontId="8" fillId="0" borderId="0" xfId="4" applyFont="1">
      <alignment vertical="center"/>
    </xf>
    <xf numFmtId="49" fontId="8" fillId="0" borderId="0" xfId="4" applyNumberFormat="1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0" fontId="12" fillId="0" borderId="0" xfId="4" applyFont="1" applyAlignment="1">
      <alignment vertical="center"/>
    </xf>
    <xf numFmtId="0" fontId="2" fillId="0" borderId="0" xfId="4" applyFill="1">
      <alignment vertical="center"/>
    </xf>
    <xf numFmtId="0" fontId="2" fillId="0" borderId="0" xfId="4" applyFont="1" applyAlignment="1">
      <alignment horizontal="left" vertical="center"/>
    </xf>
    <xf numFmtId="49" fontId="2" fillId="0" borderId="0" xfId="2" applyNumberFormat="1" applyFont="1" applyAlignment="1"/>
    <xf numFmtId="14" fontId="2" fillId="0" borderId="0" xfId="4" applyNumberFormat="1" applyAlignment="1">
      <alignment horizontal="left" vertical="center"/>
    </xf>
    <xf numFmtId="0" fontId="2" fillId="0" borderId="0" xfId="4" applyFont="1" applyFill="1">
      <alignment vertical="center"/>
    </xf>
    <xf numFmtId="0" fontId="2" fillId="0" borderId="0" xfId="4" applyAlignment="1">
      <alignment horizontal="left" vertical="center"/>
    </xf>
    <xf numFmtId="49" fontId="2" fillId="0" borderId="0" xfId="2" applyNumberFormat="1" applyFont="1"/>
    <xf numFmtId="49" fontId="2" fillId="0" borderId="0" xfId="4" applyNumberFormat="1">
      <alignment vertical="center"/>
    </xf>
    <xf numFmtId="49" fontId="2" fillId="0" borderId="0" xfId="2" applyNumberFormat="1"/>
    <xf numFmtId="0" fontId="2" fillId="0" borderId="0" xfId="4" applyAlignment="1">
      <alignment horizontal="center" vertical="center"/>
    </xf>
    <xf numFmtId="0" fontId="2" fillId="0" borderId="0" xfId="4" applyAlignment="1">
      <alignment vertical="top"/>
    </xf>
    <xf numFmtId="49" fontId="2" fillId="0" borderId="0" xfId="4" applyNumberFormat="1" applyAlignment="1">
      <alignment vertical="top"/>
    </xf>
    <xf numFmtId="0" fontId="2" fillId="2" borderId="2" xfId="4" applyFont="1" applyFill="1" applyBorder="1" applyAlignment="1">
      <alignment horizontal="center" vertical="center"/>
    </xf>
    <xf numFmtId="0" fontId="2" fillId="2" borderId="2" xfId="4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left" vertical="center" shrinkToFit="1"/>
    </xf>
    <xf numFmtId="0" fontId="4" fillId="0" borderId="2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center" vertical="center" shrinkToFit="1"/>
    </xf>
    <xf numFmtId="183" fontId="2" fillId="0" borderId="2" xfId="4" applyNumberFormat="1" applyBorder="1" applyAlignment="1">
      <alignment horizontal="center" vertical="center"/>
    </xf>
    <xf numFmtId="183" fontId="2" fillId="0" borderId="2" xfId="4" applyNumberFormat="1" applyBorder="1" applyAlignment="1">
      <alignment horizontal="center" vertical="center" shrinkToFit="1"/>
    </xf>
    <xf numFmtId="0" fontId="2" fillId="0" borderId="0" xfId="4" applyBorder="1">
      <alignment vertical="center"/>
    </xf>
    <xf numFmtId="0" fontId="13" fillId="0" borderId="0" xfId="4" applyFont="1">
      <alignment vertical="center"/>
    </xf>
    <xf numFmtId="0" fontId="2" fillId="0" borderId="0" xfId="4" applyFont="1" applyBorder="1">
      <alignment vertical="center"/>
    </xf>
    <xf numFmtId="0" fontId="2" fillId="0" borderId="1" xfId="4" applyBorder="1" applyAlignment="1">
      <alignment vertical="center"/>
    </xf>
    <xf numFmtId="0" fontId="2" fillId="0" borderId="3" xfId="4" applyBorder="1" applyAlignment="1">
      <alignment horizontal="left" vertical="center"/>
    </xf>
    <xf numFmtId="0" fontId="2" fillId="0" borderId="0" xfId="2"/>
    <xf numFmtId="0" fontId="5" fillId="0" borderId="0" xfId="4" applyFont="1">
      <alignment vertical="center"/>
    </xf>
    <xf numFmtId="0" fontId="2" fillId="0" borderId="0" xfId="4" applyNumberFormat="1" applyFont="1" applyBorder="1" applyAlignment="1">
      <alignment horizontal="left" vertical="center"/>
    </xf>
    <xf numFmtId="0" fontId="2" fillId="0" borderId="0" xfId="2" applyBorder="1"/>
    <xf numFmtId="49" fontId="1" fillId="0" borderId="0" xfId="3" applyNumberFormat="1" applyFont="1" applyAlignment="1">
      <alignment vertical="center"/>
    </xf>
    <xf numFmtId="49" fontId="1" fillId="0" borderId="0" xfId="2" applyNumberFormat="1" applyFont="1" applyAlignment="1">
      <alignment vertical="center"/>
    </xf>
    <xf numFmtId="0" fontId="2" fillId="0" borderId="1" xfId="4" applyFont="1" applyBorder="1" applyAlignment="1">
      <alignment vertical="center"/>
    </xf>
    <xf numFmtId="0" fontId="14" fillId="0" borderId="0" xfId="4" applyFont="1" applyAlignment="1">
      <alignment horizontal="left" vertical="center"/>
    </xf>
    <xf numFmtId="5" fontId="4" fillId="0" borderId="2" xfId="1" applyNumberFormat="1" applyFont="1" applyFill="1" applyBorder="1" applyAlignment="1">
      <alignment horizontal="right" vertical="center" shrinkToFit="1"/>
    </xf>
    <xf numFmtId="5" fontId="4" fillId="0" borderId="2" xfId="1" applyNumberFormat="1" applyFont="1" applyFill="1" applyBorder="1" applyAlignment="1">
      <alignment horizontal="center" vertical="center" shrinkToFit="1"/>
    </xf>
    <xf numFmtId="0" fontId="2" fillId="3" borderId="2" xfId="3" applyFont="1" applyFill="1" applyBorder="1" applyAlignment="1">
      <alignment horizontal="center" vertical="center" shrinkToFit="1"/>
    </xf>
    <xf numFmtId="0" fontId="2" fillId="3" borderId="2" xfId="3" applyFill="1" applyBorder="1" applyAlignment="1">
      <alignment horizontal="center" vertical="center" shrinkToFit="1"/>
    </xf>
    <xf numFmtId="0" fontId="2" fillId="0" borderId="1" xfId="3" applyFont="1" applyBorder="1" applyAlignment="1">
      <alignment vertical="center"/>
    </xf>
    <xf numFmtId="183" fontId="2" fillId="0" borderId="2" xfId="4" applyNumberFormat="1" applyFont="1" applyBorder="1" applyAlignment="1">
      <alignment horizontal="center" vertical="center"/>
    </xf>
    <xf numFmtId="183" fontId="2" fillId="0" borderId="2" xfId="4" applyNumberFormat="1" applyFont="1" applyBorder="1" applyAlignment="1">
      <alignment horizontal="center" vertical="center" shrinkToFit="1"/>
    </xf>
    <xf numFmtId="0" fontId="8" fillId="0" borderId="0" xfId="3" applyFont="1">
      <alignment vertical="center"/>
    </xf>
    <xf numFmtId="0" fontId="8" fillId="0" borderId="0" xfId="3" applyFont="1" applyAlignment="1">
      <alignment horizontal="left" vertical="top"/>
    </xf>
    <xf numFmtId="5" fontId="5" fillId="0" borderId="1" xfId="3" applyNumberFormat="1" applyFont="1" applyBorder="1" applyAlignment="1">
      <alignment horizontal="center" vertical="center"/>
    </xf>
    <xf numFmtId="5" fontId="5" fillId="0" borderId="3" xfId="3" applyNumberFormat="1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183" fontId="2" fillId="0" borderId="1" xfId="3" applyNumberFormat="1" applyBorder="1" applyAlignment="1">
      <alignment horizontal="right" vertical="center"/>
    </xf>
    <xf numFmtId="0" fontId="2" fillId="0" borderId="4" xfId="4" applyFont="1" applyBorder="1" applyAlignment="1">
      <alignment horizontal="center" vertical="center"/>
    </xf>
    <xf numFmtId="0" fontId="2" fillId="0" borderId="1" xfId="4" applyBorder="1" applyAlignment="1">
      <alignment horizontal="center" vertical="center"/>
    </xf>
    <xf numFmtId="0" fontId="2" fillId="0" borderId="1" xfId="4" applyFont="1" applyBorder="1" applyAlignment="1">
      <alignment horizontal="left" vertical="center"/>
    </xf>
    <xf numFmtId="0" fontId="2" fillId="0" borderId="3" xfId="4" applyBorder="1" applyAlignment="1">
      <alignment horizontal="left" vertical="center"/>
    </xf>
    <xf numFmtId="188" fontId="2" fillId="0" borderId="1" xfId="4" applyNumberFormat="1" applyFont="1" applyBorder="1" applyAlignment="1">
      <alignment horizontal="right" vertical="center"/>
    </xf>
    <xf numFmtId="14" fontId="2" fillId="0" borderId="0" xfId="4" applyNumberFormat="1">
      <alignment vertic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shrinkToFit="1"/>
    </xf>
    <xf numFmtId="0" fontId="4" fillId="0" borderId="3" xfId="2" applyFont="1" applyFill="1" applyBorder="1" applyAlignment="1">
      <alignment horizontal="left" vertical="center" shrinkToFit="1"/>
    </xf>
    <xf numFmtId="0" fontId="4" fillId="0" borderId="4" xfId="2" applyFont="1" applyFill="1" applyBorder="1" applyAlignment="1">
      <alignment horizontal="left" vertical="center" wrapText="1" shrinkToFit="1"/>
    </xf>
  </cellXfs>
  <cellStyles count="5">
    <cellStyle name="標準" xfId="0" builtinId="0"/>
    <cellStyle name="標準_RUSSIA-SXM10" xfId="1"/>
    <cellStyle name="標準_RUSSIA-SXM10_shipping_instruction_master_ship_invoice_master" xfId="2"/>
    <cellStyle name="標準_新会社1" xfId="3"/>
    <cellStyle name="標準_新会社1_shipping_instruction_master_ship_invoice_master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47625</xdr:rowOff>
    </xdr:from>
    <xdr:to>
      <xdr:col>6</xdr:col>
      <xdr:colOff>200025</xdr:colOff>
      <xdr:row>4</xdr:row>
      <xdr:rowOff>66675</xdr:rowOff>
    </xdr:to>
    <xdr:pic>
      <xdr:nvPicPr>
        <xdr:cNvPr id="1042" name="hanko">
          <a:extLst>
            <a:ext uri="{FF2B5EF4-FFF2-40B4-BE49-F238E27FC236}">
              <a16:creationId xmlns:a16="http://schemas.microsoft.com/office/drawing/2014/main" id="{380181C9-29A6-DDD6-6C11-193D1F2F6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"/>
          <a:ext cx="933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95250</xdr:rowOff>
    </xdr:from>
    <xdr:to>
      <xdr:col>6</xdr:col>
      <xdr:colOff>581025</xdr:colOff>
      <xdr:row>5</xdr:row>
      <xdr:rowOff>0</xdr:rowOff>
    </xdr:to>
    <xdr:pic>
      <xdr:nvPicPr>
        <xdr:cNvPr id="2" name="hanko">
          <a:extLst>
            <a:ext uri="{FF2B5EF4-FFF2-40B4-BE49-F238E27FC236}">
              <a16:creationId xmlns:a16="http://schemas.microsoft.com/office/drawing/2014/main" id="{5A0C7756-4041-46B6-9F70-A26DCE75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5250"/>
          <a:ext cx="933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895350</xdr:colOff>
      <xdr:row>1</xdr:row>
      <xdr:rowOff>95250</xdr:rowOff>
    </xdr:from>
    <xdr:to>
      <xdr:col>11</xdr:col>
      <xdr:colOff>447675</xdr:colOff>
      <xdr:row>3</xdr:row>
      <xdr:rowOff>114300</xdr:rowOff>
    </xdr:to>
    <xdr:sp macro="" textlink="">
      <xdr:nvSpPr>
        <xdr:cNvPr id="3" name="txtTitle">
          <a:extLst>
            <a:ext uri="{FF2B5EF4-FFF2-40B4-BE49-F238E27FC236}">
              <a16:creationId xmlns:a16="http://schemas.microsoft.com/office/drawing/2014/main" id="{869C9B8B-DBC4-49C3-8F3B-40714110D0B1}"/>
            </a:ext>
          </a:extLst>
        </xdr:cNvPr>
        <xdr:cNvSpPr txBox="1">
          <a:spLocks noChangeArrowheads="1"/>
        </xdr:cNvSpPr>
      </xdr:nvSpPr>
      <xdr:spPr bwMode="auto">
        <a:xfrm>
          <a:off x="4705350" y="438150"/>
          <a:ext cx="3495675" cy="361950"/>
        </a:xfrm>
        <a:prstGeom prst="rect">
          <a:avLst/>
        </a:prstGeom>
        <a:noFill/>
        <a:ln>
          <a:noFill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SHIPPING INSTRUCTION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4"/>
  </sheetPr>
  <dimension ref="A1:Q33"/>
  <sheetViews>
    <sheetView showGridLines="0" tabSelected="1" workbookViewId="0">
      <selection activeCell="D13" sqref="D13"/>
    </sheetView>
  </sheetViews>
  <sheetFormatPr defaultRowHeight="13.5" x14ac:dyDescent="0.15"/>
  <cols>
    <col min="1" max="1" width="3.75" style="1" customWidth="1"/>
    <col min="2" max="2" width="5.125" style="1" customWidth="1"/>
    <col min="3" max="3" width="10.5" style="1" customWidth="1"/>
    <col min="4" max="4" width="9" style="1"/>
    <col min="5" max="5" width="11.625" style="1" customWidth="1"/>
    <col min="6" max="6" width="17.25" style="1" customWidth="1"/>
    <col min="7" max="7" width="7.125" style="1" customWidth="1"/>
    <col min="8" max="8" width="7.875" style="1" customWidth="1"/>
    <col min="9" max="10" width="7.125" style="1" customWidth="1"/>
    <col min="11" max="11" width="8.75" style="1" customWidth="1"/>
    <col min="12" max="12" width="7.75" style="1" customWidth="1"/>
    <col min="13" max="13" width="11.25" style="1" customWidth="1"/>
    <col min="14" max="14" width="5.375" style="1" customWidth="1"/>
    <col min="15" max="15" width="11.25" style="1" customWidth="1"/>
    <col min="16" max="16" width="12.5" style="1" bestFit="1" customWidth="1"/>
    <col min="17" max="17" width="10.25" style="1" customWidth="1"/>
    <col min="18" max="18" width="9.625" style="1" customWidth="1"/>
    <col min="19" max="16384" width="9" style="1"/>
  </cols>
  <sheetData>
    <row r="1" spans="1:17" ht="18" x14ac:dyDescent="0.15">
      <c r="A1" s="13" t="s">
        <v>45</v>
      </c>
      <c r="B1" s="12"/>
      <c r="C1" s="12"/>
      <c r="D1" s="12"/>
      <c r="E1" s="12"/>
      <c r="H1" s="16"/>
      <c r="I1" s="16">
        <v>0</v>
      </c>
      <c r="J1" s="16"/>
      <c r="O1" s="16"/>
      <c r="P1" s="1" t="s">
        <v>49</v>
      </c>
      <c r="Q1" s="24"/>
    </row>
    <row r="2" spans="1:17" x14ac:dyDescent="0.15">
      <c r="A2" s="12" t="s">
        <v>36</v>
      </c>
      <c r="B2" s="12"/>
      <c r="C2" s="12"/>
      <c r="D2" s="12"/>
      <c r="E2" s="12"/>
      <c r="F2" s="12"/>
      <c r="I2" s="16"/>
    </row>
    <row r="3" spans="1:17" x14ac:dyDescent="0.15">
      <c r="A3" s="12" t="s">
        <v>33</v>
      </c>
      <c r="B3" s="12"/>
      <c r="C3" s="12"/>
      <c r="D3" s="12"/>
      <c r="E3" s="12"/>
      <c r="F3" s="12"/>
    </row>
    <row r="4" spans="1:17" ht="30.75" x14ac:dyDescent="0.15">
      <c r="A4" s="80" t="s">
        <v>32</v>
      </c>
      <c r="B4" s="80"/>
      <c r="C4" s="80"/>
      <c r="D4" s="80"/>
      <c r="E4" s="80"/>
      <c r="F4" s="80"/>
      <c r="G4" s="6"/>
      <c r="H4" s="6" t="s">
        <v>28</v>
      </c>
    </row>
    <row r="5" spans="1:17" x14ac:dyDescent="0.15">
      <c r="A5" s="79" t="s">
        <v>47</v>
      </c>
    </row>
    <row r="6" spans="1:17" ht="13.5" customHeight="1" x14ac:dyDescent="0.15">
      <c r="L6" s="1" t="s">
        <v>2</v>
      </c>
      <c r="M6" s="10">
        <v>45393</v>
      </c>
    </row>
    <row r="7" spans="1:17" ht="18.75" customHeight="1" x14ac:dyDescent="0.15">
      <c r="A7" s="1" t="s">
        <v>0</v>
      </c>
      <c r="C7" s="17" t="s">
        <v>1</v>
      </c>
      <c r="D7" s="18" t="s">
        <v>50</v>
      </c>
      <c r="E7" s="15"/>
      <c r="F7" s="15"/>
      <c r="G7" s="15"/>
      <c r="H7" s="15"/>
      <c r="I7" s="15"/>
      <c r="J7" s="15"/>
      <c r="K7" s="15"/>
      <c r="L7" s="1" t="s">
        <v>3</v>
      </c>
      <c r="M7" s="2" t="s">
        <v>48</v>
      </c>
    </row>
    <row r="8" spans="1:17" x14ac:dyDescent="0.15">
      <c r="C8" s="17"/>
      <c r="D8" s="68" t="s">
        <v>51</v>
      </c>
      <c r="E8" s="68"/>
      <c r="F8" s="68"/>
      <c r="G8" s="68"/>
      <c r="H8" s="68"/>
      <c r="I8" s="68"/>
      <c r="J8" s="68"/>
      <c r="K8" s="68"/>
      <c r="L8" s="68"/>
      <c r="M8" s="68"/>
      <c r="Q8" s="16"/>
    </row>
    <row r="9" spans="1:17" x14ac:dyDescent="0.15">
      <c r="C9" s="17"/>
      <c r="D9" s="18" t="s">
        <v>52</v>
      </c>
      <c r="E9" s="15"/>
      <c r="F9" s="15"/>
      <c r="G9" s="15"/>
      <c r="H9" s="15"/>
      <c r="I9" s="15"/>
      <c r="J9" s="15"/>
      <c r="K9" s="15"/>
      <c r="M9" s="2"/>
      <c r="Q9" s="16"/>
    </row>
    <row r="10" spans="1:17" x14ac:dyDescent="0.15">
      <c r="C10" s="17"/>
      <c r="D10" s="17"/>
      <c r="E10" s="17"/>
      <c r="F10" s="17"/>
      <c r="G10" s="17"/>
      <c r="H10" s="17"/>
      <c r="I10" s="17"/>
      <c r="J10" s="17"/>
      <c r="K10" s="17"/>
    </row>
    <row r="11" spans="1:17" x14ac:dyDescent="0.15">
      <c r="A11" s="2" t="s">
        <v>29</v>
      </c>
      <c r="D11" s="2" t="s">
        <v>63</v>
      </c>
    </row>
    <row r="12" spans="1:17" ht="27" customHeight="1" x14ac:dyDescent="0.15">
      <c r="A12" s="25" t="s">
        <v>64</v>
      </c>
      <c r="B12" s="25"/>
      <c r="C12" s="25"/>
      <c r="D12" s="25" t="s">
        <v>65</v>
      </c>
    </row>
    <row r="13" spans="1:17" x14ac:dyDescent="0.15">
      <c r="B13" s="74" t="s">
        <v>43</v>
      </c>
      <c r="C13" s="75" t="s">
        <v>4</v>
      </c>
      <c r="D13" s="75" t="s">
        <v>5</v>
      </c>
      <c r="E13" s="75" t="s">
        <v>6</v>
      </c>
      <c r="F13" s="75" t="s">
        <v>7</v>
      </c>
      <c r="G13" s="75" t="s">
        <v>8</v>
      </c>
      <c r="H13" s="75" t="s">
        <v>9</v>
      </c>
      <c r="I13" s="75" t="s">
        <v>10</v>
      </c>
      <c r="J13" s="74" t="s">
        <v>25</v>
      </c>
      <c r="K13" s="75" t="s">
        <v>11</v>
      </c>
      <c r="L13" s="74" t="s">
        <v>34</v>
      </c>
      <c r="M13" s="75" t="s">
        <v>12</v>
      </c>
      <c r="N13" s="75" t="s">
        <v>13</v>
      </c>
      <c r="O13" s="75" t="s">
        <v>59</v>
      </c>
      <c r="P13" s="74" t="s">
        <v>35</v>
      </c>
    </row>
    <row r="14" spans="1:17" x14ac:dyDescent="0.15">
      <c r="B14" s="21">
        <v>1</v>
      </c>
      <c r="C14" s="21">
        <v>2010</v>
      </c>
      <c r="D14" s="20" t="s">
        <v>69</v>
      </c>
      <c r="E14" s="27" t="s">
        <v>70</v>
      </c>
      <c r="F14" s="20" t="s">
        <v>71</v>
      </c>
      <c r="G14" s="21">
        <v>1350</v>
      </c>
      <c r="H14" s="21">
        <v>446</v>
      </c>
      <c r="I14" s="21">
        <v>174</v>
      </c>
      <c r="J14" s="21">
        <v>149</v>
      </c>
      <c r="K14" s="23">
        <v>11.563000000000001</v>
      </c>
      <c r="L14" s="19">
        <v>1790</v>
      </c>
      <c r="M14" s="21" t="s">
        <v>72</v>
      </c>
      <c r="N14" s="22" t="s">
        <v>73</v>
      </c>
      <c r="O14" s="72">
        <v>304000</v>
      </c>
      <c r="P14" s="73" t="s">
        <v>74</v>
      </c>
    </row>
    <row r="15" spans="1:17" x14ac:dyDescent="0.15">
      <c r="B15" s="21">
        <v>2</v>
      </c>
      <c r="C15" s="21">
        <v>2009</v>
      </c>
      <c r="D15" s="20" t="s">
        <v>69</v>
      </c>
      <c r="E15" s="27" t="s">
        <v>75</v>
      </c>
      <c r="F15" s="20" t="s">
        <v>76</v>
      </c>
      <c r="G15" s="21">
        <v>1960</v>
      </c>
      <c r="H15" s="21">
        <v>475</v>
      </c>
      <c r="I15" s="21">
        <v>184</v>
      </c>
      <c r="J15" s="21">
        <v>169</v>
      </c>
      <c r="K15" s="23">
        <v>14.771000000000001</v>
      </c>
      <c r="L15" s="19">
        <v>3310</v>
      </c>
      <c r="M15" s="21" t="s">
        <v>72</v>
      </c>
      <c r="N15" s="22" t="s">
        <v>73</v>
      </c>
      <c r="O15" s="72">
        <v>1315000</v>
      </c>
      <c r="P15" s="73" t="s">
        <v>77</v>
      </c>
    </row>
    <row r="16" spans="1:17" x14ac:dyDescent="0.15">
      <c r="B16" s="21">
        <v>3</v>
      </c>
      <c r="C16" s="21">
        <v>2014</v>
      </c>
      <c r="D16" s="20" t="s">
        <v>69</v>
      </c>
      <c r="E16" s="27" t="s">
        <v>78</v>
      </c>
      <c r="F16" s="20" t="s">
        <v>79</v>
      </c>
      <c r="G16" s="21">
        <v>1620</v>
      </c>
      <c r="H16" s="21">
        <v>469</v>
      </c>
      <c r="I16" s="21">
        <v>169</v>
      </c>
      <c r="J16" s="21">
        <v>182</v>
      </c>
      <c r="K16" s="23">
        <v>14.426</v>
      </c>
      <c r="L16" s="19">
        <v>1790</v>
      </c>
      <c r="M16" s="21" t="s">
        <v>72</v>
      </c>
      <c r="N16" s="22" t="s">
        <v>80</v>
      </c>
      <c r="O16" s="72">
        <v>812000</v>
      </c>
      <c r="P16" s="73" t="s">
        <v>81</v>
      </c>
    </row>
    <row r="17" spans="2:16" ht="27" x14ac:dyDescent="0.15">
      <c r="B17" s="21">
        <v>4</v>
      </c>
      <c r="C17" s="21">
        <v>2017</v>
      </c>
      <c r="D17" s="20" t="s">
        <v>69</v>
      </c>
      <c r="E17" s="27" t="s">
        <v>82</v>
      </c>
      <c r="F17" s="20" t="s">
        <v>83</v>
      </c>
      <c r="G17" s="21">
        <v>1470</v>
      </c>
      <c r="H17" s="21">
        <v>463</v>
      </c>
      <c r="I17" s="21">
        <v>177</v>
      </c>
      <c r="J17" s="21">
        <v>157</v>
      </c>
      <c r="K17" s="23">
        <v>12.866</v>
      </c>
      <c r="L17" s="19">
        <v>1790</v>
      </c>
      <c r="M17" s="21" t="s">
        <v>72</v>
      </c>
      <c r="N17" s="22" t="s">
        <v>73</v>
      </c>
      <c r="O17" s="72">
        <v>942000</v>
      </c>
      <c r="P17" s="73" t="s">
        <v>81</v>
      </c>
    </row>
    <row r="18" spans="2:16" x14ac:dyDescent="0.15">
      <c r="B18" s="83" t="str">
        <f>"TOTAL: " &amp; COUNT(G14:G17) &amp; " UNITS" &amp; H1</f>
        <v>TOTAL: 4 UNITS</v>
      </c>
      <c r="C18" s="84"/>
      <c r="D18" s="84"/>
      <c r="E18" s="84"/>
      <c r="F18" s="3">
        <f>SUM(G14:G17)+I1</f>
        <v>6400</v>
      </c>
      <c r="G18" s="76" t="s">
        <v>46</v>
      </c>
      <c r="H18" s="85">
        <f>SUM(K14:K17)</f>
        <v>53.626000000000005</v>
      </c>
      <c r="I18" s="85"/>
      <c r="J18" s="85"/>
      <c r="K18" s="3" t="s">
        <v>14</v>
      </c>
      <c r="L18" s="81">
        <f>IF(I2&lt;&gt;"", TEXT(SUM(O14:O17)+O1, I2),SUM(O14:O17)+O1)</f>
        <v>3373000</v>
      </c>
      <c r="M18" s="81"/>
      <c r="N18" s="81"/>
      <c r="O18" s="82"/>
      <c r="P18" s="26"/>
    </row>
    <row r="19" spans="2:16" x14ac:dyDescent="0.15">
      <c r="K19" s="1" t="s">
        <v>62</v>
      </c>
    </row>
    <row r="22" spans="2:16" x14ac:dyDescent="0.15">
      <c r="L22" s="11" t="s">
        <v>30</v>
      </c>
    </row>
    <row r="23" spans="2:16" x14ac:dyDescent="0.15">
      <c r="B23" s="1" t="s">
        <v>15</v>
      </c>
      <c r="E23" s="2" t="s">
        <v>54</v>
      </c>
      <c r="F23" s="7"/>
      <c r="G23" s="1" t="s">
        <v>66</v>
      </c>
      <c r="L23" s="8" t="s">
        <v>16</v>
      </c>
      <c r="M23" s="4"/>
      <c r="N23" s="4"/>
    </row>
    <row r="24" spans="2:16" x14ac:dyDescent="0.15">
      <c r="B24" s="1" t="s">
        <v>17</v>
      </c>
      <c r="E24" s="2" t="str">
        <f>D11</f>
        <v>ULAANBAATAR, MONGOLIA</v>
      </c>
      <c r="F24" s="7"/>
      <c r="G24" s="1" t="s">
        <v>67</v>
      </c>
      <c r="L24" s="8" t="s">
        <v>61</v>
      </c>
      <c r="M24" s="4"/>
      <c r="N24" s="4"/>
    </row>
    <row r="25" spans="2:16" x14ac:dyDescent="0.15">
      <c r="B25" s="1" t="s">
        <v>18</v>
      </c>
      <c r="E25" s="2" t="s">
        <v>55</v>
      </c>
      <c r="L25" s="4" t="s">
        <v>68</v>
      </c>
      <c r="M25" s="14"/>
      <c r="N25" s="4"/>
    </row>
    <row r="26" spans="2:16" x14ac:dyDescent="0.15">
      <c r="B26" s="1" t="s">
        <v>19</v>
      </c>
      <c r="E26" s="2" t="s">
        <v>56</v>
      </c>
      <c r="L26" s="8"/>
      <c r="M26" s="4"/>
      <c r="N26" s="4"/>
    </row>
    <row r="27" spans="2:16" x14ac:dyDescent="0.15">
      <c r="B27" s="1" t="s">
        <v>20</v>
      </c>
      <c r="E27" s="9">
        <v>45412</v>
      </c>
    </row>
    <row r="28" spans="2:16" x14ac:dyDescent="0.15">
      <c r="B28" s="1" t="s">
        <v>21</v>
      </c>
      <c r="E28" s="2" t="s">
        <v>57</v>
      </c>
      <c r="H28" s="2" t="s">
        <v>26</v>
      </c>
      <c r="J28" s="2" t="s">
        <v>60</v>
      </c>
    </row>
    <row r="29" spans="2:16" x14ac:dyDescent="0.15">
      <c r="B29" s="1" t="s">
        <v>22</v>
      </c>
      <c r="E29" s="2" t="s">
        <v>53</v>
      </c>
      <c r="H29" s="2" t="s">
        <v>27</v>
      </c>
      <c r="J29" s="2" t="s">
        <v>58</v>
      </c>
    </row>
    <row r="30" spans="2:16" x14ac:dyDescent="0.15">
      <c r="H30" s="2" t="s">
        <v>31</v>
      </c>
      <c r="J30" s="1">
        <v>3</v>
      </c>
    </row>
    <row r="32" spans="2:16" x14ac:dyDescent="0.15">
      <c r="B32" s="2" t="s">
        <v>23</v>
      </c>
    </row>
    <row r="33" spans="2:10" x14ac:dyDescent="0.15">
      <c r="B33" s="1" t="s">
        <v>24</v>
      </c>
      <c r="I33" s="5"/>
      <c r="J33" s="5"/>
    </row>
  </sheetData>
  <mergeCells count="4">
    <mergeCell ref="A4:F4"/>
    <mergeCell ref="L18:O18"/>
    <mergeCell ref="B18:E18"/>
    <mergeCell ref="H18:J18"/>
  </mergeCells>
  <phoneticPr fontId="3"/>
  <pageMargins left="0.39370078740157483" right="0.19685039370078741" top="0.31496062992125984" bottom="0.19685039370078741" header="0.23622047244094491" footer="0.35433070866141736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  <pageSetUpPr fitToPage="1"/>
  </sheetPr>
  <dimension ref="A1:R40"/>
  <sheetViews>
    <sheetView showGridLines="0" zoomScaleNormal="100" zoomScaleSheetLayoutView="100" workbookViewId="0"/>
  </sheetViews>
  <sheetFormatPr defaultRowHeight="13.5" x14ac:dyDescent="0.15"/>
  <cols>
    <col min="1" max="2" width="2.5" style="31" customWidth="1"/>
    <col min="3" max="3" width="8.5" style="31" customWidth="1"/>
    <col min="4" max="4" width="15" style="31" customWidth="1"/>
    <col min="5" max="5" width="11.25" style="31" customWidth="1"/>
    <col min="6" max="6" width="10.25" style="31" customWidth="1"/>
    <col min="7" max="7" width="20.75" style="31" customWidth="1"/>
    <col min="8" max="8" width="8.875" style="31" customWidth="1"/>
    <col min="9" max="12" width="7.375" style="31" customWidth="1"/>
    <col min="13" max="13" width="9.5" style="31" customWidth="1"/>
    <col min="14" max="14" width="17.75" style="31" customWidth="1"/>
    <col min="15" max="15" width="10" style="31" customWidth="1"/>
    <col min="16" max="16" width="11" style="31" bestFit="1" customWidth="1"/>
    <col min="17" max="17" width="12.625" style="31" customWidth="1"/>
    <col min="18" max="18" width="20.25" style="31" bestFit="1" customWidth="1"/>
    <col min="19" max="16384" width="9" style="31"/>
  </cols>
  <sheetData>
    <row r="1" spans="1:18" ht="27" customHeight="1" x14ac:dyDescent="0.15">
      <c r="A1" s="28" t="s">
        <v>37</v>
      </c>
      <c r="B1" s="28"/>
      <c r="C1" s="28"/>
      <c r="D1" s="28"/>
      <c r="E1" s="28"/>
      <c r="F1" s="28"/>
      <c r="G1" s="29"/>
      <c r="H1" s="30">
        <f>N32</f>
        <v>0</v>
      </c>
      <c r="I1" s="30"/>
      <c r="J1" s="30"/>
      <c r="K1" s="30"/>
      <c r="N1" s="29" t="s">
        <v>49</v>
      </c>
      <c r="O1" s="32"/>
      <c r="Q1" s="32"/>
      <c r="R1" s="32"/>
    </row>
    <row r="2" spans="1:18" ht="13.5" customHeight="1" x14ac:dyDescent="0.15">
      <c r="A2" s="33" t="s">
        <v>36</v>
      </c>
      <c r="B2" s="34"/>
      <c r="C2" s="34"/>
      <c r="D2" s="34"/>
      <c r="E2" s="34"/>
      <c r="F2" s="35"/>
    </row>
    <row r="3" spans="1:18" ht="13.5" customHeight="1" x14ac:dyDescent="0.15">
      <c r="A3" s="36" t="s">
        <v>33</v>
      </c>
      <c r="B3" s="37"/>
      <c r="C3" s="37"/>
      <c r="D3" s="37"/>
      <c r="E3" s="37"/>
      <c r="F3" s="37"/>
      <c r="G3" s="38"/>
      <c r="H3" s="38"/>
      <c r="I3" s="38"/>
      <c r="J3" s="38"/>
      <c r="K3" s="38"/>
      <c r="L3" s="38"/>
    </row>
    <row r="4" spans="1:18" ht="13.5" customHeight="1" x14ac:dyDescent="0.15">
      <c r="A4" s="36" t="s">
        <v>44</v>
      </c>
      <c r="B4" s="71"/>
      <c r="C4" s="37"/>
      <c r="D4" s="37"/>
      <c r="E4" s="37"/>
      <c r="F4" s="37"/>
      <c r="G4" s="38"/>
      <c r="H4" s="38"/>
      <c r="I4" s="38"/>
      <c r="J4" s="38"/>
      <c r="K4" s="38"/>
      <c r="L4" s="38"/>
    </row>
    <row r="5" spans="1:18" ht="13.5" customHeight="1" x14ac:dyDescent="0.15">
      <c r="A5" s="36"/>
      <c r="C5" s="39"/>
      <c r="M5" s="29" t="s">
        <v>38</v>
      </c>
      <c r="N5" s="91">
        <v>45393</v>
      </c>
    </row>
    <row r="6" spans="1:18" ht="13.5" customHeight="1" x14ac:dyDescent="0.15">
      <c r="A6" s="36"/>
      <c r="C6" s="39"/>
      <c r="I6" s="29"/>
      <c r="M6" s="31" t="s">
        <v>3</v>
      </c>
      <c r="N6" s="31" t="s">
        <v>84</v>
      </c>
    </row>
    <row r="7" spans="1:18" x14ac:dyDescent="0.15">
      <c r="B7" s="40" t="s">
        <v>39</v>
      </c>
      <c r="C7" s="40"/>
      <c r="D7" s="29"/>
      <c r="E7" s="41" t="s">
        <v>50</v>
      </c>
      <c r="F7" s="41"/>
      <c r="G7" s="41"/>
      <c r="H7" s="41"/>
      <c r="I7" s="41"/>
      <c r="J7" s="41"/>
      <c r="K7" s="41"/>
      <c r="L7" s="41"/>
      <c r="M7" s="29"/>
      <c r="N7" s="29"/>
      <c r="O7" s="42"/>
      <c r="Q7" s="42"/>
      <c r="R7" s="42"/>
    </row>
    <row r="8" spans="1:18" x14ac:dyDescent="0.15">
      <c r="C8" s="43"/>
      <c r="E8" s="69" t="s">
        <v>51</v>
      </c>
      <c r="F8" s="69"/>
      <c r="G8" s="69"/>
      <c r="H8" s="69"/>
      <c r="I8" s="69"/>
      <c r="J8" s="69"/>
      <c r="K8" s="69"/>
      <c r="L8" s="69"/>
      <c r="M8" s="69"/>
      <c r="N8" s="69"/>
      <c r="O8" s="44"/>
      <c r="Q8" s="44"/>
      <c r="R8" s="44"/>
    </row>
    <row r="9" spans="1:18" x14ac:dyDescent="0.15">
      <c r="C9" s="43"/>
      <c r="E9" s="41" t="s">
        <v>88</v>
      </c>
      <c r="F9" s="41"/>
      <c r="G9" s="41"/>
      <c r="H9" s="41"/>
      <c r="I9" s="41"/>
      <c r="J9" s="41"/>
      <c r="K9" s="41"/>
      <c r="L9" s="41"/>
      <c r="O9" s="44"/>
      <c r="Q9" s="44"/>
      <c r="R9" s="44"/>
    </row>
    <row r="10" spans="1:18" x14ac:dyDescent="0.15">
      <c r="C10" s="43"/>
      <c r="E10" s="45" t="s">
        <v>89</v>
      </c>
      <c r="I10" s="29"/>
      <c r="O10" s="44"/>
      <c r="Q10" s="44"/>
      <c r="R10" s="44"/>
    </row>
    <row r="11" spans="1:18" ht="15" customHeight="1" x14ac:dyDescent="0.15">
      <c r="C11" s="29"/>
      <c r="E11" s="46"/>
      <c r="I11" s="29"/>
    </row>
    <row r="12" spans="1:18" x14ac:dyDescent="0.15">
      <c r="B12" s="29" t="s">
        <v>40</v>
      </c>
      <c r="C12" s="29"/>
      <c r="E12" s="46" t="s">
        <v>90</v>
      </c>
      <c r="I12" s="29"/>
    </row>
    <row r="13" spans="1:18" x14ac:dyDescent="0.15">
      <c r="C13" s="29"/>
      <c r="E13" s="46"/>
      <c r="I13" s="29"/>
    </row>
    <row r="14" spans="1:18" x14ac:dyDescent="0.15">
      <c r="C14" s="29"/>
      <c r="E14" s="46"/>
      <c r="I14" s="29"/>
    </row>
    <row r="15" spans="1:18" x14ac:dyDescent="0.15">
      <c r="B15" s="31" t="s">
        <v>29</v>
      </c>
      <c r="E15" s="47" t="s">
        <v>63</v>
      </c>
      <c r="I15" s="29"/>
      <c r="M15" s="48"/>
      <c r="N15" s="48"/>
    </row>
    <row r="16" spans="1:18" ht="27" customHeight="1" x14ac:dyDescent="0.15">
      <c r="B16" s="49" t="s">
        <v>64</v>
      </c>
      <c r="C16" s="49"/>
      <c r="D16" s="49"/>
      <c r="E16" s="50" t="s">
        <v>65</v>
      </c>
      <c r="M16" s="48"/>
      <c r="N16" s="48"/>
    </row>
    <row r="17" spans="1:18" x14ac:dyDescent="0.15">
      <c r="A17" s="30"/>
      <c r="B17" s="30"/>
      <c r="C17" s="51" t="s">
        <v>41</v>
      </c>
      <c r="D17" s="52" t="s">
        <v>4</v>
      </c>
      <c r="E17" s="52" t="s">
        <v>5</v>
      </c>
      <c r="F17" s="52" t="s">
        <v>6</v>
      </c>
      <c r="G17" s="52" t="s">
        <v>7</v>
      </c>
      <c r="H17" s="51" t="s">
        <v>85</v>
      </c>
      <c r="I17" s="52" t="s">
        <v>8</v>
      </c>
      <c r="J17" s="52" t="s">
        <v>9</v>
      </c>
      <c r="K17" s="52" t="s">
        <v>10</v>
      </c>
      <c r="L17" s="51" t="s">
        <v>25</v>
      </c>
      <c r="M17" s="52" t="s">
        <v>11</v>
      </c>
      <c r="N17" s="51" t="s">
        <v>86</v>
      </c>
    </row>
    <row r="18" spans="1:18" x14ac:dyDescent="0.15">
      <c r="A18" s="30"/>
      <c r="B18" s="30"/>
      <c r="C18" s="53">
        <v>1</v>
      </c>
      <c r="D18" s="53">
        <v>2010</v>
      </c>
      <c r="E18" s="54" t="s">
        <v>69</v>
      </c>
      <c r="F18" s="55" t="s">
        <v>70</v>
      </c>
      <c r="G18" s="55" t="s">
        <v>71</v>
      </c>
      <c r="H18" s="56">
        <v>1790</v>
      </c>
      <c r="I18" s="53">
        <v>1350</v>
      </c>
      <c r="J18" s="53">
        <v>446</v>
      </c>
      <c r="K18" s="53">
        <v>174</v>
      </c>
      <c r="L18" s="53">
        <v>149</v>
      </c>
      <c r="M18" s="57">
        <v>11.563000000000001</v>
      </c>
      <c r="N18" s="58" t="s">
        <v>74</v>
      </c>
      <c r="O18" s="59"/>
    </row>
    <row r="19" spans="1:18" ht="27" customHeight="1" x14ac:dyDescent="0.15">
      <c r="A19" s="30"/>
      <c r="B19" s="30"/>
      <c r="C19" s="92" t="s">
        <v>92</v>
      </c>
      <c r="D19" s="93"/>
      <c r="E19" s="96" t="s">
        <v>91</v>
      </c>
      <c r="F19" s="94"/>
      <c r="G19" s="94"/>
      <c r="H19" s="94"/>
      <c r="I19" s="94"/>
      <c r="J19" s="94"/>
      <c r="K19" s="94"/>
      <c r="L19" s="94"/>
      <c r="M19" s="95"/>
      <c r="N19" s="58"/>
      <c r="O19" s="59"/>
    </row>
    <row r="20" spans="1:18" s="29" customFormat="1" ht="27" x14ac:dyDescent="0.15">
      <c r="A20" s="30"/>
      <c r="B20" s="30"/>
      <c r="C20" s="53">
        <v>2</v>
      </c>
      <c r="D20" s="53">
        <v>2009</v>
      </c>
      <c r="E20" s="54" t="s">
        <v>69</v>
      </c>
      <c r="F20" s="55" t="s">
        <v>75</v>
      </c>
      <c r="G20" s="55" t="s">
        <v>76</v>
      </c>
      <c r="H20" s="56">
        <v>3310</v>
      </c>
      <c r="I20" s="53">
        <v>1960</v>
      </c>
      <c r="J20" s="53">
        <v>475</v>
      </c>
      <c r="K20" s="53">
        <v>184</v>
      </c>
      <c r="L20" s="53">
        <v>169</v>
      </c>
      <c r="M20" s="77">
        <v>14.771000000000001</v>
      </c>
      <c r="N20" s="78" t="s">
        <v>77</v>
      </c>
      <c r="O20" s="61"/>
    </row>
    <row r="21" spans="1:18" ht="27" customHeight="1" x14ac:dyDescent="0.15">
      <c r="A21" s="30"/>
      <c r="B21" s="30"/>
      <c r="C21" s="92" t="s">
        <v>92</v>
      </c>
      <c r="D21" s="93"/>
      <c r="E21" s="96" t="s">
        <v>93</v>
      </c>
      <c r="F21" s="94"/>
      <c r="G21" s="94"/>
      <c r="H21" s="94"/>
      <c r="I21" s="94"/>
      <c r="J21" s="94"/>
      <c r="K21" s="94"/>
      <c r="L21" s="94"/>
      <c r="M21" s="95"/>
      <c r="N21" s="58"/>
      <c r="O21" s="59"/>
    </row>
    <row r="22" spans="1:18" x14ac:dyDescent="0.15">
      <c r="A22" s="30"/>
      <c r="B22" s="30"/>
      <c r="C22" s="53">
        <v>3</v>
      </c>
      <c r="D22" s="53">
        <v>2014</v>
      </c>
      <c r="E22" s="54" t="s">
        <v>69</v>
      </c>
      <c r="F22" s="55" t="s">
        <v>78</v>
      </c>
      <c r="G22" s="55" t="s">
        <v>79</v>
      </c>
      <c r="H22" s="56">
        <v>1790</v>
      </c>
      <c r="I22" s="53">
        <v>1620</v>
      </c>
      <c r="J22" s="53">
        <v>469</v>
      </c>
      <c r="K22" s="53">
        <v>169</v>
      </c>
      <c r="L22" s="53">
        <v>182</v>
      </c>
      <c r="M22" s="57">
        <v>14.426</v>
      </c>
      <c r="N22" s="58" t="s">
        <v>81</v>
      </c>
      <c r="O22" s="59"/>
    </row>
    <row r="23" spans="1:18" ht="27" customHeight="1" x14ac:dyDescent="0.15">
      <c r="A23" s="30"/>
      <c r="B23" s="30"/>
      <c r="C23" s="92" t="s">
        <v>92</v>
      </c>
      <c r="D23" s="93"/>
      <c r="E23" s="96" t="s">
        <v>94</v>
      </c>
      <c r="F23" s="94"/>
      <c r="G23" s="94"/>
      <c r="H23" s="94"/>
      <c r="I23" s="94"/>
      <c r="J23" s="94"/>
      <c r="K23" s="94"/>
      <c r="L23" s="94"/>
      <c r="M23" s="95"/>
      <c r="N23" s="58"/>
      <c r="O23" s="59"/>
    </row>
    <row r="24" spans="1:18" ht="27" x14ac:dyDescent="0.15">
      <c r="A24" s="30"/>
      <c r="B24" s="30"/>
      <c r="C24" s="53">
        <v>4</v>
      </c>
      <c r="D24" s="53">
        <v>2017</v>
      </c>
      <c r="E24" s="54" t="s">
        <v>69</v>
      </c>
      <c r="F24" s="55" t="s">
        <v>82</v>
      </c>
      <c r="G24" s="55" t="s">
        <v>83</v>
      </c>
      <c r="H24" s="56">
        <v>1790</v>
      </c>
      <c r="I24" s="53">
        <v>1470</v>
      </c>
      <c r="J24" s="53">
        <v>463</v>
      </c>
      <c r="K24" s="53">
        <v>177</v>
      </c>
      <c r="L24" s="53">
        <v>157</v>
      </c>
      <c r="M24" s="57">
        <v>12.866</v>
      </c>
      <c r="N24" s="58" t="s">
        <v>81</v>
      </c>
      <c r="O24" s="59"/>
    </row>
    <row r="25" spans="1:18" ht="27" customHeight="1" x14ac:dyDescent="0.15">
      <c r="A25" s="30"/>
      <c r="B25" s="30"/>
      <c r="C25" s="92" t="s">
        <v>92</v>
      </c>
      <c r="D25" s="93"/>
      <c r="E25" s="96" t="s">
        <v>95</v>
      </c>
      <c r="F25" s="94"/>
      <c r="G25" s="94"/>
      <c r="H25" s="94"/>
      <c r="I25" s="94"/>
      <c r="J25" s="94"/>
      <c r="K25" s="94"/>
      <c r="L25" s="94"/>
      <c r="M25" s="95"/>
      <c r="N25" s="58"/>
      <c r="O25" s="59"/>
    </row>
    <row r="26" spans="1:18" ht="17.25" customHeight="1" x14ac:dyDescent="0.15">
      <c r="A26" s="30"/>
      <c r="B26" s="30"/>
      <c r="C26" s="86" t="str">
        <f>"TOTAL: " &amp; COUNT(C18:C25) &amp; " UNITS" &amp; I1</f>
        <v>TOTAL: 4 UNITS</v>
      </c>
      <c r="D26" s="87"/>
      <c r="E26" s="87"/>
      <c r="F26" s="87"/>
      <c r="G26" s="62">
        <f>IF(SUM(I18:I25)=0,SUM(A18:A25),SUM(I18:I25))+J1</f>
        <v>6400</v>
      </c>
      <c r="H26" s="70" t="s">
        <v>42</v>
      </c>
      <c r="I26" s="70"/>
      <c r="J26" s="90">
        <f>IF(SUM(M18:M25)=0, SUM(B18:B25), SUM(M18:M25))</f>
        <v>53.626000000000005</v>
      </c>
      <c r="K26" s="90"/>
      <c r="L26" s="88" t="s">
        <v>14</v>
      </c>
      <c r="M26" s="89"/>
      <c r="N26" s="63"/>
    </row>
    <row r="27" spans="1:18" ht="13.5" customHeight="1" x14ac:dyDescent="0.15">
      <c r="J27" s="31" t="s">
        <v>62</v>
      </c>
    </row>
    <row r="28" spans="1:18" ht="13.5" customHeight="1" x14ac:dyDescent="0.15">
      <c r="B28" s="31" t="s">
        <v>15</v>
      </c>
      <c r="E28" s="31" t="s">
        <v>54</v>
      </c>
      <c r="G28" s="31" t="s">
        <v>66</v>
      </c>
      <c r="J28" s="60"/>
    </row>
    <row r="29" spans="1:18" ht="13.5" customHeight="1" x14ac:dyDescent="0.15">
      <c r="B29" s="31" t="s">
        <v>17</v>
      </c>
      <c r="E29" s="64" t="str">
        <f>E15</f>
        <v>ULAANBAATAR, MONGOLIA</v>
      </c>
      <c r="G29" s="31" t="s">
        <v>67</v>
      </c>
      <c r="M29" s="65" t="s">
        <v>30</v>
      </c>
      <c r="N29" s="65"/>
    </row>
    <row r="30" spans="1:18" ht="13.5" customHeight="1" x14ac:dyDescent="0.15">
      <c r="B30" s="31" t="s">
        <v>18</v>
      </c>
      <c r="E30" s="64" t="s">
        <v>55</v>
      </c>
      <c r="M30" s="61" t="s">
        <v>16</v>
      </c>
      <c r="N30" s="61"/>
      <c r="O30" s="59"/>
      <c r="P30" s="59"/>
      <c r="Q30" s="59"/>
      <c r="R30" s="59"/>
    </row>
    <row r="31" spans="1:18" ht="13.5" customHeight="1" x14ac:dyDescent="0.15">
      <c r="B31" s="31" t="s">
        <v>19</v>
      </c>
      <c r="E31" s="64" t="s">
        <v>56</v>
      </c>
      <c r="M31" s="61" t="s">
        <v>61</v>
      </c>
      <c r="N31" s="61"/>
      <c r="O31" s="59"/>
      <c r="P31" s="59"/>
      <c r="Q31" s="59"/>
      <c r="R31" s="59"/>
    </row>
    <row r="32" spans="1:18" x14ac:dyDescent="0.15">
      <c r="B32" s="31" t="s">
        <v>20</v>
      </c>
      <c r="E32" s="42">
        <v>45412</v>
      </c>
      <c r="M32" s="59" t="s">
        <v>68</v>
      </c>
      <c r="N32" s="59"/>
      <c r="O32" s="66"/>
      <c r="P32" s="59"/>
      <c r="Q32" s="66"/>
      <c r="R32" s="66"/>
    </row>
    <row r="33" spans="2:18" x14ac:dyDescent="0.15">
      <c r="B33" s="31" t="s">
        <v>21</v>
      </c>
      <c r="E33" s="29" t="s">
        <v>57</v>
      </c>
      <c r="M33" s="67"/>
      <c r="N33" s="67"/>
      <c r="O33" s="59"/>
      <c r="P33" s="59"/>
      <c r="Q33" s="59"/>
      <c r="R33" s="59"/>
    </row>
    <row r="34" spans="2:18" x14ac:dyDescent="0.15">
      <c r="B34" s="31" t="s">
        <v>22</v>
      </c>
      <c r="E34" s="64" t="s">
        <v>53</v>
      </c>
    </row>
    <row r="36" spans="2:18" x14ac:dyDescent="0.15">
      <c r="B36" s="29"/>
      <c r="I36" s="29" t="s">
        <v>26</v>
      </c>
      <c r="K36" s="29" t="s">
        <v>87</v>
      </c>
    </row>
    <row r="37" spans="2:18" x14ac:dyDescent="0.15">
      <c r="B37" s="29" t="s">
        <v>23</v>
      </c>
      <c r="I37" s="29" t="s">
        <v>27</v>
      </c>
      <c r="K37" s="29" t="s">
        <v>58</v>
      </c>
    </row>
    <row r="38" spans="2:18" x14ac:dyDescent="0.15">
      <c r="B38" s="31" t="s">
        <v>24</v>
      </c>
    </row>
    <row r="40" spans="2:18" x14ac:dyDescent="0.15">
      <c r="J40" s="39"/>
      <c r="K40" s="39"/>
    </row>
  </sheetData>
  <mergeCells count="11">
    <mergeCell ref="E25:M25"/>
    <mergeCell ref="C26:F26"/>
    <mergeCell ref="J26:K26"/>
    <mergeCell ref="L26:M26"/>
    <mergeCell ref="C19:D19"/>
    <mergeCell ref="E19:M19"/>
    <mergeCell ref="C21:D21"/>
    <mergeCell ref="E21:M21"/>
    <mergeCell ref="C23:D23"/>
    <mergeCell ref="E23:M23"/>
    <mergeCell ref="C25:D25"/>
  </mergeCells>
  <phoneticPr fontId="3"/>
  <pageMargins left="0.39370078740157483" right="0.31496062992125984" top="0.39370078740157483" bottom="0.39370078740157483" header="0.27559055118110237" footer="0.51181102362204722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MONG2382694</vt:lpstr>
      <vt:lpstr>MONG2382695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営業本部 木之内 喜史</dc:creator>
  <cp:lastModifiedBy>営業本部 木之内 喜史</cp:lastModifiedBy>
  <cp:lastPrinted>2022-11-14T07:21:21Z</cp:lastPrinted>
  <dcterms:created xsi:type="dcterms:W3CDTF">2007-10-31T09:41:53Z</dcterms:created>
  <dcterms:modified xsi:type="dcterms:W3CDTF">2024-04-11T07:13:30Z</dcterms:modified>
</cp:coreProperties>
</file>