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Report" sheetId="1" state="visible" r:id="rId2"/>
    <sheet name="Klocwork Raw Issue" sheetId="2" state="visible" r:id="rId3"/>
    <sheet name="MISRA-C-Detailed Report" sheetId="3" state="visible" r:id="rId4"/>
    <sheet name="Guideline Enforcement Plan" sheetId="4" state="visible" r:id="rId5"/>
    <sheet name="Deviation Permit" sheetId="5" state="visible" r:id="rId6"/>
    <sheet name="PConf" sheetId="6" state="visible" r:id="rId7"/>
    <sheet name="Revision History" sheetId="7" state="visible" r:id="rId8"/>
  </sheets>
  <definedNames>
    <definedName function="false" hidden="true" localSheetId="1" name="_xlnm._FilterDatabase" vbProcedure="false">'Klocwork Raw Issue'!$A$2:$Q$87</definedName>
    <definedName function="false" hidden="false" localSheetId="0" name="_xlnm._FilterDatabase" vbProcedure="false">'summary report'!#ref!</definedName>
    <definedName function="false" hidden="false" localSheetId="1" name="_xlnm._FilterDatabase" vbProcedure="false">#REF!</definedName>
    <definedName function="false" hidden="false" localSheetId="2" name="_xlnm._FilterDatabase" vbProcedure="false">'MISRA-C-Detailed Report'!$A$3:$E$3</definedName>
    <definedName function="false" hidden="false" localSheetId="3" name="_xlnm._FilterDatabase" vbProcedure="false">'Guideline Enforcement Plan'!$A$4:$H$4</definedName>
    <definedName function="false" hidden="false" localSheetId="4" name="_xlnm._FilterDatabase" vbProcedure="false">'Deviation Permit'!$A$24:$J$24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<sst xmlns="http://schemas.openxmlformats.org/spreadsheetml/2006/main" count="5419" uniqueCount="1962">
  <si>
    <t xml:space="preserve">Copyright © 2022 Texas Instruments Incorporated</t>
  </si>
  <si>
    <t xml:space="preserve">MISRA-C  Report</t>
  </si>
  <si>
    <t xml:space="preserve">TI Software </t>
  </si>
  <si>
    <t xml:space="preserve">MCUSW_J7_KW_FULL</t>
  </si>
  <si>
    <t xml:space="preserve">Version / Build</t>
  </si>
  <si>
    <t xml:space="preserve">2022-03-11_09-52-38</t>
  </si>
  <si>
    <t xml:space="preserve">Report Date</t>
  </si>
  <si>
    <t xml:space="preserve">3/12/2022</t>
  </si>
  <si>
    <t xml:space="preserve">Tool </t>
  </si>
  <si>
    <t xml:space="preserve">Klocwork  (v20.4.0)</t>
  </si>
  <si>
    <t xml:space="preserve">MISRA-C SUMMARY REPORT</t>
  </si>
  <si>
    <t xml:space="preserve">By Category</t>
  </si>
  <si>
    <t xml:space="preserve">Open Issues</t>
  </si>
  <si>
    <t xml:space="preserve">Deviation</t>
  </si>
  <si>
    <t xml:space="preserve">Not Analyzed</t>
  </si>
  <si>
    <t xml:space="preserve">Known Issues</t>
  </si>
  <si>
    <t xml:space="preserve">Ignored Issues without Deviation</t>
  </si>
  <si>
    <t xml:space="preserve">Disapplied</t>
  </si>
  <si>
    <t xml:space="preserve">No plan to fix</t>
  </si>
  <si>
    <t xml:space="preserve">Permitted</t>
  </si>
  <si>
    <t xml:space="preserve">Permitted - Adopted Code</t>
  </si>
  <si>
    <t xml:space="preserve">Permitted - Tool Issue (KW false positive or False Diagnosis of a violation)</t>
  </si>
  <si>
    <t xml:space="preserve">Tool Unsupported</t>
  </si>
  <si>
    <t xml:space="preserve">Mandatory</t>
  </si>
  <si>
    <t xml:space="preserve">Required</t>
  </si>
  <si>
    <t xml:space="preserve">Advisory</t>
  </si>
  <si>
    <t xml:space="preserve">Total</t>
  </si>
  <si>
    <t xml:space="preserve">MISRA-C REPORT PER MODULE</t>
  </si>
  <si>
    <t xml:space="preserve">By Module</t>
  </si>
  <si>
    <t xml:space="preserve">Can</t>
  </si>
  <si>
    <t xml:space="preserve">Module(s) Total</t>
  </si>
  <si>
    <t xml:space="preserve">*default* (Total)</t>
  </si>
  <si>
    <t xml:space="preserve">ISSUE DETAILS 85</t>
  </si>
  <si>
    <t xml:space="preserve">MISRA C 
Rule</t>
  </si>
  <si>
    <t xml:space="preserve">MISRA C 
Category</t>
  </si>
  <si>
    <t xml:space="preserve">Deviation-ID
[Applicable for MISRA-C]</t>
  </si>
  <si>
    <t xml:space="preserve">Deviation Reason  Type 
[Applicable for MISRA-C]</t>
  </si>
  <si>
    <t xml:space="preserve">Deviation Type
[Applicable for MISRA-C]</t>
  </si>
  <si>
    <t xml:space="preserve">ID</t>
  </si>
  <si>
    <t xml:space="preserve">STATE</t>
  </si>
  <si>
    <t xml:space="preserve">STATUS</t>
  </si>
  <si>
    <t xml:space="preserve">SEVERITY</t>
  </si>
  <si>
    <t xml:space="preserve">Comments</t>
  </si>
  <si>
    <t xml:space="preserve">Checker CODE</t>
  </si>
  <si>
    <t xml:space="preserve">Module</t>
  </si>
  <si>
    <t xml:space="preserve">TAXONOMY NAME</t>
  </si>
  <si>
    <t xml:space="preserve">FILE NAME</t>
  </si>
  <si>
    <t xml:space="preserve">METHOD</t>
  </si>
  <si>
    <t xml:space="preserve">LINE NUMBER</t>
  </si>
  <si>
    <t xml:space="preserve">MESSAGE</t>
  </si>
  <si>
    <t xml:space="preserve">R.20.1</t>
  </si>
  <si>
    <t xml:space="preserve">Code Quality (Compatibility)</t>
  </si>
  <si>
    <t xml:space="preserve">Existing</t>
  </si>
  <si>
    <t xml:space="preserve">Ignore</t>
  </si>
  <si>
    <t xml:space="preserve">MISRA Advisory</t>
  </si>
  <si>
    <t xml:space="preserve">Permitted by deviation: MISRAC-34</t>
  </si>
  <si>
    <t xml:space="preserve">MISRA.INCL.INSIDE</t>
  </si>
  <si>
    <t xml:space="preserve">Can,*default*</t>
  </si>
  <si>
    <t xml:space="preserve">MISRA Checkers Package</t>
  </si>
  <si>
    <t xml:space="preserve">/home/gtbldadm/nightlybuilds/MCUSW_J7_KW_FULL/156-2022-03-11_08-50-44/workarea/mcusw/mcal_drv/mcal/Can/src/Can.c</t>
  </si>
  <si>
    <t xml:space="preserve">Can.c</t>
  </si>
  <si>
    <t xml:space="preserve">Include directive preceded by a preprocessor output token</t>
  </si>
  <si>
    <t xml:space="preserve">R.14.3</t>
  </si>
  <si>
    <t xml:space="preserve">MISRAC-51
MISRAC-75</t>
  </si>
  <si>
    <t xml:space="preserve">Code Quality (Maintainability)
NA - Tool Issue</t>
  </si>
  <si>
    <t xml:space="preserve">Permitted
Permitted - Tool Issue (KW false positive or False Diagnosis of a violation)</t>
  </si>
  <si>
    <t xml:space="preserve">MISRA Required</t>
  </si>
  <si>
    <t xml:space="preserve">Permitted by deviation: MISRAC-51</t>
  </si>
  <si>
    <t xml:space="preserve">INVARIANT_CONDITION.UNREACH</t>
  </si>
  <si>
    <t xml:space="preserve">Can_Init</t>
  </si>
  <si>
    <t xml:space="preserve">Expression \u00270 \u003d\u003d ConfigPtr\u0027 used in the condition always yields the same result, and causes an unreachable code</t>
  </si>
  <si>
    <t xml:space="preserve">R.2.1</t>
  </si>
  <si>
    <t xml:space="preserve">MISRAC-44
MISRAC-76</t>
  </si>
  <si>
    <t xml:space="preserve">Permitted by deviation: MISRAC-44</t>
  </si>
  <si>
    <t xml:space="preserve">UNREACH.GEN</t>
  </si>
  <si>
    <t xml:space="preserve">Code is unreachable</t>
  </si>
  <si>
    <t xml:space="preserve">R.11.4</t>
  </si>
  <si>
    <t xml:space="preserve">Access to Hardware</t>
  </si>
  <si>
    <t xml:space="preserve">Permitted by deviation: MISRAC-26</t>
  </si>
  <si>
    <t xml:space="preserve">MISRA.CAST.OBJ_PTR_TO_INT.2012</t>
  </si>
  <si>
    <t xml:space="preserve">Can_RegisterReadback</t>
  </si>
  <si>
    <t xml:space="preserve">Conversion performed between a pointer to an object \u0027uint32_t*\u0027 and an integer type \u0027unsigned int\u0027</t>
  </si>
  <si>
    <t xml:space="preserve">R.20.9</t>
  </si>
  <si>
    <t xml:space="preserve">Permitted by deviation: MISRAC-36</t>
  </si>
  <si>
    <t xml:space="preserve">MISRA.IF.UNDEF</t>
  </si>
  <si>
    <t xml:space="preserve">/home/gtbldadm/nightlybuilds/MCUSW_J7_KW_FULL/156-2022-03-11_08-50-44/workarea/mcusw/mcal_drv/mcal/Can/src/Can_Irq.c</t>
  </si>
  <si>
    <t xml:space="preserve">Can_Irq.c</t>
  </si>
  <si>
    <t xml:space="preserve">Undefined macros in #if directive</t>
  </si>
  <si>
    <t xml:space="preserve">Can_GetIntrStatus</t>
  </si>
  <si>
    <t xml:space="preserve">Expression \u0027(1) \u003d\u003d protStatus.lastErrCode\u0027 used in the condition always yields the same result, and causes an unreachable code</t>
  </si>
  <si>
    <t xml:space="preserve">Expression \u0027(2) \u003d\u003d protStatus.lastErrCode\u0027 used in the condition always yields the same result, and causes an unreachable code</t>
  </si>
  <si>
    <t xml:space="preserve">Expression \u0027(3) \u003d\u003d protStatus.lastErrCode\u0027 used in the condition always yields the same result, and causes an unreachable code</t>
  </si>
  <si>
    <t xml:space="preserve">Expression \u0027(4) \u003d\u003d protStatus.lastErrCode\u0027 used in the condition always yields the same result, and causes an unreachable code</t>
  </si>
  <si>
    <t xml:space="preserve">Expression \u0027(5) \u003d\u003d protStatus.lastErrCode\u0027 used in the condition always yields the same result, and causes an unreachable code</t>
  </si>
  <si>
    <t xml:space="preserve">Expression \u0027(6) \u003d\u003d protStatus.lastErrCode\u0027 used in the condition always yields the same result, and causes an unreachable code</t>
  </si>
  <si>
    <t xml:space="preserve">/home/gtbldadm/nightlybuilds/MCUSW_J7_KW_FULL/156-2022-03-11_08-50-44/workarea/mcusw/mcal_drv/mcal/Can/src/Can_Mcan.c</t>
  </si>
  <si>
    <t xml:space="preserve">Can_mcanStart</t>
  </si>
  <si>
    <t xml:space="preserve">Expression \u0027(1) \u003d\u003d errStatus.busOffStatus\u0027 used in the condition always yields the same result, and causes an unreachable code</t>
  </si>
  <si>
    <t xml:space="preserve">Can_mcan_BusOffProcess</t>
  </si>
  <si>
    <t xml:space="preserve">Expression \u0027(1) \u003d\u003d protStatus.busOffStatus\u0027 used in the condition always yields the same result, and causes an unreachable code</t>
  </si>
  <si>
    <t xml:space="preserve">Can_mcan_ModeProcess</t>
  </si>
  <si>
    <t xml:space="preserve">Can_mcanGetProtocolStatus</t>
  </si>
  <si>
    <t xml:space="preserve">Expression \u00271 \u003d\u003d errStatus.busOffStatus\u0027 used in the condition always yields the same result, and causes an unreachable code</t>
  </si>
  <si>
    <t xml:space="preserve">Expression \u00271 \u003d\u003d errStatus.errPassive\u0027 used in the condition always yields the same result, and causes an unreachable code</t>
  </si>
  <si>
    <t xml:space="preserve">R.2.2</t>
  </si>
  <si>
    <t xml:space="preserve">MISRAC-12
MISRAC-77</t>
  </si>
  <si>
    <t xml:space="preserve">Code Quality (Functional Suitability)
NA - Tool Issue</t>
  </si>
  <si>
    <t xml:space="preserve">Permitted by deviation: MISRAC-12</t>
  </si>
  <si>
    <t xml:space="preserve">VA_UNUSED.GEN</t>
  </si>
  <si>
    <t xml:space="preserve">Value of \u0027initStatus\u0027 is never used after assignment</t>
  </si>
  <si>
    <t xml:space="preserve">R.10.3</t>
  </si>
  <si>
    <t xml:space="preserve">MISRAC-72
MISRAC-80</t>
  </si>
  <si>
    <t xml:space="preserve">NA - Tool Issue
NA - Tool Issue</t>
  </si>
  <si>
    <t xml:space="preserve">Permitted - Tool Issue (KW false positive or False Diagnosis of a violation)
Permitted - Tool Issue (KW false positive or False Diagnosis of a violation)</t>
  </si>
  <si>
    <t xml:space="preserve">Not a Problem</t>
  </si>
  <si>
    <t xml:space="preserve">Permitted by deviation: MISRAC-72 , MISRAC-80</t>
  </si>
  <si>
    <t xml:space="preserve">MISRA.ETYPE.ASSIGN.2012</t>
  </si>
  <si>
    <t xml:space="preserve">/home/gtbldadm/nightlybuilds/MCUSW_J7_KW_FULL/156-2022-03-11_08-50-44/workarea/mcusw/mcal_drv/mcal/Can/mcan_hw/V1/mcan.c</t>
  </si>
  <si>
    <t xml:space="preserve">mcan.c</t>
  </si>
  <si>
    <t xml:space="preserve">An expression value of essential type \u0027unsigned long long int\u0027 is assigned to an object of essential type \u0027unsigned int\u0027</t>
  </si>
  <si>
    <t xml:space="preserve">R.12.4</t>
  </si>
  <si>
    <t xml:space="preserve">NA - Tool Issue</t>
  </si>
  <si>
    <t xml:space="preserve">Permitted by deviation: MISRAC-74</t>
  </si>
  <si>
    <t xml:space="preserve">MISRA.COMP.WRAPAROUND</t>
  </si>
  <si>
    <t xml:space="preserve">Wrap-around in a condition</t>
  </si>
  <si>
    <t xml:space="preserve">Code Quality (Functional Suitability)</t>
  </si>
  <si>
    <t xml:space="preserve">Permitted by deviation: MISRAC-11</t>
  </si>
  <si>
    <t xml:space="preserve">LV_UNUSED.GEN</t>
  </si>
  <si>
    <t xml:space="preserve">Can_ClearIntrStatus</t>
  </si>
  <si>
    <t xml:space="preserve">Local variable \u0027protStatus\u0027 is never used</t>
  </si>
  <si>
    <t xml:space="preserve">R.5.2</t>
  </si>
  <si>
    <t xml:space="preserve">Code Quality (Maintainability)</t>
  </si>
  <si>
    <t xml:space="preserve">Permitted by deviation: MISRAC-91</t>
  </si>
  <si>
    <t xml:space="preserve">MISRA.IDENT.DISTINCT.C90.2012</t>
  </si>
  <si>
    <t xml:space="preserve">/home/gtbldadm/nightlybuilds/MCUSW_J7_KW_FULL/156-2022-03-11_08-50-44/workarea/mcusw/mcal_drv/mcal/Can/src/Can_Priv.h</t>
  </si>
  <si>
    <t xml:space="preserve">Can_Priv.h</t>
  </si>
  <si>
    <t xml:space="preserve">Identifiers \u0027canControllerObjTxInterruptTypeFifo\u0027 declared at line 181 in file \u0027/home/gtbldadm/nightlybuilds/MCUSW_J7_KW_FULL/156-2022-03-11_08-50-44/workarea/mcusw/mcal_drv/mcal/Can/src/Can_Priv.h\u0027, and \u0027canControllerObjTxInterruptType\u0027 declared at line 177 in file \u0027/home/gtbldadm/nightlybuilds/MCUSW_J7_KW_FULL/156-2022-03-11_08-50-44/workarea/mcusw/mcal_drv/mcal/Can/src/Can_Priv.h\u0027 are not distinct within the first 31 characters</t>
  </si>
  <si>
    <t xml:space="preserve">Identifiers \u0027canControllerObjRxInterruptTypeFifo\u0027 declared at line 208 in file \u0027/home/gtbldadm/nightlybuilds/MCUSW_J7_KW_FULL/156-2022-03-11_08-50-44/workarea/mcusw/mcal_drv/mcal/Can/src/Can_Priv.h\u0027, and \u0027canControllerObjRxInterruptType\u0027 declared at line 204 in file \u0027/home/gtbldadm/nightlybuilds/MCUSW_J7_KW_FULL/156-2022-03-11_08-50-44/workarea/mcusw/mcal_drv/mcal/Can/src/Can_Priv.h\u0027 are not distinct within the first 31 characters</t>
  </si>
  <si>
    <t xml:space="preserve">Can_Mcan.c</t>
  </si>
  <si>
    <t xml:space="preserve">Identifiers \u0027Can_mcanSetUpRxMailboxForMixedIdExtType\u0027 declared at line 172 in file \u0027/home/gtbldadm/nightlybuilds/MCUSW_J7_KW_FULL/156-2022-03-11_08-50-44/workarea/mcusw/mcal_drv/mcal/Can/src/Can_Mcan.c\u0027, and \u0027Can_mcanSetUpRxMailboxForMixedIdType\u0027 declared at line 169 in file \u0027/home/gtbldadm/nightlybuilds/MCUSW_J7_KW_FULL/156-2022-03-11_08-50-44/workarea/mcusw/mcal_drv/mcal/Can/src/Can_Mcan.c\u0027 are not distinct within the first 31 characters</t>
  </si>
  <si>
    <t xml:space="preserve">R.2.7</t>
  </si>
  <si>
    <t xml:space="preserve">Permitted by deviation: MISRAC-16</t>
  </si>
  <si>
    <t xml:space="preserve">MISRA.FUNC.UNUSEDPAR.2012</t>
  </si>
  <si>
    <t xml:space="preserve">Can_hwUnitConfig</t>
  </si>
  <si>
    <t xml:space="preserve">Formal parameter \u0027drvObj\u0027 of function \u0027Can_hwUnitConfig\u0027 is not used</t>
  </si>
  <si>
    <t xml:space="preserve">Can_writeTxMailbox</t>
  </si>
  <si>
    <t xml:space="preserve">Formal parameter \u0027controllerObj\u0027 of function \u0027Can_writeTxMailbox\u0027 is not used</t>
  </si>
  <si>
    <t xml:space="preserve">Formal parameter \u0027hth\u0027 of function \u0027Can_writeTxMailbox\u0027 is not used</t>
  </si>
  <si>
    <t xml:space="preserve">Can_mcanConfigBaudRate</t>
  </si>
  <si>
    <t xml:space="preserve">Formal parameter \u0027controllerObj\u0027 of function \u0027Can_mcanConfigBaudRate\u0027 is not used</t>
  </si>
  <si>
    <t xml:space="preserve">Can_mcanSetUpTxMailboxFifoPoll</t>
  </si>
  <si>
    <t xml:space="preserve">Formal parameter \u0027baseAddr\u0027 of function \u0027Can_mcanSetUpTxMailboxFifoPoll\u0027 is not used</t>
  </si>
  <si>
    <t xml:space="preserve">Can_mcanSetUpRxMailboxStdIdFifo</t>
  </si>
  <si>
    <t xml:space="preserve">Formal parameter \u0027htrh\u0027 of function \u0027Can_mcanSetUpRxMailboxStdIdFifo\u0027 is not used</t>
  </si>
  <si>
    <t xml:space="preserve">Can_mcanSetUpRxMailboxExtIdFifo</t>
  </si>
  <si>
    <t xml:space="preserve">Formal parameter \u0027htrh\u0027 of function \u0027Can_mcanSetUpRxMailboxExtIdFifo\u0027 is not used</t>
  </si>
  <si>
    <t xml:space="preserve">MISRAC-50
MISRAC-73</t>
  </si>
  <si>
    <t xml:space="preserve">Permitted by deviation: MISRAC-73</t>
  </si>
  <si>
    <t xml:space="preserve">INVARIANT_CONDITION.GEN</t>
  </si>
  <si>
    <t xml:space="preserve">Can_mcanSetUpMbxListTx</t>
  </si>
  <si>
    <t xml:space="preserve">Expression \u0027txProcessingType \u003d\u003d CAN_TX_RX_PROCESS...\u0027 used in the condition always yields the same result</t>
  </si>
  <si>
    <t xml:space="preserve">Can_mcanSetUpMbxListRx</t>
  </si>
  <si>
    <t xml:space="preserve">Expression \u0027rxProcessingType \u003d\u003d CAN_TX_RX_PROCESS...\u0027 used in the condition always yields the same result</t>
  </si>
  <si>
    <t xml:space="preserve">Can_mcanSetUpMbxListFIFORx</t>
  </si>
  <si>
    <t xml:space="preserve">Can_mcanSetUpRxMailboxUpdateFifoSize</t>
  </si>
  <si>
    <t xml:space="preserve">Can_mcanSetUpRxMailboxForMixedIdType</t>
  </si>
  <si>
    <t xml:space="preserve">Can_mcanSetUpRxMailboxForMixedIdExtType</t>
  </si>
  <si>
    <t xml:space="preserve">/home/gtbldadm/nightlybuilds/MCUSW_J7_KW_FULL/156-2022-03-11_08-50-44/workarea/mcusw/mcal_drv/mcal/Can/src/Can_Priv.c</t>
  </si>
  <si>
    <t xml:space="preserve">Can_Priv.c</t>
  </si>
  <si>
    <t xml:space="preserve">R.17.7</t>
  </si>
  <si>
    <t xml:space="preserve">Permitted by deviation: MISRAC-32</t>
  </si>
  <si>
    <t xml:space="preserve">MISRA.FUNC.UNUSEDRET.2012</t>
  </si>
  <si>
    <t xml:space="preserve">MCAN_readMsgNoCpy</t>
  </si>
  <si>
    <t xml:space="preserve">The return value of the non-void function \u0027memcpy\u0027 shall be used.</t>
  </si>
  <si>
    <t xml:space="preserve">R.11.6</t>
  </si>
  <si>
    <t xml:space="preserve">Permitted by deviation: MISRAC-27</t>
  </si>
  <si>
    <t xml:space="preserve">MISRA.CAST.VOID_PTR_TO_INT.2012</t>
  </si>
  <si>
    <t xml:space="preserve">Cast between a pointer to void and an arithmetic type</t>
  </si>
  <si>
    <t xml:space="preserve">D.4.9</t>
  </si>
  <si>
    <t xml:space="preserve">MISRAC-7
MISRAC-8</t>
  </si>
  <si>
    <t xml:space="preserve">Code Quality (Performance Efficiency)
Code Quality (Functional Suitability)</t>
  </si>
  <si>
    <t xml:space="preserve">Permitted
Permitted</t>
  </si>
  <si>
    <t xml:space="preserve">Permitted by deviation: MISRAC-7</t>
  </si>
  <si>
    <t xml:space="preserve">MISRA.DEFINE.FUNC</t>
  </si>
  <si>
    <t xml:space="preserve">/home/gtbldadm/nightlybuilds/MCUSW_J7_KW_FULL/156-2022-03-11_08-50-44/workarea/mcusw/mcal_drv/mcal/Can/mcan_hw/V1/V1_0/lldr_mcan.h</t>
  </si>
  <si>
    <t xml:space="preserve">lldr_mcan.h</t>
  </si>
  <si>
    <t xml:space="preserve">Function-like macro definition</t>
  </si>
  <si>
    <t xml:space="preserve">Rule</t>
  </si>
  <si>
    <t xml:space="preserve">Category</t>
  </si>
  <si>
    <t xml:space="preserve">Decidable?</t>
  </si>
  <si>
    <t xml:space="preserve">Rule Description</t>
  </si>
  <si>
    <t xml:space="preserve">Checker Code</t>
  </si>
  <si>
    <t xml:space="preserve">D.4.10</t>
  </si>
  <si>
    <t xml:space="preserve">No</t>
  </si>
  <si>
    <t xml:space="preserve">Precautions shall be taken in order to prevent the contents of a header file being included more than once</t>
  </si>
  <si>
    <t xml:space="preserve">MISRA.INCGUARD</t>
  </si>
  <si>
    <t xml:space="preserve">D.4.14</t>
  </si>
  <si>
    <t xml:space="preserve">The validity of values received from external sources shall be checked</t>
  </si>
  <si>
    <t xml:space="preserve">ABV.TAINTED</t>
  </si>
  <si>
    <t xml:space="preserve">SV.TAINTED.SECURITY_DECISION</t>
  </si>
  <si>
    <t xml:space="preserve">SV.TAINTED.PATH_TRAVERSAL</t>
  </si>
  <si>
    <t xml:space="preserve">SV.TAINTED.LOOP_BOUND</t>
  </si>
  <si>
    <t xml:space="preserve">SV.TAINTED.CALL.DEREF</t>
  </si>
  <si>
    <t xml:space="preserve">SV.TAINTED.DEREF</t>
  </si>
  <si>
    <t xml:space="preserve">SV.TAINTED.CALL.LOOP_BOUND</t>
  </si>
  <si>
    <t xml:space="preserve">SV.TAINTED.FMTSTR</t>
  </si>
  <si>
    <t xml:space="preserve">SV.TAINTED.ALLOC_SIZE</t>
  </si>
  <si>
    <t xml:space="preserve">SV.TAINTED.CALL.INDEX_ACCESS</t>
  </si>
  <si>
    <t xml:space="preserve">SV.TAINTED.BINOP</t>
  </si>
  <si>
    <t xml:space="preserve">SV.TAINTED.INJECTION</t>
  </si>
  <si>
    <t xml:space="preserve">SV.TAINTED.INDEX_ACCESS</t>
  </si>
  <si>
    <t xml:space="preserve">SV.TAINTED.CALL.BINOP</t>
  </si>
  <si>
    <t xml:space="preserve">NNTS.TAINTED</t>
  </si>
  <si>
    <t xml:space="preserve">D.4.3</t>
  </si>
  <si>
    <t xml:space="preserve">Assembly language shall be encapsulated and isolated</t>
  </si>
  <si>
    <t xml:space="preserve">MISRA.ASM.ENCAPS</t>
  </si>
  <si>
    <t xml:space="preserve">D.4.6</t>
  </si>
  <si>
    <t xml:space="preserve">typedefs that indicate size and signedness should be used in place of the basic numerical types</t>
  </si>
  <si>
    <t xml:space="preserve">MISRA.BUILTIN_NUMERIC</t>
  </si>
  <si>
    <t xml:space="preserve">A function should be used in preference to a function-like macro where they are interchangeable</t>
  </si>
  <si>
    <t xml:space="preserve">R.10.1</t>
  </si>
  <si>
    <t xml:space="preserve">Yes</t>
  </si>
  <si>
    <t xml:space="preserve">Operands shall not be of an inappropriate essential type</t>
  </si>
  <si>
    <t xml:space="preserve">MISRA.ETYPE.INAPPR.OPERAND.INDEXPR.2012</t>
  </si>
  <si>
    <t xml:space="preserve">MISRA.ETYPE.INAPPR.OPERAND.TERNOP.2012</t>
  </si>
  <si>
    <t xml:space="preserve">MISRA.ETYPE.INAPPR.OPERAND.BINOP.2012</t>
  </si>
  <si>
    <t xml:space="preserve">MISRA.ETYPE.INAPPR.OPERAND.UNOP.2012</t>
  </si>
  <si>
    <t xml:space="preserve">R.10.2</t>
  </si>
  <si>
    <t xml:space="preserve">Expressions of essentially character type shall not be used inappropriately in addition and subtraction operations</t>
  </si>
  <si>
    <t xml:space="preserve">MISRA.ETYPE.INAPPR.CHAR.2012</t>
  </si>
  <si>
    <t xml:space="preserve">The value of an expression shall not be assigned to an object with a narrower essential type or of a different essential type category</t>
  </si>
  <si>
    <t xml:space="preserve">R.10.4</t>
  </si>
  <si>
    <t xml:space="preserve">Both operands of an operator in which the usual arithmetic conversions are performed shall have the same essential type category</t>
  </si>
  <si>
    <t xml:space="preserve">MISRA.ETYPE.CATEGORY.DIFFERENT.2012</t>
  </si>
  <si>
    <t xml:space="preserve">R.10.5</t>
  </si>
  <si>
    <t xml:space="preserve">The value of an expression should not be cast to an  inappropriate essential type</t>
  </si>
  <si>
    <t xml:space="preserve">MISRA.ETYPE.INAPPR.CAST.2012</t>
  </si>
  <si>
    <t xml:space="preserve">R.10.6</t>
  </si>
  <si>
    <t xml:space="preserve">The value of a composite expression shall not be assigned to an object with wider essential type</t>
  </si>
  <si>
    <t xml:space="preserve">MISRA.ETYPE.COMP.ASSIGN.2012</t>
  </si>
  <si>
    <t xml:space="preserve">R.10.7</t>
  </si>
  <si>
    <t xml:space="preserve">If a composite expression is used as one operand of an operator in which the usual arithmetic conversions are performed then the other operand shall not have wider essential type</t>
  </si>
  <si>
    <t xml:space="preserve">MISRA.ETYPE.COMP.CAST.IMPL.WIDER.2012</t>
  </si>
  <si>
    <t xml:space="preserve">R.10.8</t>
  </si>
  <si>
    <t xml:space="preserve">The value of a composite expression shall not be cast to a different essential type category or a wider essential type</t>
  </si>
  <si>
    <t xml:space="preserve">MISRA.ETYPE.COMP.CAST.EXPL.DIFFERENT.2012</t>
  </si>
  <si>
    <t xml:space="preserve">MISRA.ETYPE.COMP.CAST.EXPL.WIDER.2012</t>
  </si>
  <si>
    <t xml:space="preserve">R.11.1</t>
  </si>
  <si>
    <t xml:space="preserve">Conversions shall not be performed between a pointer to a function and any other type</t>
  </si>
  <si>
    <t xml:space="preserve">MISRA.CAST.FUNC_PTR.2012</t>
  </si>
  <si>
    <t xml:space="preserve">R.11.2</t>
  </si>
  <si>
    <t xml:space="preserve">Conversions shall not be performed between a pointer to incomplete and any other type</t>
  </si>
  <si>
    <t xml:space="preserve">MISRA.CAST.INCOMPLETE_PTR_TO_ANY.2012</t>
  </si>
  <si>
    <t xml:space="preserve">R.11.3</t>
  </si>
  <si>
    <t xml:space="preserve">A cast shall not be performed between a pointer to object type and a pointer to a different object type</t>
  </si>
  <si>
    <t xml:space="preserve">MISRA.CAST.OBJ_PTR_TO_OBJ_PTR.2012</t>
  </si>
  <si>
    <t xml:space="preserve">A conversion should not be performed between a pointer to object and an integer type</t>
  </si>
  <si>
    <t xml:space="preserve">R.11.5</t>
  </si>
  <si>
    <t xml:space="preserve">A conversion should not be performed from pointer to void into pointer to object</t>
  </si>
  <si>
    <t xml:space="preserve">MISRA.CAST.VOID_PTR_TO_OBJ_PTR.2012</t>
  </si>
  <si>
    <t xml:space="preserve">A cast shall not be performed between pointer to void and an arithmetic type</t>
  </si>
  <si>
    <t xml:space="preserve">R.11.7</t>
  </si>
  <si>
    <t xml:space="preserve">A cast shall not be performed between pointer to object and a non-integer arithmetic type</t>
  </si>
  <si>
    <t xml:space="preserve">MISRA.CAST.OBJ_PTR_TO_NON_INT.2012</t>
  </si>
  <si>
    <t xml:space="preserve">R.11.8</t>
  </si>
  <si>
    <t xml:space="preserve">A cast shall not remove any const or volatile qualification from the type pointed to by a pointer</t>
  </si>
  <si>
    <t xml:space="preserve">MISRA.CAST.CONST</t>
  </si>
  <si>
    <t xml:space="preserve">R.11.9</t>
  </si>
  <si>
    <t xml:space="preserve">The macro NULL shall be the only permitted form of integer null pointer constant</t>
  </si>
  <si>
    <t xml:space="preserve">MISRA.LITERAL.NULL.PTR.CONST.2012</t>
  </si>
  <si>
    <t xml:space="preserve">R.12.1</t>
  </si>
  <si>
    <t xml:space="preserve">The precedence of operators within expressions should be made explicit</t>
  </si>
  <si>
    <t xml:space="preserve">MISRA.EXPR.PARENS.2012</t>
  </si>
  <si>
    <t xml:space="preserve">MISRA.EXPR.PARENS.SIZEOF.2012</t>
  </si>
  <si>
    <t xml:space="preserve">R.12.2</t>
  </si>
  <si>
    <t xml:space="preserve">The right hand operand of a shift operator shall lie in the range zero to one less than the width in bits of the essential type of the left hand operand</t>
  </si>
  <si>
    <t xml:space="preserve">MISRA.SHIFT.RANGE.2012</t>
  </si>
  <si>
    <t xml:space="preserve">R.12.3</t>
  </si>
  <si>
    <t xml:space="preserve">The comma operator should not be used</t>
  </si>
  <si>
    <t xml:space="preserve">MISRA.COMMA</t>
  </si>
  <si>
    <t xml:space="preserve">Evaluation of constant expressions should not lead to unsigned integer wrap-around</t>
  </si>
  <si>
    <t xml:space="preserve">R.12.5</t>
  </si>
  <si>
    <t xml:space="preserve">The sizeof operator shall not have an operand which is a function parameter declared as 'array of type'</t>
  </si>
  <si>
    <t xml:space="preserve">MISRA.EXPR.SIZEOF.ARRAY_PARAM.2012_AMD1</t>
  </si>
  <si>
    <t xml:space="preserve">R.13.2</t>
  </si>
  <si>
    <t xml:space="preserve">The value of an expression and its persistent side effects shall be the same under all permitted evaluation orders</t>
  </si>
  <si>
    <t xml:space="preserve">PORTING.VAR.EFFECTS</t>
  </si>
  <si>
    <t xml:space="preserve">R.13.3</t>
  </si>
  <si>
    <t xml:space="preserve">A full expression containing an increment (++) or decrement (--) operator should have no other potential side effects other than that caused by the increment or decrement operator</t>
  </si>
  <si>
    <t xml:space="preserve">MISRA.INCR_DECR.SIDEEFF.2012</t>
  </si>
  <si>
    <t xml:space="preserve">R.13.4</t>
  </si>
  <si>
    <t xml:space="preserve">The result of an assignment operator should not be used</t>
  </si>
  <si>
    <t xml:space="preserve">MISRA.ASSIGN.SUBEXPR.2012</t>
  </si>
  <si>
    <t xml:space="preserve">R.13.5</t>
  </si>
  <si>
    <t xml:space="preserve">The right hand operand of a logical &amp; or || operator shall not contain persistent side effects</t>
  </si>
  <si>
    <t xml:space="preserve">MISRA.LOGIC.SIDEEFF</t>
  </si>
  <si>
    <t xml:space="preserve">R.13.6</t>
  </si>
  <si>
    <t xml:space="preserve">The operand of the sizeof operator shall not contain any expression which has potential side effects</t>
  </si>
  <si>
    <t xml:space="preserve">MISRA.SIZEOF.SIDE_EFFECT</t>
  </si>
  <si>
    <t xml:space="preserve">R.14.1</t>
  </si>
  <si>
    <t xml:space="preserve">A loop counter shall not have essentially floating type</t>
  </si>
  <si>
    <t xml:space="preserve">MISRA.FOR.COUNTER.FLT</t>
  </si>
  <si>
    <t xml:space="preserve">Controlling expressions shall not be invariant</t>
  </si>
  <si>
    <t xml:space="preserve">R.14.4</t>
  </si>
  <si>
    <t xml:space="preserve">The controlling expression of an if statement and the controlling expression of an iteration-statement shall have essentially Boolean type</t>
  </si>
  <si>
    <t xml:space="preserve">MISRA.STMT.COND.NOT_BOOLEAN.2012</t>
  </si>
  <si>
    <t xml:space="preserve">R.15.1</t>
  </si>
  <si>
    <t xml:space="preserve">The goto statement should not be used</t>
  </si>
  <si>
    <t xml:space="preserve">MISRA.GOTO</t>
  </si>
  <si>
    <t xml:space="preserve">R.15.2</t>
  </si>
  <si>
    <t xml:space="preserve">The goto statement shall jump to a label declared later in the same function</t>
  </si>
  <si>
    <t xml:space="preserve">MISRA.GOTO.AFTER_LABEL.2012</t>
  </si>
  <si>
    <t xml:space="preserve">R.15.3</t>
  </si>
  <si>
    <t xml:space="preserve">Any label referenced by a goto statement shall be declared in the same block; or in any block enclosing the goto statement</t>
  </si>
  <si>
    <t xml:space="preserve">MISRA.GOTO.NESTED.2012</t>
  </si>
  <si>
    <t xml:space="preserve">R.15.4</t>
  </si>
  <si>
    <t xml:space="preserve">There should be no more than one break or goto statement used to terminate any iteration statement</t>
  </si>
  <si>
    <t xml:space="preserve">MISRA.BREAK_OR_GOTO.MULTIPLE.2012</t>
  </si>
  <si>
    <t xml:space="preserve">R.15.5</t>
  </si>
  <si>
    <t xml:space="preserve">A function should have a single point of exit at the end</t>
  </si>
  <si>
    <t xml:space="preserve">MISRA.RETURN.NOT_LAST</t>
  </si>
  <si>
    <t xml:space="preserve">R.15.6</t>
  </si>
  <si>
    <t xml:space="preserve">The body of an iteration-statement or a selection-statement shall be a compound statement</t>
  </si>
  <si>
    <t xml:space="preserve">MISRA.IF.NO_COMPOUND</t>
  </si>
  <si>
    <t xml:space="preserve">MISRA.STMT.NO_COMPOUND</t>
  </si>
  <si>
    <t xml:space="preserve">R.15.7</t>
  </si>
  <si>
    <t xml:space="preserve">All if . . else if constructs shall be terminated with an else statement</t>
  </si>
  <si>
    <t xml:space="preserve">MISRA.IF.NO_ELSE</t>
  </si>
  <si>
    <t xml:space="preserve">R.16.1</t>
  </si>
  <si>
    <t xml:space="preserve">All switch statements shall be well-formed</t>
  </si>
  <si>
    <t xml:space="preserve">MISRA.SWITCH.WELL_FORMED.2012</t>
  </si>
  <si>
    <t xml:space="preserve">R.16.2</t>
  </si>
  <si>
    <t xml:space="preserve">A switch label shall only be used when the most closely-enclosing compound statement is the body of a switch statement</t>
  </si>
  <si>
    <t xml:space="preserve">MISRA.SWITCH.WELL_FORMED.NESTED_LABEL.2012</t>
  </si>
  <si>
    <t xml:space="preserve">R.16.3</t>
  </si>
  <si>
    <t xml:space="preserve">An unconditional break statement shall terminate every switch-clause</t>
  </si>
  <si>
    <t xml:space="preserve">MISRA.SWITCH.WELL_FORMED.BREAK.2012</t>
  </si>
  <si>
    <t xml:space="preserve">R.16.4</t>
  </si>
  <si>
    <t xml:space="preserve">Every switch statement shall have a default label</t>
  </si>
  <si>
    <t xml:space="preserve">MISRA.SWITCH.WELL_FORMED.DEFAULT.2012</t>
  </si>
  <si>
    <t xml:space="preserve">R.16.5</t>
  </si>
  <si>
    <t xml:space="preserve">A default label shall appear as either the first or the last switch label of a switch statement</t>
  </si>
  <si>
    <t xml:space="preserve">MISRA.SWITCH.WELL_FORMED.DEFAULT.FIRST_OR_LAST.2012</t>
  </si>
  <si>
    <t xml:space="preserve">R.16.6</t>
  </si>
  <si>
    <t xml:space="preserve">Every switch statement shall have at least two switch-clauses</t>
  </si>
  <si>
    <t xml:space="preserve">MISRA.SWITCH.WELL_FORMED.TWO_CLAUSES.2012</t>
  </si>
  <si>
    <t xml:space="preserve">R.16.7</t>
  </si>
  <si>
    <t xml:space="preserve">A switch-expression shall not have essentially Boolean type</t>
  </si>
  <si>
    <t xml:space="preserve">MISRA.SWITCH.COND.BOOL.2012</t>
  </si>
  <si>
    <t xml:space="preserve">R.17.1</t>
  </si>
  <si>
    <t xml:space="preserve">The features of &amp;lt;stdarg.h&amp;gt; shall not be used</t>
  </si>
  <si>
    <t xml:space="preserve">MISRA.FUNC.VARARG</t>
  </si>
  <si>
    <t xml:space="preserve">R.17.2</t>
  </si>
  <si>
    <t xml:space="preserve">Functions shall not call themselves; either directly or indirectly</t>
  </si>
  <si>
    <t xml:space="preserve">MISRA.FUNC.RECUR</t>
  </si>
  <si>
    <t xml:space="preserve">R.17.3</t>
  </si>
  <si>
    <t xml:space="preserve">A function shall not be declared implicitly</t>
  </si>
  <si>
    <t xml:space="preserve">MISRA.FUNC.NODECL.CALL.2012</t>
  </si>
  <si>
    <t xml:space="preserve">R.17.4</t>
  </si>
  <si>
    <t xml:space="preserve">All exit paths from a function with non-void return type shall have an explicit return statement with an expression</t>
  </si>
  <si>
    <t xml:space="preserve">FUNCRET.IMPLICIT</t>
  </si>
  <si>
    <t xml:space="preserve">FUNCRET.GEN</t>
  </si>
  <si>
    <t xml:space="preserve">R.17.6</t>
  </si>
  <si>
    <t xml:space="preserve">The declaration of an array parameter shall not contain the static keyword between the [ ]</t>
  </si>
  <si>
    <t xml:space="preserve">MISRA.FUNC.ARRAY.PARAM.STATIC.2012</t>
  </si>
  <si>
    <t xml:space="preserve">The value returned by a function having non-void return type shall be used</t>
  </si>
  <si>
    <t xml:space="preserve">R.17.8</t>
  </si>
  <si>
    <t xml:space="preserve">A function parameter should not be modified</t>
  </si>
  <si>
    <t xml:space="preserve">MISRA.FUNC.MODIFIEDPAR.2012</t>
  </si>
  <si>
    <t xml:space="preserve">R.18.4</t>
  </si>
  <si>
    <t xml:space="preserve">The +; -; += and -= operators should not be applied to an expression of pointer type</t>
  </si>
  <si>
    <t xml:space="preserve">MISRA.PTR.ARITH.2012</t>
  </si>
  <si>
    <t xml:space="preserve">R.18.5</t>
  </si>
  <si>
    <t xml:space="preserve">Declarations should contain no more than two levels of pointer nesting</t>
  </si>
  <si>
    <t xml:space="preserve">MISRA.PTR.TO_PTR_TO_PTR</t>
  </si>
  <si>
    <t xml:space="preserve">R.18.6</t>
  </si>
  <si>
    <t xml:space="preserve">The address of an object with automatic storage shall not be copied to another object that persists after the first object has ceased to exist</t>
  </si>
  <si>
    <t xml:space="preserve">LOCRET.RET</t>
  </si>
  <si>
    <t xml:space="preserve">LOCRET.ARG</t>
  </si>
  <si>
    <t xml:space="preserve">LOCRET.GLOB</t>
  </si>
  <si>
    <t xml:space="preserve">R.18.7</t>
  </si>
  <si>
    <t xml:space="preserve">Flexible array members shall not be declared</t>
  </si>
  <si>
    <t xml:space="preserve">MISRA.MEMB.FLEX_ARRAY.2012</t>
  </si>
  <si>
    <t xml:space="preserve">R.18.8</t>
  </si>
  <si>
    <t xml:space="preserve">Variable-length array types shall not be used</t>
  </si>
  <si>
    <t xml:space="preserve">MISRA.ARRAY.VAR_LENGTH.2012</t>
  </si>
  <si>
    <t xml:space="preserve">R.19.1</t>
  </si>
  <si>
    <t xml:space="preserve">An object shall not be assigned or copied to an overlapping object</t>
  </si>
  <si>
    <t xml:space="preserve">MISRA.ASSIGN.OVERLAP</t>
  </si>
  <si>
    <t xml:space="preserve">R.19.2</t>
  </si>
  <si>
    <t xml:space="preserve">The union keyword should not be used</t>
  </si>
  <si>
    <t xml:space="preserve">MISRA.UNION</t>
  </si>
  <si>
    <t xml:space="preserve">A project shall not contain unreachable code</t>
  </si>
  <si>
    <t xml:space="preserve">UNREACH.RETURN</t>
  </si>
  <si>
    <t xml:space="preserve">There shall be no dead code</t>
  </si>
  <si>
    <t xml:space="preserve">VA_UNUSED.INIT</t>
  </si>
  <si>
    <t xml:space="preserve">EFFECT</t>
  </si>
  <si>
    <t xml:space="preserve">R.2.6</t>
  </si>
  <si>
    <t xml:space="preserve">A function should not contain unused label declarations</t>
  </si>
  <si>
    <t xml:space="preserve">LA_UNUSED</t>
  </si>
  <si>
    <t xml:space="preserve">There should be no unused parameters in functions</t>
  </si>
  <si>
    <t xml:space="preserve">#include directives should only be preceded by preprocessor directives or comments</t>
  </si>
  <si>
    <t xml:space="preserve">R.20.10</t>
  </si>
  <si>
    <t xml:space="preserve">The # and ## preprocessor operators should not be used</t>
  </si>
  <si>
    <t xml:space="preserve">MISRA.DEFINE.SHARP</t>
  </si>
  <si>
    <t xml:space="preserve">R.20.11</t>
  </si>
  <si>
    <t xml:space="preserve">A macro parameter immediately following a # operator shall not immediately be followed by a ## operator</t>
  </si>
  <si>
    <t xml:space="preserve">MISRA.DEFINE.SHARP.ORDER.2012</t>
  </si>
  <si>
    <t xml:space="preserve">R.20.12</t>
  </si>
  <si>
    <t xml:space="preserve">A macro parameter used as an operand to the # or ## operators; which is itself subject to further macro replacement; shall only be used as an operand to these operators</t>
  </si>
  <si>
    <t xml:space="preserve">MISRA.DEFINE.SHARP.REPLACE.2012</t>
  </si>
  <si>
    <t xml:space="preserve">R.20.13</t>
  </si>
  <si>
    <t xml:space="preserve">A line whose first token is # shall be a valid preprocessing directive</t>
  </si>
  <si>
    <t xml:space="preserve">MISRA.USE.UNKNOWNDIR</t>
  </si>
  <si>
    <t xml:space="preserve">R.20.14</t>
  </si>
  <si>
    <t xml:space="preserve">All #else; #elif and #endif preprocessor directives shall reside in the same file as the #if; #ifdef or #ifndef directive to which they are related</t>
  </si>
  <si>
    <t xml:space="preserve">MISRA.ENDIF.OTHERFILE</t>
  </si>
  <si>
    <t xml:space="preserve">MISRA.ELSE.OTHERFILE</t>
  </si>
  <si>
    <t xml:space="preserve">MISRA.ELIF.OTHERFILE</t>
  </si>
  <si>
    <t xml:space="preserve">R.20.2</t>
  </si>
  <si>
    <t xml:space="preserve">The ',' or \ characters and the /* or // character sequences shall not occur in a header file name</t>
  </si>
  <si>
    <t xml:space="preserve">MISRA.INCL.SYMS</t>
  </si>
  <si>
    <t xml:space="preserve">R.20.3</t>
  </si>
  <si>
    <t xml:space="preserve">The #include directive shall be followed by either a &amp;lt;filename&amp;gt; or  'filename' sequence</t>
  </si>
  <si>
    <t xml:space="preserve">MISRA.INCL.BAD</t>
  </si>
  <si>
    <t xml:space="preserve">R.20.4</t>
  </si>
  <si>
    <t xml:space="preserve">A macro shall not be defined with the same name as a keyword</t>
  </si>
  <si>
    <t xml:space="preserve">MISRA.DEFINE.WRONGNAME.C99.2012</t>
  </si>
  <si>
    <t xml:space="preserve">** already exists**</t>
  </si>
  <si>
    <t xml:space="preserve">MISRA.DEFINE.WRONGNAME.C90.2012</t>
  </si>
  <si>
    <t xml:space="preserve">R.20.5</t>
  </si>
  <si>
    <t xml:space="preserve">#undef should not be used</t>
  </si>
  <si>
    <t xml:space="preserve">MISRA.UNDEF</t>
  </si>
  <si>
    <t xml:space="preserve">R.20.6</t>
  </si>
  <si>
    <t xml:space="preserve">Tokens that look like a preprocessing directive shall not occur within a macro argument</t>
  </si>
  <si>
    <t xml:space="preserve">MISRA.EXPANSION.DIRECTIVE</t>
  </si>
  <si>
    <t xml:space="preserve">R.20.8</t>
  </si>
  <si>
    <t xml:space="preserve">The controlling expression of a #if or #elif preprocessing directive shall evaluate to 0 or 1</t>
  </si>
  <si>
    <t xml:space="preserve">MISRA.ELIF.COND.NOT_BOOL.2012</t>
  </si>
  <si>
    <t xml:space="preserve">MISRA.IF.COND.NOT_BOOL.2012</t>
  </si>
  <si>
    <t xml:space="preserve">All identifiers used in the controlling expression of #if or #elif preprocessing directives shall be #define'd before evaluation</t>
  </si>
  <si>
    <t xml:space="preserve">MISRA.ELIF.UNDEF</t>
  </si>
  <si>
    <t xml:space="preserve">R.21.1</t>
  </si>
  <si>
    <t xml:space="preserve">#define and #undef shall not be used on a reserved identifier or reserved macro name</t>
  </si>
  <si>
    <t xml:space="preserve">MISRA.UNDEF.WRONGNAME.UNDERSCORE</t>
  </si>
  <si>
    <t xml:space="preserve">MISRA.UNDEF.WRONGNAME</t>
  </si>
  <si>
    <t xml:space="preserve">MISRA.DEFINE.WRONGNAME.UNDERSCORE</t>
  </si>
  <si>
    <t xml:space="preserve">MISRA.DEFINE.WRONGNAME</t>
  </si>
  <si>
    <t xml:space="preserve">R.21.10</t>
  </si>
  <si>
    <t xml:space="preserve">The Standard Library time and date routines shall not be used</t>
  </si>
  <si>
    <t xml:space="preserve">MISRA.DEFINE.WCSFTIME.2012</t>
  </si>
  <si>
    <t xml:space="preserve">MISRA.STDLIB.WCSFTIME.2012</t>
  </si>
  <si>
    <t xml:space="preserve">MISRA.STDLIB.TIME</t>
  </si>
  <si>
    <t xml:space="preserve">MISRA.INCL.TIME.2012</t>
  </si>
  <si>
    <t xml:space="preserve">R.21.11</t>
  </si>
  <si>
    <t xml:space="preserve">The standard header file &amp;lt;tgmath.h&amp;gt; shall not be used</t>
  </si>
  <si>
    <t xml:space="preserve">MISRA.INCL.TGMATH.2012</t>
  </si>
  <si>
    <t xml:space="preserve">R.21.12</t>
  </si>
  <si>
    <t xml:space="preserve">The exception handling features of &amp;lt;fenv.h&amp;gt; should not be used</t>
  </si>
  <si>
    <t xml:space="preserve">MISRA.STDLIB.FENV.2012</t>
  </si>
  <si>
    <t xml:space="preserve">MISRA.STDLIB.FENV.MACRO.2012</t>
  </si>
  <si>
    <t xml:space="preserve">R.21.15</t>
  </si>
  <si>
    <t xml:space="preserve">The pointer arguments to the Standard Library functions memcpy; memmove and memcmp shall be pointers to qualified or unqualified versions of compatible types</t>
  </si>
  <si>
    <t xml:space="preserve">MISRA.STDLIB.INCOMPAT_ARGS.2012_AMD1</t>
  </si>
  <si>
    <t xml:space="preserve">R.21.17</t>
  </si>
  <si>
    <t xml:space="preserve">Use of the string handling functions from &amp;lt;string.h&amp;gt; shall not result in accesses beyond the bounds of the objects referenced by their pointer parameters</t>
  </si>
  <si>
    <t xml:space="preserve">NNTS.MUST</t>
  </si>
  <si>
    <t xml:space="preserve">ABV.GENERAL</t>
  </si>
  <si>
    <t xml:space="preserve">ABV.UNKNOWN_SIZE</t>
  </si>
  <si>
    <t xml:space="preserve">ABV.STACK</t>
  </si>
  <si>
    <t xml:space="preserve">ABV.MEMBER</t>
  </si>
  <si>
    <t xml:space="preserve">ABV.ANY_SIZE_ARRAY</t>
  </si>
  <si>
    <t xml:space="preserve">NNTS.MIGHT</t>
  </si>
  <si>
    <t xml:space="preserve">R.21.18</t>
  </si>
  <si>
    <t xml:space="preserve">The size_t argument passed to any function in &amp;lt;string.h&amp;gt; shall have an appropriate value</t>
  </si>
  <si>
    <t xml:space="preserve">R.21.2</t>
  </si>
  <si>
    <t xml:space="preserve">A reserved identifier or macro name shall not be declared</t>
  </si>
  <si>
    <t xml:space="preserve">MISRA.STDLIB.WRONGNAME.UNDERSCORE</t>
  </si>
  <si>
    <t xml:space="preserve">MISRA.STDLIB.WRONGNAME</t>
  </si>
  <si>
    <t xml:space="preserve">R.21.20</t>
  </si>
  <si>
    <t xml:space="preserve">The pointer returned by the Standard Library functions asctime, ctime, gmtime, localtime, localeconv, getenv, setlocale or sterror shall not be used following a subsequent call to the same function.</t>
  </si>
  <si>
    <t xml:space="preserve">MISRA.STDLIB.ILLEGAL_REUSE.2012_AMD1</t>
  </si>
  <si>
    <t xml:space="preserve">R.21.3</t>
  </si>
  <si>
    <t xml:space="preserve">The memory allocation and deallocation functions of &amp;lt;stdlib.h&amp;gt; shall not be used</t>
  </si>
  <si>
    <t xml:space="preserve">MISRA.STDLIB.MEMORY</t>
  </si>
  <si>
    <t xml:space="preserve">R.21.4</t>
  </si>
  <si>
    <t xml:space="preserve">The standard header file &amp;lt;setjmp.h&amp;gt; shall not be used</t>
  </si>
  <si>
    <t xml:space="preserve">MISRA.STDLIB.LONGJMP</t>
  </si>
  <si>
    <t xml:space="preserve">R.21.5</t>
  </si>
  <si>
    <t xml:space="preserve">The standard header file &amp;lt;signal.h&amp;gt; shall not be used</t>
  </si>
  <si>
    <t xml:space="preserve">MISRA.INCL.SIGNAL.2012</t>
  </si>
  <si>
    <t xml:space="preserve">MISRA.STDLIB.SIGNAL</t>
  </si>
  <si>
    <t xml:space="preserve">R.21.6</t>
  </si>
  <si>
    <t xml:space="preserve">The Standard Library input/output routines shall not be used.</t>
  </si>
  <si>
    <t xml:space="preserve">MISRA.STDLIB.STDIO.WCHAR.2012</t>
  </si>
  <si>
    <t xml:space="preserve">MISRA.DEFINE.STDIO.WCHAR.2012</t>
  </si>
  <si>
    <t xml:space="preserve">MISRA.INCL.STDIO.2012</t>
  </si>
  <si>
    <t xml:space="preserve">MISRA.STDLIB.STDIO</t>
  </si>
  <si>
    <t xml:space="preserve">R.21.7</t>
  </si>
  <si>
    <t xml:space="preserve">The atof; atoi; atol and atoll functions of &amp;lt;stdlib.h&amp;gt; shall not be used</t>
  </si>
  <si>
    <t xml:space="preserve">MISRA.STDLIB.ATOI</t>
  </si>
  <si>
    <t xml:space="preserve">R.21.8</t>
  </si>
  <si>
    <t xml:space="preserve">The library functions abort; exit; getenv and system of &amp;lt;stdlib.h&amp;gt; shall not be used</t>
  </si>
  <si>
    <t xml:space="preserve">MISRA.STDLIB.ABORT.2012_AMD1</t>
  </si>
  <si>
    <t xml:space="preserve">R.21.9</t>
  </si>
  <si>
    <t xml:space="preserve">The library functions bsearch and qsort of &amp;lt;stdlib.h&amp;gt; shall not be used</t>
  </si>
  <si>
    <t xml:space="preserve">MISRA.STDLIB.BSEARCH.2012</t>
  </si>
  <si>
    <t xml:space="preserve">R.22.1</t>
  </si>
  <si>
    <t xml:space="preserve">All resources obtained dynamically by means of Standard Library functions shall be explicitly released</t>
  </si>
  <si>
    <t xml:space="preserve">MLK.MIGHT</t>
  </si>
  <si>
    <t xml:space="preserve">MLK.MUST</t>
  </si>
  <si>
    <t xml:space="preserve">MLK.RET.MUST</t>
  </si>
  <si>
    <t xml:space="preserve">FREE.INCONSISTENT</t>
  </si>
  <si>
    <t xml:space="preserve">MLK.RET.MIGHT</t>
  </si>
  <si>
    <t xml:space="preserve">RH.LEAK</t>
  </si>
  <si>
    <t xml:space="preserve">R.22.2</t>
  </si>
  <si>
    <t xml:space="preserve">A block of memory shall only be freed if it was allocated by means of a Standard Library function</t>
  </si>
  <si>
    <t xml:space="preserve">FMM.MUST</t>
  </si>
  <si>
    <t xml:space="preserve">FNH.MIGHT</t>
  </si>
  <si>
    <t xml:space="preserve">FUM.GEN.MIGHT</t>
  </si>
  <si>
    <t xml:space="preserve">FMM.MIGHT</t>
  </si>
  <si>
    <t xml:space="preserve">FNH.MUST</t>
  </si>
  <si>
    <t xml:space="preserve">FUM.GEN.MUST</t>
  </si>
  <si>
    <t xml:space="preserve">R.22.4</t>
  </si>
  <si>
    <t xml:space="preserve">There shall be no attempt to write to a stream which has been opened as read-only</t>
  </si>
  <si>
    <t xml:space="preserve">MISRA.RESOURCES.FILE.READ_ONLY_WRITE.2012</t>
  </si>
  <si>
    <t xml:space="preserve">R.22.5</t>
  </si>
  <si>
    <t xml:space="preserve">A pointer to a FILE object shall not be dereferenced</t>
  </si>
  <si>
    <t xml:space="preserve">MISRA.FILE_PTR.DEREF.2012</t>
  </si>
  <si>
    <t xml:space="preserve">MISRA.FILE_PTR.DEREF.RETURN.2012</t>
  </si>
  <si>
    <t xml:space="preserve">MISRA.FILE_PTR.DEREF.INDIRECT.2012</t>
  </si>
  <si>
    <t xml:space="preserve">MISRA.FILE_PTR.DEREF.CAST.2012</t>
  </si>
  <si>
    <t xml:space="preserve">R.22.6</t>
  </si>
  <si>
    <t xml:space="preserve">The value of a pointer to a FILE shall not be used after the associated stream has been closed</t>
  </si>
  <si>
    <t xml:space="preserve">MISRA.RESOURCES.FILE.USE_AFTER_CLOSE.2012</t>
  </si>
  <si>
    <t xml:space="preserve">R.3.1</t>
  </si>
  <si>
    <t xml:space="preserve">The character sequences /* and // shall not be used within a comment</t>
  </si>
  <si>
    <t xml:space="preserve">MISRA.TOKEN.BADCOM</t>
  </si>
  <si>
    <t xml:space="preserve">R.3.2</t>
  </si>
  <si>
    <t xml:space="preserve">Line-splicing shall not be used in // comments</t>
  </si>
  <si>
    <t xml:space="preserve">MISRA.TOKEN.CPCOM.MULTILINE.2012</t>
  </si>
  <si>
    <t xml:space="preserve">R.4.1</t>
  </si>
  <si>
    <t xml:space="preserve">Octal and hexadecimal escape sequences shall be terminated</t>
  </si>
  <si>
    <t xml:space="preserve">MISRA.TOKEN.UNTERMINATED.ESCAPE.2012</t>
  </si>
  <si>
    <t xml:space="preserve">R.4.2</t>
  </si>
  <si>
    <t xml:space="preserve">Trigraphs should not be used</t>
  </si>
  <si>
    <t xml:space="preserve">MISRA.CHAR.TRIGRAPH</t>
  </si>
  <si>
    <t xml:space="preserve">Identifiers declared in the same scope and name space shall be distinct</t>
  </si>
  <si>
    <t xml:space="preserve">MISRA.IDENT.DISTINCT.C99.2012</t>
  </si>
  <si>
    <t xml:space="preserve">R.5.3</t>
  </si>
  <si>
    <t xml:space="preserve">An identifier declared in an inner scope shall not hide an identifier declared in an outer scope</t>
  </si>
  <si>
    <t xml:space="preserve">MISRA.VAR.HIDDEN</t>
  </si>
  <si>
    <t xml:space="preserve">R.5.4</t>
  </si>
  <si>
    <t xml:space="preserve">MISRA.DEFINE.NOT_DISTINCT.C90.2012</t>
  </si>
  <si>
    <t xml:space="preserve">Macro identifiers shall be distinct</t>
  </si>
  <si>
    <t xml:space="preserve">MISRA.DEFINE.NOT_DISTINCT.C99.2012</t>
  </si>
  <si>
    <t xml:space="preserve">R.5.6</t>
  </si>
  <si>
    <t xml:space="preserve">A typedef name shall be a unique identifier</t>
  </si>
  <si>
    <t xml:space="preserve">MISRA.TYPEDEF.NOT_UNIQUE</t>
  </si>
  <si>
    <t xml:space="preserve">R.5.7</t>
  </si>
  <si>
    <t xml:space="preserve">A tag name shall be a unique identifier</t>
  </si>
  <si>
    <t xml:space="preserve">MISRA.CT.UNIQUE.ID</t>
  </si>
  <si>
    <t xml:space="preserve">R.6.1</t>
  </si>
  <si>
    <t xml:space="preserve">Bit-fields shall only be declared with an appropriate type</t>
  </si>
  <si>
    <t xml:space="preserve">MISRA.BITFIELD.TYPE</t>
  </si>
  <si>
    <t xml:space="preserve">R.6.2</t>
  </si>
  <si>
    <t xml:space="preserve">Single-bit named bit fields shall not be of a signed type</t>
  </si>
  <si>
    <t xml:space="preserve">MISRA.BITFIELD.SIGNED</t>
  </si>
  <si>
    <t xml:space="preserve">R.7.1</t>
  </si>
  <si>
    <t xml:space="preserve">Octal constants shall not be used</t>
  </si>
  <si>
    <t xml:space="preserve">MISRA.TOKEN.OCTAL.INT</t>
  </si>
  <si>
    <t xml:space="preserve">R.7.2</t>
  </si>
  <si>
    <t xml:space="preserve">A 'u' or 'U' suffix shall be applied to all integer constants that are represented in an unsigned type</t>
  </si>
  <si>
    <t xml:space="preserve">MISRA.LITERAL.UNSIGNED.SUFFIX</t>
  </si>
  <si>
    <t xml:space="preserve">R.7.3</t>
  </si>
  <si>
    <t xml:space="preserve">The lowercase character 'l' shall not be used in a literal suffix</t>
  </si>
  <si>
    <t xml:space="preserve">MISRA.TOKEN.L.SUFFIX.FLOAT</t>
  </si>
  <si>
    <t xml:space="preserve">MISRA.TOKEN.L.SUFFIX.INT</t>
  </si>
  <si>
    <t xml:space="preserve">R.7.4</t>
  </si>
  <si>
    <t xml:space="preserve">A string literal shall not be assigned to an object unless the object type is 'pointer to const-qualified char'</t>
  </si>
  <si>
    <t xml:space="preserve">MISRA.STRING_LITERAL.NON_CONST.2012</t>
  </si>
  <si>
    <t xml:space="preserve">R.8.1</t>
  </si>
  <si>
    <t xml:space="preserve">Types shall be explicitly specified</t>
  </si>
  <si>
    <t xml:space="preserve">MISRA.DECL.NO_TYPE</t>
  </si>
  <si>
    <t xml:space="preserve">R.8.10</t>
  </si>
  <si>
    <t xml:space="preserve">An inline function shall be declared with the static storage class</t>
  </si>
  <si>
    <t xml:space="preserve">MISRA.DECL.FUNC.INLINE.STATIC.2012</t>
  </si>
  <si>
    <t xml:space="preserve">R.8.11</t>
  </si>
  <si>
    <t xml:space="preserve">When an array with external linkage is declared; its size should be explicitly specified</t>
  </si>
  <si>
    <t xml:space="preserve">MISRA.DECL.ARRAY_SIZE</t>
  </si>
  <si>
    <t xml:space="preserve">R.8.12</t>
  </si>
  <si>
    <t xml:space="preserve">Within an enumerator list; the value of an implicitly-specified enumeration constant shall be unique</t>
  </si>
  <si>
    <t xml:space="preserve">MISRA.ENUM.IMPLICIT.VAL.NON_UNIQUE.2012</t>
  </si>
  <si>
    <t xml:space="preserve">R.8.13</t>
  </si>
  <si>
    <t xml:space="preserve">A pointer should point to a const-qualified type whenever possible</t>
  </si>
  <si>
    <t xml:space="preserve">MISRA.PPARAM.NEEDS.CONST</t>
  </si>
  <si>
    <t xml:space="preserve">R.8.14</t>
  </si>
  <si>
    <t xml:space="preserve">The restrict type qualifier shall not be used</t>
  </si>
  <si>
    <t xml:space="preserve">MISRA.TYPE.RESTRICT.QUAL.2012</t>
  </si>
  <si>
    <t xml:space="preserve">R.8.2</t>
  </si>
  <si>
    <t xml:space="preserve">Function types shall be in prototype form with named parameters</t>
  </si>
  <si>
    <t xml:space="preserve">MISRA.FUNC.PROT_FORM.KR.2012</t>
  </si>
  <si>
    <t xml:space="preserve">MISRA.FUNC.UNMATCHED.PARAMS</t>
  </si>
  <si>
    <t xml:space="preserve">MISRA.FUNC.UNNAMED.PARAMS</t>
  </si>
  <si>
    <t xml:space="preserve">MISRA.FUNC.NO_PARAMS</t>
  </si>
  <si>
    <t xml:space="preserve">R.8.4</t>
  </si>
  <si>
    <t xml:space="preserve">A compatible declaration shall be visible when an object or function with external linkage is defined</t>
  </si>
  <si>
    <t xml:space="preserve">MISRA.FUNC.NOPROT.DEF.2012</t>
  </si>
  <si>
    <t xml:space="preserve">R.8.8</t>
  </si>
  <si>
    <t xml:space="preserve">The static storage class specifier shall be used in all declarations of objects and functions that have internal linkage</t>
  </si>
  <si>
    <t xml:space="preserve">MISRA.FUNC.STATIC.REDECL</t>
  </si>
  <si>
    <t xml:space="preserve">R.9.1</t>
  </si>
  <si>
    <t xml:space="preserve">The value of an object with automatic storage duration shall not be read before it has been set</t>
  </si>
  <si>
    <t xml:space="preserve">UNINIT.HEAP.MIGHT</t>
  </si>
  <si>
    <t xml:space="preserve">UNINIT.STACK.MIGHT</t>
  </si>
  <si>
    <t xml:space="preserve">UNINIT.STACK.ARRAY.PARTIAL.MUST</t>
  </si>
  <si>
    <t xml:space="preserve">UNINIT.STACK.ARRAY.MUST</t>
  </si>
  <si>
    <t xml:space="preserve">UNINIT.STACK.ARRAY.MIGHT</t>
  </si>
  <si>
    <t xml:space="preserve">UNINIT.HEAP.MUST</t>
  </si>
  <si>
    <t xml:space="preserve">UNINIT.STACK.MUST</t>
  </si>
  <si>
    <t xml:space="preserve">R.9.2</t>
  </si>
  <si>
    <t xml:space="preserve">The initializer for an aggregate or union shall be enclosed in braces</t>
  </si>
  <si>
    <t xml:space="preserve">MISRA.INIT.BRACES.2012</t>
  </si>
  <si>
    <t xml:space="preserve">R.9.3</t>
  </si>
  <si>
    <t xml:space="preserve">Arrays shall not be partially initialized</t>
  </si>
  <si>
    <t xml:space="preserve">MISRA.INIT.PARTIAL.2012</t>
  </si>
  <si>
    <t xml:space="preserve">R.9.4</t>
  </si>
  <si>
    <t xml:space="preserve">An element of an object shall not be initialised more than once</t>
  </si>
  <si>
    <t xml:space="preserve">MISRA.INIT.MULTIPLE.2012</t>
  </si>
  <si>
    <t xml:space="preserve">R.9.5</t>
  </si>
  <si>
    <t xml:space="preserve">Where designated initialisers are used to initialize an array object the size of the array shall be specified explicitly</t>
  </si>
  <si>
    <t xml:space="preserve">MISRA.INIT.SIZE.IMPLICIT.2012</t>
  </si>
  <si>
    <t xml:space="preserve">MISRAC 2012 Rules</t>
  </si>
  <si>
    <t xml:space="preserve">Alternate Checker - Compiler/Linker</t>
  </si>
  <si>
    <t xml:space="preserve">Alternate Checker - Manual Review</t>
  </si>
  <si>
    <t xml:space="preserve">Waiver ID</t>
  </si>
  <si>
    <t xml:space="preserve">D.1.1</t>
  </si>
  <si>
    <t xml:space="preserve">Any implementation-defined behaviour on which the output of the program depends shall be documented and understood</t>
  </si>
  <si>
    <t xml:space="preserve">null</t>
  </si>
  <si>
    <t xml:space="preserve">D.2.1</t>
  </si>
  <si>
    <t xml:space="preserve">All source files shall compile without any compilation errors</t>
  </si>
  <si>
    <t xml:space="preserve">Checked by compiler</t>
  </si>
  <si>
    <t xml:space="preserve">D.3.1</t>
  </si>
  <si>
    <t xml:space="preserve">All code shall be traceable to documented requirements</t>
  </si>
  <si>
    <t xml:space="preserve">D.4.1</t>
  </si>
  <si>
    <t xml:space="preserve">Run-time failures shall be minimised</t>
  </si>
  <si>
    <t xml:space="preserve">MISRAC-48,MISRAC-49</t>
  </si>
  <si>
    <t xml:space="preserve">D.4.11</t>
  </si>
  <si>
    <t xml:space="preserve">The validity of values passed to library functions shall be checked</t>
  </si>
  <si>
    <t xml:space="preserve">D.4.12</t>
  </si>
  <si>
    <t xml:space="preserve">Dynamic memory allocation shall not be used</t>
  </si>
  <si>
    <t xml:space="preserve">D.4.13</t>
  </si>
  <si>
    <t xml:space="preserve">Functions which are designed to provide operations on a resource should be called in an appropriate sequence</t>
  </si>
  <si>
    <t xml:space="preserve">D.4.2</t>
  </si>
  <si>
    <t xml:space="preserve">All usage of assembly language should be documented</t>
  </si>
  <si>
    <t xml:space="preserve">D.4.4</t>
  </si>
  <si>
    <t xml:space="preserve">Sections of code should not be 'commented out'</t>
  </si>
  <si>
    <t xml:space="preserve">D.4.5</t>
  </si>
  <si>
    <t xml:space="preserve">Identifiers in the same namespace with overlapping visibility should be typographically unambiguous</t>
  </si>
  <si>
    <t xml:space="preserve">D.4.7</t>
  </si>
  <si>
    <t xml:space="preserve">If a function returns error information; then that error information shall be tested</t>
  </si>
  <si>
    <t xml:space="preserve">D.4.8</t>
  </si>
  <si>
    <t xml:space="preserve">If a pointer to a structure or union is never dereferenced within a translation unit; then the implementation of the object should be hidden</t>
  </si>
  <si>
    <t xml:space="preserve">MISRAC-7,MISRAC-8</t>
  </si>
  <si>
    <t xml:space="preserve">R.1.1</t>
  </si>
  <si>
    <t xml:space="preserve">The program shall contain no violations of the standard C syntax and constraints; and shall not exceed the implementation's translation limits</t>
  </si>
  <si>
    <t xml:space="preserve">R.1.2</t>
  </si>
  <si>
    <t xml:space="preserve">Language extensions should not be used</t>
  </si>
  <si>
    <t xml:space="preserve">R.1.3</t>
  </si>
  <si>
    <t xml:space="preserve">There shall be no occurrence of undefined or critical unspecified behaviour</t>
  </si>
  <si>
    <t xml:space="preserve">MISRAC-72,MISRAC-80</t>
  </si>
  <si>
    <t xml:space="preserve">MISRAC-29,MISRAC-69</t>
  </si>
  <si>
    <t xml:space="preserve">R.13.1</t>
  </si>
  <si>
    <t xml:space="preserve">Initialiser lists shall not contain persistent side effects</t>
  </si>
  <si>
    <t xml:space="preserve">R.14.2</t>
  </si>
  <si>
    <t xml:space="preserve">A for loop shall be well-formed</t>
  </si>
  <si>
    <t xml:space="preserve">MISRAC-51,MISRAC-75</t>
  </si>
  <si>
    <t xml:space="preserve">MISRAC-50,MISRAC-73</t>
  </si>
  <si>
    <t xml:space="preserve">R.17.5</t>
  </si>
  <si>
    <t xml:space="preserve">The function argument corresponding to a parameter declared to have an array type shall have an appropriate number of elements</t>
  </si>
  <si>
    <t xml:space="preserve">R.18.1</t>
  </si>
  <si>
    <t xml:space="preserve">A pointer resulting from arithmetic on a pointer operand shall address an element of the same array as that pointer operand</t>
  </si>
  <si>
    <t xml:space="preserve">R.18.2</t>
  </si>
  <si>
    <t xml:space="preserve">Subtraction between pointers shall only be applied to pointers that address elements of the same array</t>
  </si>
  <si>
    <t xml:space="preserve">R.18.3</t>
  </si>
  <si>
    <t xml:space="preserve">The relational operators &amp;gt;; &amp;gt;=; &amp;gt; and &amp;lt;= shall not be applied to objects of pointer type except where they point into the same object</t>
  </si>
  <si>
    <t xml:space="preserve">MISRAC-44,MISRAC-76</t>
  </si>
  <si>
    <t xml:space="preserve">MISRAC-12,MISRAC-77</t>
  </si>
  <si>
    <t xml:space="preserve">R.2.3</t>
  </si>
  <si>
    <t xml:space="preserve">A project should not contain unused type declarations</t>
  </si>
  <si>
    <t xml:space="preserve">R.2.4</t>
  </si>
  <si>
    <t xml:space="preserve">A project should not contain unused tag declarations</t>
  </si>
  <si>
    <t xml:space="preserve">R.2.5</t>
  </si>
  <si>
    <t xml:space="preserve">A project should not contain unused macro declarations</t>
  </si>
  <si>
    <t xml:space="preserve">R.20.7</t>
  </si>
  <si>
    <t xml:space="preserve">Expressions resulting from the expansion of macro parameters shall be enclosed in parentheses</t>
  </si>
  <si>
    <t xml:space="preserve">R.21.13</t>
  </si>
  <si>
    <t xml:space="preserve">Any value passed to a function in &amp;lt;ctype.h&amp;gt; shall be representable as an unsigned char or be the value EOF</t>
  </si>
  <si>
    <t xml:space="preserve">R.21.14</t>
  </si>
  <si>
    <t xml:space="preserve">The Standard Library function memcmp shall not be used to compare null terminated strings</t>
  </si>
  <si>
    <t xml:space="preserve">R.21.16</t>
  </si>
  <si>
    <t xml:space="preserve">The pointer arguments to the Standard Library function memcmp shall point to either a pointer type; an essentially signed type; an essentially unsigned type; an essentially Boolean type or an essentially enum type</t>
  </si>
  <si>
    <t xml:space="preserve">R.21.19</t>
  </si>
  <si>
    <t xml:space="preserve">The pointers returned by the Standard Library functions localeconv; getenv; setlocale or; strerror shall only be used if they have pointer to const-qualified type</t>
  </si>
  <si>
    <t xml:space="preserve">The pointer returned by the Stabdard Library functions asctime; ctime; gmtime; localtime; localeconv; getenv; setlocale or strerror shall not be used following a subsequent call to the same function</t>
  </si>
  <si>
    <t xml:space="preserve">R.22.10</t>
  </si>
  <si>
    <t xml:space="preserve">The value of errno shall only be tested when the last function to be called was an errno-setting-function</t>
  </si>
  <si>
    <t xml:space="preserve">R.22.3</t>
  </si>
  <si>
    <t xml:space="preserve">The same file shall not be open for read and write access at the same time on different streams</t>
  </si>
  <si>
    <t xml:space="preserve">R.22.7</t>
  </si>
  <si>
    <t xml:space="preserve">The macro EOF shall only be compared with the unmodified return value from any Standard Library function capable of returning EOF</t>
  </si>
  <si>
    <t xml:space="preserve">R.22.8</t>
  </si>
  <si>
    <t xml:space="preserve">The value of errno shall be set to zero prior to a call to an errno-setting-function</t>
  </si>
  <si>
    <t xml:space="preserve">R.22.9</t>
  </si>
  <si>
    <t xml:space="preserve">The value of errno shall be tested against zero after calling an errno-setting-function</t>
  </si>
  <si>
    <t xml:space="preserve">R.5.1</t>
  </si>
  <si>
    <t xml:space="preserve">External identifiers shall be distinct</t>
  </si>
  <si>
    <t xml:space="preserve">R.5.5</t>
  </si>
  <si>
    <t xml:space="preserve">Identifiers shall be distinct from macro names</t>
  </si>
  <si>
    <t xml:space="preserve">R.5.8</t>
  </si>
  <si>
    <t xml:space="preserve">Identifiers that define objects or functions with external linkage shall be unique</t>
  </si>
  <si>
    <t xml:space="preserve">R.5.9</t>
  </si>
  <si>
    <t xml:space="preserve">Identifiers that define objects or functions with internal linkage should be unique</t>
  </si>
  <si>
    <t xml:space="preserve">R.8.3</t>
  </si>
  <si>
    <t xml:space="preserve">All declarations of an object or function shall use the same names and type qualifiers</t>
  </si>
  <si>
    <t xml:space="preserve">R.8.5</t>
  </si>
  <si>
    <t xml:space="preserve">An external object or function shall be declared once in one and only one file</t>
  </si>
  <si>
    <t xml:space="preserve">Checked by linker</t>
  </si>
  <si>
    <t xml:space="preserve">R.8.6</t>
  </si>
  <si>
    <t xml:space="preserve">An identifier with external linkage shall have exactly one external definition</t>
  </si>
  <si>
    <t xml:space="preserve">R.8.7</t>
  </si>
  <si>
    <t xml:space="preserve">Functions and objects should not be defined with external linkage if they are referenced in only one translation unit</t>
  </si>
  <si>
    <t xml:space="preserve">R.8.9</t>
  </si>
  <si>
    <t xml:space="preserve">An object should be defined at block scope if its identifier only appears in a single function</t>
  </si>
  <si>
    <t xml:space="preserve">MISRAC 2012 Policy (Deviation Permit)</t>
  </si>
  <si>
    <t xml:space="preserve">Deviation Status</t>
  </si>
  <si>
    <t xml:space="preserve">Deviation Reason Type</t>
  </si>
  <si>
    <t xml:space="preserve">Count</t>
  </si>
  <si>
    <t xml:space="preserve">Adopted Code Integration</t>
  </si>
  <si>
    <t xml:space="preserve">Code Quality (Performance Efficiency)</t>
  </si>
  <si>
    <t xml:space="preserve">Code Quality (Portability)</t>
  </si>
  <si>
    <t xml:space="preserve">Code Quality (Reliability)</t>
  </si>
  <si>
    <t xml:space="preserve">Code Quality (Security)</t>
  </si>
  <si>
    <t xml:space="preserve">Code Quality (Usability)</t>
  </si>
  <si>
    <t xml:space="preserve">Non-compliant Adopted Code</t>
  </si>
  <si>
    <t xml:space="preserve">Type</t>
  </si>
  <si>
    <t xml:space="preserve">Deviation Reason Type (Characteristic)</t>
  </si>
  <si>
    <t xml:space="preserve">Violation Acceptance Criteria</t>
  </si>
  <si>
    <t xml:space="preserve">EP Wide</t>
  </si>
  <si>
    <t xml:space="preserve">This directive cannot be checked by tool</t>
  </si>
  <si>
    <t xml:space="preserve">The usage of typedefs that do not follow these are are allowed when:
 # Used for the return value of a main() function call as ISO C strictly states that the return type of main should be "int".A 
 # GCC compiler gives warning if fixed length data types are used.A A 
*Use Case 1:*
A 
{code:java}
int main()
{
    int returnValue = 0x0;
    ....
    return returnValue;
}
{code}
A 
All other typedefs used must indicate size andA signedness in place of the basic numerical types.</t>
  </si>
  <si>
    <t xml:space="preserve">*Use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t>
  </si>
  <si>
    <t xml:space="preserve">*Usecase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t>
  </si>
  <si>
    <t xml:space="preserve">*Use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</si>
  <si>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 xml:space="preserve">This directive cannot be checked by the tool. Also this is not possible to be mandated by library/driver which are typically used by the customer application</t>
  </si>
  <si>
    <t xml:space="preserve">This is an Advisary rule and cannot be checked by tool</t>
  </si>
  <si>
    <t xml:space="preserve">*Use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t>
  </si>
  <si>
    <t xml:space="preserve">*Use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</si>
  <si>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 xml:space="preserve">This rule cannot be checked by the tool. Also this is not possible to be mandated by library/driver esp for interface which are typically used by the customer application</t>
  </si>
  <si>
    <t xml:space="preserve">This rule cannot be checked by the tool. Also this is not possible to be mandated by library/driver esp for interface which are typically used by the customer application.
Also this is an advisory rule</t>
  </si>
  <si>
    <t xml:space="preserve">This advisory rule is disapplied as it:
 * Cannot be checked by the tool.
 * The library or driver software may defineA many macros that may be used by the customer application only.</t>
  </si>
  <si>
    <t xml:space="preserve">*Usecase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</si>
  <si>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 xml:space="preserve">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
*Example:*
Listed here is an example of potential machine generated code that��concatenates the IP��register interface register and bit fields leading to a useful name greater than 31 characters that would otherwise:
����
{code:java}#define F65OWINT_FLASH_GBL_REG_FLMODECTL_RVMODE_READ       ((uint32_t)0x00000000U)  
#define F65OWINT_FLASH_GBL_REG_FLMODECTL_RVMODE_RDMARG0    ((uint32_t)0x00000002U) 
#define F65OWINT_FLASH_GBL_REG_FLMODECTL_RVMODE_RDMARG1    ((uint32_t)0x00000004U) {code}
��
{color:#ff0000}*Note:��When applying this deviation each specific project shall ensure the supported compilers��allow for macro names longer than 31 characters.*{color}</t>
  </si>
  <si>
    <t xml:space="preserve">This is an advisory rule and cannot be checked by tool</t>
  </si>
  <si>
    <t xml:space="preserve">*Usecase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</si>
  <si>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 xml:space="preserve">*Usecase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</si>
  <si>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 xml:space="preserve">*Usecase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</si>
  <si>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 xml:space="preserve">*Usecase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</si>
  <si>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 xml:space="preserve">*Usecase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t>
  </si>
  <si>
    <t xml:space="preserve">The usage of casting between object pointers of��different sizes is approved��when done required for byte manipulation done at a different level.����
��
*Use Case 1:* When an existing memory pointer needs to to increase/reduce the size of the data read for the provided region.
_Sample code:_
��
{code:java}uint32_t * u32Pointer;
uint8_t * u8Pointer;
u8Pointer = (uint8_t *)u32Pointer;
{code}
��
*Use Case 2:*��When an existing memory pointer needs to to increase/reduce the size of the data write for the provided region to��avoid additional bit masking to take advantage of processor capabilities.
_Sample code:_��
{code:java}uint32_t * u32Pointer;
uint8_t * u8Pointer;
u8Pointer = (uint8_t *)u32Pointer;
// Attempt to clear lower 8 bits of a 32b value
*u8Pointer = 0x0;{code}</t>
  </si>
  <si>
    <t xml:space="preserve">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
*Use��Case #1:*
��
{code:java}
struct {
     uint32_t REGISTER_1;
     uint32_t REGISTER_2;
} IP_REGISTER_STRUCT;
#define IP_REGISTER ((IP_REGISTER_STRUCT*) (0x63800000U)) 
uint32_t function(...)
{
   IP_REGISTER-&gt;REGISTER_1 = 0x0U;
}
{code}
��
*Use Case #2:*
��
{code:java}
bool addressCheck (uint32_t * someAddr)
{
    return ((uint32_t)someAddr &gt; 0x40000000U;
}
{code}
��
*Use Case #3:*
��
{code:java}
uint32_t function(...) 
{ 
     uint32_t * somePtr;
     IP_REGISTER-&gt;REGISTER_2 = (uint32_t)somePtr; 
}
{code}</t>
  </si>
  <si>
    <t xml:space="preserve">Same reason as https://jira.itg.ti.com/browse/MISRAC-26</t>
  </si>
  <si>
    <t xml:space="preserve">This waiver allows for const or volatile pointers to be typecast to uint32_t/uint64_t to check pointer alignment.
Typecast to uint32 is required to perform the alignment using bitwise &amp; operator on the address as opposed to the data at the pointer location.
A 
*Use Case Example:*
{code}
void Spi_SetupEB(const Spi_DataBufferType *SrcDataBufferPtr)
{
A  A  A if(((uint32) SrcDataBufferPtr &amp; 0x03U) != 0U)
A  A  A {
A  A  A  A  A  //ERROR
A  A  A  }
}
{code}</t>
  </si>
  <si>
    <t xml:space="preserve">_{color:#ff0000}*This waiver *{color:#ff0000}*applies*{color}*��to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t>
  </si>
  <si>
    <t xml:space="preserve">*Usecase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</si>
  <si>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 xml:space="preserve">The return value of standard library functions like strcpy memcpy printf need not be used as the return value is not an error return.
For all other cases if the��parameter��returned by a function is truly not to be used (for instance when the code will not respond to the result of the return parameter)��the��requirement is to instead cast the function to a {{void}}.��
Note that doing above is a violation of MISRA R10.5 (MISRA.ETYPE.INAPPR.CAST.2012) but R10.5 is only an advisory��rule.
{code:java}main()
{
bool myReturnValue;
// Violation of R17.7 as it is never used
myReturnValue = myFunction();
// Violation of R10.5 as it is cast to a void but not of R17.7.  
(void)myFunction();
}
bool myFunction()
{
... func
}
��{code}</t>
  </si>
  <si>
    <t xml:space="preserve">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</si>
  <si>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t>
  </si>
  <si>
    <t xml:space="preserve">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</si>
  <si>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 xml:space="preserve">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</si>
  <si>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 xml:space="preserve">*Usecase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dona??t want
 * to include XDC TARGETS at all. */
#ifdef MAKEFILE_BUILD
#undef xdc_target_types__
#endif
#ifndef xdc_target_types__
/*
 * Aliases for standard C types
 */
#ifndef Int
typedef int			Int;
#endif
#endif
{code}</t>
  </si>
  <si>
    <t xml:space="preserve">For usecase details refer https://jira.itg.ti.com/browse/MISRAC-37.
Note: The MISRAC rule for both https://jira.itg.ti.com/browse/MISRAC-37 and https://jira.itg.ti.com/browse/MISRAC-38 is same - R21.1. The Klocwork has multiple issue code covering this rule. Hence multiple waiver records are created</t>
  </si>
  <si>
    <t xml:space="preserve">This waiver allows exclusively for usage of predefined macros from the compiler.�� These macros��may��vary between compilers.
*Example Code (Incomplete List):*
{code:java}
   __DATE__
   _c_int00
   _ISRTABLE
   __TI_COMPILER_VERSION__
   __vector_base__
   ... 
{code}</t>
  </si>
  <si>
    <t xml:space="preserve">*Usecase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t>
  </si>
  <si>
    <t xml:space="preserve">For usecase details refer https://jira.itg.ti.com/browse/MISRAC-40.
Note: The MISRAC rule for both https://jira.itg.ti.com/browse/MISRAC-40 and https://jira.itg.ti.com/browse/MISRAC-41 is same - R21.6. The Klocwork has multiple issue code covering this rule. Hence multiple waiver records are created</t>
  </si>
  <si>
    <t xml:space="preserve">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1:*A Where a checksum or CRCs is used over a unique data structure and by using a union it is possible to but simplify and accelerate the generation of said checksum or CRC.
_Sample Code:_
{code:java}typedef struct elementStruct_{
 A  A  A uint32_t ....
  A  A  &lt;Uniquely named data elements&gt;
  A  A  A uint32_t ....
 } elementStruct;
#define ELEMENT_STRUCT_LEN ((sizeof(elementStruct))/sizeof(uint32_t)) 
typedef union elementUnion_{
     elementStruct thisStruct; A  A  A 
     uint32_t idx[ELEMENT_STRUCT_LEN ]; 
}elementUnion;
{code}
A 
_Performance Reason:_
Here a checksum or CRC can be quickly generated through a standard checksum or CRC function by addressing the struct using the "idx" element and unrolling it over the length of the struct.
A 
*Use Case 2:*A Where data is tightly packed into a data structure in volatile/non-volatile space and multiple 8 or 16b operations LDR/STR can be simplified into a single 32b LDR/STR operation.
_</t>
  </si>
  <si>
    <t xml:space="preserve">*Usecase1:*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t>
  </si>
  <si>
    <t xml:space="preserve">*Use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t>
  </si>
  <si>
    <t xml:space="preserve">*Usecase1:*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t>
  </si>
  <si>
    <t xml:space="preserve">*Usecase1:*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</si>
  <si>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t>
  </si>
  <si>
    <t xml:space="preserve">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</si>
  <si>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 xml:space="preserve">For usecase details refer https://jira.itg.ti.com/browse/MISRAC-44.
Note: The MISRAC rule for both https://jira.itg.ti.com/browse/MISRAC-50 and https://jira.itg.ti.com/browse/MISRAC-51 is same - R14.3. The Klocwork has two issue code covering this rule. Hence two waiver records are created</t>
  </si>
  <si>
    <t xml:space="preserve">For usecase details refer https://jira.itg.ti.com/browse/MISRAC-44. 
Note: The MISRAC rule for both https://jira.itg.ti.com/browse/MISRAC-50 and https://jira.itg.ti.com/browse/MISRAC-51 is same - R14.3. The Klocwork has two issue code covering this rule. Hence two waiver records are created</t>
  </si>
  <si>
    <t xml:space="preserve">*Usecase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</si>
  <si>
    <t xml:space="preserve">*Usecase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t>
  </si>
  <si>
    <t xml:space="preserve">*Usecase 1*:
R5.2 requires that the��identifiers in the code compiled with C99-compatible compiler��have the unique first��63 characters.
However due to tooling or other reasons this limit may often be exceeded.�� For example in SYS/BIOS:
{code:java}
CT__ti_sysbios_family_arm_v7m_keystone3_MemProtect_Module_diagsIncluded
��
CT__ti_sysbios_family_arm_v7m_keystone3_MemProtect_Module_diagsEnabled
{code}
��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
*Note:��When applying this deviation each specific project shall ensure the supported compilers��allow for macro names longer than 63 characters.*</t>
  </si>
  <si>
    <t xml:space="preserve">*Use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
IP V1 driver:
��
{code:java}
OBJECT_V1_STRUCT = object_v1;
OBJECT_STRUCT objects = {
 (void *)(&amp;object_v1)
 }
{code}
��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t>
  </si>
  <si>
    <t xml:space="preserve">*Usecase 1*:
The Klocwork�� C/C++ checker emits��MISRA.LITERAL.NULL.PTR.CONST.2012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</si>
  <si>
    <t xml:space="preserve">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</si>
  <si>
    <t xml:space="preserve">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</si>
  <si>
    <t xml:space="preserve">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</si>
  <si>
    <t xml:space="preserve">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</si>
  <si>
    <t xml:space="preserve">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</si>
  <si>
    <t xml:space="preserve">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</si>
  <si>
    <t xml:space="preserve">MISRA-C 2012 advanced from 2004 to move {{goto}}��from *mandatory* to *advisory* category recognizing legitimate use of {{goto}}��and restricting in the advisory to such usage.�� This deviation record is to disapply this rule to the TI MISRA-C policy for the following reasons.�� Additionally MISRA-C:2012 notes that is is acceptable to not follow advisory rule R.15.1 if��MISRA-C:2012 rules R.15.2 and R.15.3 are both still required.�� In the case of the TI MISRA-C policy they are both still required.
��
��
*Use Case 1:*
Many software products have historically used��goto��and documented as such in older TI coding standards.�� Notably the Telogy (an acquisition of TI for VoIP) coding guidelines and additionally BIOS/xdc standards.
The Linux coding standard also allows for such {{goto}}��usage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
*Use Case 2:*
Avoiding additional deeper nesting in code.
Were R.15.1 a��mandatory requirement for our MISRA-C complian</t>
  </si>
  <si>
    <t xml:space="preserve">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</si>
  <si>
    <t xml:space="preserve">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</si>
  <si>
    <t xml:space="preserve">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</si>
  <si>
    <t xml:space="preserve">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</si>
  <si>
    <t xml:space="preserve">Note: This is the C90 Version of MISRAC-17.
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defines that��concatenates the module��device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
 Another example of defines that��concatenate the instance ID only leading to a useful name that are same for the initial 31 characters:
{code:java}
/** \brief Symbolic name for GPIO channel #11 WKUP_GPIO0_B01_Ch11 */
#define DioConf_DioChannel_WKUP_GPIO0_B01_Ch11 ((Dio_ChannelType) 11U)
/** \brief Symbolic name</t>
  </si>
  <si>
    <t xml:space="preserve">Note: This is the C90 Version of MISRA-63. It is also similar to��https://jira.itg.ti.com/browse/MISRAC-90.
The��intention of the MISRA-C rule is to ensure the code is portable across multiple compilers.�� However TI deliverables��that are��developed with stated compliance only for specific compilers are immune to this��issue:
 # TI CGT -
 # GCC -��[https://gcc.gnu.org/onlinedocs/cpp/Implementation-limits.html]��
Identifier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identifiers that��concatenates the module��device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t>
  </si>
  <si>
    <t xml:space="preserve">Default PConf Link (at the time of build) :</t>
  </si>
  <si>
    <t xml:space="preserve">PConf associated with Project (at the time of Build)</t>
  </si>
  <si>
    <t xml:space="preserve">&lt;?xml version='1.0' encoding='UTF-8' standalone='yes'?&gt;</t>
  </si>
  <si>
    <t xml:space="preserve">&lt;errors language='ANY' readonly='true' version='2.0'&gt;</t>
  </si>
  <si>
    <t xml:space="preserve">    &lt;severitytable max='8' warningStart='3' locale='en'&gt;</t>
  </si>
  <si>
    <t xml:space="preserve">        &lt;severity name='Critical' number='1'/&gt;</t>
  </si>
  <si>
    <t xml:space="preserve">        &lt;severity name='Error' number='2'/&gt;</t>
  </si>
  <si>
    <t xml:space="preserve">        &lt;severity name='Warning' number='3'/&gt;</t>
  </si>
  <si>
    <t xml:space="preserve">        &lt;severity name='Review' number='4'/&gt;</t>
  </si>
  <si>
    <t xml:space="preserve">        &lt;severity name='MISRA Mandatory' number='5'/&gt;</t>
  </si>
  <si>
    <t xml:space="preserve">        &lt;severity name='MISRA Required' number='6'/&gt;</t>
  </si>
  <si>
    <t xml:space="preserve">        &lt;severity name='MISRA Advisory' number='7'/&gt;</t>
  </si>
  <si>
    <t xml:space="preserve">        &lt;severity name='HIS METRICS' number='8'/&gt;</t>
  </si>
  <si>
    <t xml:space="preserve">    &lt;/severitytable&gt;</t>
  </si>
  <si>
    <t xml:space="preserve">    &lt;error enabled='true' id='ABV.ANY_SIZE_ARRAY'  severity='5'/&gt;</t>
  </si>
  <si>
    <t xml:space="preserve">    &lt;error enabled='true' id='ABV.GENERAL'  severity='5'/&gt;</t>
  </si>
  <si>
    <t xml:space="preserve">    &lt;error enabled='true' id='ABV.ITERATOR'  severity='1'/&gt;</t>
  </si>
  <si>
    <t xml:space="preserve">    &lt;error enabled='true' id='ABV.MEMBER'  severity='5'/&gt;</t>
  </si>
  <si>
    <t xml:space="preserve">    &lt;error enabled='true' id='ABV.STACK'  severity='5'/&gt;</t>
  </si>
  <si>
    <t xml:space="preserve">    &lt;error enabled='true' id='ABV.TAINTED'  severity='6'/&gt;</t>
  </si>
  <si>
    <t xml:space="preserve">    &lt;error enabled='true' id='ABV.UNICODE.BOUND_MAP'  severity='1'/&gt;</t>
  </si>
  <si>
    <t xml:space="preserve">    &lt;error enabled='true' id='ABV.UNICODE.FAILED_MAP'  severity='1'/&gt;</t>
  </si>
  <si>
    <t xml:space="preserve">    &lt;error enabled='true' id='ABV.UNICODE.NNTS_MAP'  severity='1'/&gt;</t>
  </si>
  <si>
    <t xml:space="preserve">    &lt;error enabled='true' id='ABV.UNICODE.SELF_MAP'  severity='1'/&gt;</t>
  </si>
  <si>
    <t xml:space="preserve">    &lt;error enabled='true' id='ABV.UNKNOWN_SIZE'  severity='5'/&gt;</t>
  </si>
  <si>
    <t xml:space="preserve">    &lt;error enabled='true' id='ANDROID.LIFECYCLE.SV.FRAGMENTINJ'  severity='1'/&gt;</t>
  </si>
  <si>
    <t xml:space="preserve">    &lt;error enabled='true' id='ANDROID.LIFECYCLE.SV.GETEXTRA'  severity='3'/&gt;</t>
  </si>
  <si>
    <t xml:space="preserve">    &lt;error enabled='true' id='ANDROID.NPE'  severity='4'/&gt;</t>
  </si>
  <si>
    <t xml:space="preserve">    &lt;error enabled='true' id='ANDROID.RLK.MEDIAPLAYER'  severity='1'/&gt;</t>
  </si>
  <si>
    <t xml:space="preserve">    &lt;error enabled='true' id='ANDROID.RLK.MEDIARECORDER'  severity='1'/&gt;</t>
  </si>
  <si>
    <t xml:space="preserve">    &lt;error enabled='true' id='ANDROID.RLK.SQLCON'  severity='1'/&gt;</t>
  </si>
  <si>
    <t xml:space="preserve">    &lt;error enabled='true' id='ANDROID.RLK.SQLOBJ'  severity='1'/&gt;</t>
  </si>
  <si>
    <t xml:space="preserve">    &lt;error enabled='true' id='ANDROID.UF.BITMAP'  severity='2'/&gt;</t>
  </si>
  <si>
    <t xml:space="preserve">    &lt;error enabled='true' id='ANDROID.UF.CAMERA'  severity='2'/&gt;</t>
  </si>
  <si>
    <t xml:space="preserve">    &lt;error enabled='true' id='ANDROID.UF.MEDIAPLAYER'  severity='2'/&gt;</t>
  </si>
  <si>
    <t xml:space="preserve">    &lt;error enabled='true' id='ANDROID.UF.MEDIARECORDER'  severity='2'/&gt;</t>
  </si>
  <si>
    <t xml:space="preserve">    &lt;error enabled='true' id='ASSIGCOND.CALL'  severity='3'/&gt;</t>
  </si>
  <si>
    <t xml:space="preserve">    &lt;error enabled='true' id='ASSIGCOND.GEN'  severity='3'/&gt;</t>
  </si>
  <si>
    <t xml:space="preserve">    &lt;error enabled='false' id='AUTOSAR.ARRAY.CSTYLE'  severity='4'/&gt;</t>
  </si>
  <si>
    <t xml:space="preserve">    &lt;error enabled='false' id='AUTOSAR.ASM'  severity='4'/&gt;</t>
  </si>
  <si>
    <t xml:space="preserve">    &lt;error enabled='false' id='AUTOSAR.ASSIGN.REF_QUAL'  severity='4'/&gt;</t>
  </si>
  <si>
    <t xml:space="preserve">    &lt;error enabled='false' id='AUTOSAR.ASSIGN.RETURN'  severity='4'/&gt;</t>
  </si>
  <si>
    <t xml:space="preserve">    &lt;error enabled='false' id='AUTOSAR.AUTO_PTR'  severity='4'/&gt;</t>
  </si>
  <si>
    <t xml:space="preserve">    &lt;error enabled='false' id='AUTOSAR.BUILTIN_NUMERIC'  severity='4'/&gt;</t>
  </si>
  <si>
    <t xml:space="preserve">    &lt;error enabled='false' id='AUTOSAR.CAST.CSTYLE'  severity='4'/&gt;</t>
  </si>
  <si>
    <t xml:space="preserve">    &lt;error enabled='false' id='AUTOSAR.CAST.DYNAMIC'  severity='4'/&gt;</t>
  </si>
  <si>
    <t xml:space="preserve">    &lt;error enabled='false' id='AUTOSAR.CAST.REINTERPRET'  severity='4'/&gt;</t>
  </si>
  <si>
    <t xml:space="preserve">    &lt;error enabled='false' id='AUTOSAR.CTOR.MOVE.COPY_SEMANTICS'  severity='4'/&gt;</t>
  </si>
  <si>
    <t xml:space="preserve">    &lt;error enabled='false' id='AUTOSAR.CTOR.NO_EXPLICIT'  severity='4'/&gt;</t>
  </si>
  <si>
    <t xml:space="preserve">    &lt;error enabled='false' id='AUTOSAR.CTOR.NSDMI_INIT_LIST'  severity='4'/&gt;</t>
  </si>
  <si>
    <t xml:space="preserve">    &lt;error enabled='false' id='AUTOSAR.DECL.IN_DEFN'  severity='4'/&gt;</t>
  </si>
  <si>
    <t xml:space="preserve">    &lt;error enabled='false' id='AUTOSAR.DECL.NONTYPE_SPECIFIER'  severity='4'/&gt;</t>
  </si>
  <si>
    <t xml:space="preserve">    &lt;error enabled='false' id='AUTOSAR.DIGIT_SEPARATORS'  severity='4'/&gt;</t>
  </si>
  <si>
    <t xml:space="preserve">    &lt;error enabled='false' id='AUTOSAR.DO'  severity='4'/&gt;</t>
  </si>
  <si>
    <t xml:space="preserve">    &lt;error enabled='false' id='AUTOSAR.DTOR.NON_VIRTUAL'  severity='4'/&gt;</t>
  </si>
  <si>
    <t xml:space="preserve">    &lt;error enabled='false' id='AUTOSAR.ENUM.EXPLICIT_BASE_TYPE'  severity='4'/&gt;</t>
  </si>
  <si>
    <t xml:space="preserve">    &lt;error enabled='false' id='AUTOSAR.ENUM.UNSCOPED'  severity='4'/&gt;</t>
  </si>
  <si>
    <t xml:space="preserve">    &lt;error enabled='false' id='AUTOSAR.EXCPT.DYNAMIC_SPEC'  severity='4'/&gt;</t>
  </si>
  <si>
    <t xml:space="preserve">    &lt;error enabled='false' id='AUTOSAR.EXCPT.NOEXCPT_THROW'  severity='4'/&gt;</t>
  </si>
  <si>
    <t xml:space="preserve">    &lt;error enabled='false' id='AUTOSAR.EXCPT.SPECIAL_MEMBER_THROW'  severity='4'/&gt;</t>
  </si>
  <si>
    <t xml:space="preserve">    &lt;error enabled='false' id='AUTOSAR.FORWARD'  severity='4'/&gt;</t>
  </si>
  <si>
    <t xml:space="preserve">    &lt;error enabled='false' id='AUTOSAR.FRIEND_DECL'  severity='4'/&gt;</t>
  </si>
  <si>
    <t xml:space="preserve">    &lt;error enabled='false' id='AUTOSAR.FUNC.INLINE_DEF'  severity='4'/&gt;</t>
  </si>
  <si>
    <t xml:space="preserve">    &lt;error enabled='false' id='AUTOSAR.FUNC.TMPL.EXPLICIT_SPEC'  severity='4'/&gt;</t>
  </si>
  <si>
    <t xml:space="preserve">    &lt;error enabled='false' id='AUTOSAR.GOTO'  severity='4'/&gt;</t>
  </si>
  <si>
    <t xml:space="preserve">    &lt;error enabled='false' id='AUTOSAR.HEX.UPPER'  severity='4'/&gt;</t>
  </si>
  <si>
    <t xml:space="preserve">    &lt;error enabled='false' id='AUTOSAR.LAMBDA.IMPLICIT_CAPTURE'  severity='4'/&gt;</t>
  </si>
  <si>
    <t xml:space="preserve">    &lt;error enabled='false' id='AUTOSAR.LAMBDA.IMPLICIT_RETURN_TYPE'  severity='4'/&gt;</t>
  </si>
  <si>
    <t xml:space="preserve">    &lt;error enabled='false' id='AUTOSAR.LAMBDA.NESTED'  severity='4'/&gt;</t>
  </si>
  <si>
    <t xml:space="preserve">    &lt;error enabled='false' id='AUTOSAR.LAMBDA.NO_PARAM_LIST'  severity='4'/&gt;</t>
  </si>
  <si>
    <t xml:space="preserve">    &lt;error enabled='false' id='AUTOSAR.LAMBDA.REF_LIFETIME'  severity='4'/&gt;</t>
  </si>
  <si>
    <t xml:space="preserve">    &lt;error enabled='false' id='AUTOSAR.LAMBDA.TYPE_OPERAND'  severity='4'/&gt;</t>
  </si>
  <si>
    <t xml:space="preserve">    &lt;error enabled='false' id='AUTOSAR.MEMB.VIRTUAL.FINAL'  severity='4'/&gt;</t>
  </si>
  <si>
    <t xml:space="preserve">    &lt;error enabled='false' id='AUTOSAR.MEMB.VIRTUAL.SPEC'  severity='4'/&gt;</t>
  </si>
  <si>
    <t xml:space="preserve">    &lt;error enabled='false' id='AUTOSAR.OP.BINARY.RETVAL'  severity='4'/&gt;</t>
  </si>
  <si>
    <t xml:space="preserve">    &lt;error enabled='false' id='AUTOSAR.OP.COMPARE.MEMBER'  severity='4'/&gt;</t>
  </si>
  <si>
    <t xml:space="preserve">    &lt;error enabled='false' id='AUTOSAR.OP.COMPARE.NON_NOEXCEPT'  severity='4'/&gt;</t>
  </si>
  <si>
    <t xml:space="preserve">    &lt;error enabled='false' id='AUTOSAR.OP.COMPARE.PARAMS'  severity='4'/&gt;</t>
  </si>
  <si>
    <t xml:space="preserve">    &lt;error enabled='false' id='AUTOSAR.OP.CONV'  severity='4'/&gt;</t>
  </si>
  <si>
    <t xml:space="preserve">    &lt;error enabled='false' id='AUTOSAR.OP.CONV.NON_EXPLICIT'  severity='4'/&gt;</t>
  </si>
  <si>
    <t xml:space="preserve">    &lt;error enabled='false' id='AUTOSAR.OP.DELETE.MISSING_VERSION'  severity='4'/&gt;</t>
  </si>
  <si>
    <t xml:space="preserve">    &lt;error enabled='false' id='AUTOSAR.OP.INDEX.NON_CONST'  severity='4'/&gt;</t>
  </si>
  <si>
    <t xml:space="preserve">    &lt;error enabled='false' id='AUTOSAR.OP.LITERAL.SUFFIX'  severity='4'/&gt;</t>
  </si>
  <si>
    <t xml:space="preserve">    &lt;error enabled='false' id='AUTOSAR.OP.NEW_DELETE'  severity='4'/&gt;</t>
  </si>
  <si>
    <t xml:space="preserve">    &lt;error enabled='false' id='AUTOSAR.OP.NEW_NO_DELETE'  severity='4'/&gt;</t>
  </si>
  <si>
    <t xml:space="preserve">    &lt;error enabled='false' id='AUTOSAR.OP.RELATIONAL.RETVAL'  severity='4'/&gt;</t>
  </si>
  <si>
    <t xml:space="preserve">    &lt;error enabled='false' id='AUTOSAR.OP.TMPL.NON_MEMBER'  severity='4'/&gt;</t>
  </si>
  <si>
    <t xml:space="preserve">    &lt;error enabled='false' id='AUTOSAR.REGISTER'  severity='4'/&gt;</t>
  </si>
  <si>
    <t xml:space="preserve">    &lt;error enabled='false' id='AUTOSAR.SETLOCALE'  severity='4'/&gt;</t>
  </si>
  <si>
    <t xml:space="preserve">    &lt;error enabled='false' id='AUTOSAR.STDLIB.BIND'  severity='4'/&gt;</t>
  </si>
  <si>
    <t xml:space="preserve">    &lt;error enabled='false' id='AUTOSAR.STDLIB.CCTYPE.UCHAR'  severity='4'/&gt;</t>
  </si>
  <si>
    <t xml:space="preserve">    &lt;error enabled='false' id='AUTOSAR.STDLIB.MEMORY'  severity='4'/&gt;</t>
  </si>
  <si>
    <t xml:space="preserve">    &lt;error enabled='false' id='AUTOSAR.STDLIB.MOVE.CONST'  severity='4'/&gt;</t>
  </si>
  <si>
    <t xml:space="preserve">    &lt;error enabled='false' id='AUTOSAR.STDLIB.RAND'  severity='4'/&gt;</t>
  </si>
  <si>
    <t xml:space="preserve">    &lt;error enabled='false' id='AUTOSAR.STDLIB.RANDOM.NBR_GEN_DEFAULT_INIT'  severity='4'/&gt;</t>
  </si>
  <si>
    <t xml:space="preserve">    &lt;error enabled='false' id='AUTOSAR.STDLIB.RANDOM_SHUFFLE'  severity='4'/&gt;</t>
  </si>
  <si>
    <t xml:space="preserve">    &lt;error enabled='false' id='AUTOSAR.STYLE.SINGLE_DECL_PER_LINE'  severity='4'/&gt;</t>
  </si>
  <si>
    <t xml:space="preserve">    &lt;error enabled='false' id='AUTOSAR.STYLE.SINGLE_STMT_PER_LINE'  severity='4'/&gt;</t>
  </si>
  <si>
    <t xml:space="preserve">    &lt;error enabled='false' id='AUTOSAR.SWITCH.CASECOUNT'  severity='4'/&gt;</t>
  </si>
  <si>
    <t xml:space="preserve">    &lt;error enabled='false' id='AUTOSAR.TERNARY.NESTED'  severity='4'/&gt;</t>
  </si>
  <si>
    <t xml:space="preserve">    &lt;error enabled='false' id='AUTOSAR.TYPE.LONG_DOUBLE'  severity='4'/&gt;</t>
  </si>
  <si>
    <t xml:space="preserve">    &lt;error enabled='false' id='AUTOSAR.TYPE.QUAL.VOLATILE'  severity='4'/&gt;</t>
  </si>
  <si>
    <t xml:space="preserve">    &lt;error enabled='false' id='AUTOSAR.TYPE.WCHAR_T'  severity='4'/&gt;</t>
  </si>
  <si>
    <t xml:space="preserve">    &lt;error enabled='false' id='AUTOSAR.TYPEDEF'  severity='4'/&gt;</t>
  </si>
  <si>
    <t xml:space="preserve">    &lt;error enabled='false' id='AUTOSAR.TYPEDEF.CVQ_EAST'  severity='4'/&gt;</t>
  </si>
  <si>
    <t xml:space="preserve">    &lt;error enabled='false' id='AUTOSAR.UNION'  severity='4'/&gt;</t>
  </si>
  <si>
    <t xml:space="preserve">    &lt;error enabled='false' id='AUTOSAR.VECTOR.BOOL'  severity='4'/&gt;</t>
  </si>
  <si>
    <t xml:space="preserve">    &lt;error enabled='false' id='AUTOSAR.VIRTUAL.PTR_COMPARE'  severity='4'/&gt;</t>
  </si>
  <si>
    <t xml:space="preserve">    &lt;error enabled='true' id='BSTR.CAST.C'  severity='4'/&gt;</t>
  </si>
  <si>
    <t xml:space="preserve">    &lt;error enabled='true' id='BSTR.CAST.CPP'  severity='4'/&gt;</t>
  </si>
  <si>
    <t xml:space="preserve">    &lt;error enabled='true' id='BSTR.FUNC.ALLOC'  severity='4'/&gt;</t>
  </si>
  <si>
    <t xml:space="preserve">    &lt;error enabled='true' id='BSTR.FUNC.FREE'  severity='4'/&gt;</t>
  </si>
  <si>
    <t xml:space="preserve">    &lt;error enabled='true' id='BSTR.FUNC.LEN'  severity='4'/&gt;</t>
  </si>
  <si>
    <t xml:space="preserve">    &lt;error enabled='true' id='BSTR.FUNC.REALLOC'  severity='4'/&gt;</t>
  </si>
  <si>
    <t xml:space="preserve">    &lt;error enabled='true' id='BSTR.IA.ASSIGN'  severity='4'/&gt;</t>
  </si>
  <si>
    <t xml:space="preserve">    &lt;error enabled='true' id='BSTR.IA.INIT'  severity='4'/&gt;</t>
  </si>
  <si>
    <t xml:space="preserve">    &lt;error enabled='true' id='BSTR.OPS.ARITHM'  severity='4'/&gt;</t>
  </si>
  <si>
    <t xml:space="preserve">    &lt;error enabled='true' id='BSTR.OPS.COMP'  severity='4'/&gt;</t>
  </si>
  <si>
    <t xml:space="preserve">    &lt;error enabled='true' id='BSTR.OPS.EQS'  severity='4'/&gt;</t>
  </si>
  <si>
    <t xml:space="preserve">    &lt;error enabled='true' id='BYTEORDER.HTON.SEND'  severity='3'/&gt;</t>
  </si>
  <si>
    <t xml:space="preserve">    &lt;error enabled='true' id='BYTEORDER.HTON.WRITE'  severity='3'/&gt;</t>
  </si>
  <si>
    <t xml:space="preserve">    &lt;error enabled='true' id='BYTEORDER.NTOH.READ'  severity='3'/&gt;</t>
  </si>
  <si>
    <t xml:space="preserve">    &lt;error enabled='true' id='BYTEORDER.NTOH.RECV'  severity='3'/&gt;</t>
  </si>
  <si>
    <t xml:space="preserve">    &lt;error enabled='false' id='CERT.CONC.MUTEX.DESTROY_WHILE_LOCKED'  severity='4'/&gt;</t>
  </si>
  <si>
    <t xml:space="preserve">    &lt;error enabled='false' id='CERT.CONC.UNSAFE_COND_VAR'  severity='4'/&gt;</t>
  </si>
  <si>
    <t xml:space="preserve">    &lt;error enabled='false' id='CERT.CONC.WAKE_IN_LOOP'  severity='4'/&gt;</t>
  </si>
  <si>
    <t xml:space="preserve">    &lt;error enabled='false' id='CERT.DCL.AMBIGUOUS_DECL'  severity='4'/&gt;</t>
  </si>
  <si>
    <t xml:space="preserve">    &lt;error enabled='false' id='CERT.DCL.REF_TYPE.CONST_OR_VOLATILE'  severity='4'/&gt;</t>
  </si>
  <si>
    <t xml:space="preserve">    &lt;error enabled='false' id='CERT.DCL.SAME_SCOPE_ALLOC_DEALLOC'  severity='4'/&gt;</t>
  </si>
  <si>
    <t xml:space="preserve">    &lt;error enabled='false' id='CERT.DCL.STD_NS_MODIFIED'  severity='4'/&gt;</t>
  </si>
  <si>
    <t xml:space="preserve">    &lt;error enabled='false' id='CERT.ERR.ABRUPT_TERM'  severity='4'/&gt;</t>
  </si>
  <si>
    <t xml:space="preserve">    &lt;error enabled='false' id='CERT.ERR.CONV.STR_TO_NUM'  severity='4'/&gt;</t>
  </si>
  <si>
    <t xml:space="preserve">    &lt;error enabled='false' id='CERT.EXPR.DELETE_ARR.BASE_PTR'  severity='4'/&gt;</t>
  </si>
  <si>
    <t xml:space="preserve">    &lt;error enabled='false' id='CERT.EXPR.DELETE_PTR.INCOMPLETE_TYPE'  severity='4'/&gt;</t>
  </si>
  <si>
    <t xml:space="preserve">    &lt;error enabled='false' id='CERT.EXPR.VOLATILE.ADDR'  severity='4'/&gt;</t>
  </si>
  <si>
    <t xml:space="preserve">    &lt;error enabled='false' id='CERT.EXPR.VOLATILE.ADDR.PARAM'  severity='4'/&gt;</t>
  </si>
  <si>
    <t xml:space="preserve">    &lt;error enabled='false' id='CERT.EXPR.VOLATILE.PTRPTR'  severity='4'/&gt;</t>
  </si>
  <si>
    <t xml:space="preserve">    &lt;error enabled='false' id='CERT.MEM.OVERRIDE.DELETE'  severity='4'/&gt;</t>
  </si>
  <si>
    <t xml:space="preserve">    &lt;error enabled='false' id='CERT.MEM.OVERRIDE.NEW'  severity='4'/&gt;</t>
  </si>
  <si>
    <t xml:space="preserve">    &lt;error enabled='false' id='CERT.MSC.NORETURN_FUNC_RETURNS'  severity='4'/&gt;</t>
  </si>
  <si>
    <t xml:space="preserve">    &lt;error enabled='false' id='CERT.MSC.SIG_HANDLER.POF'  severity='4'/&gt;</t>
  </si>
  <si>
    <t xml:space="preserve">    &lt;error enabled='false' id='CERT.MSC.STD_RAND_CALL'  severity='4'/&gt;</t>
  </si>
  <si>
    <t xml:space="preserve">    &lt;error enabled='false' id='CERT.OOP.COPY_MUTATES'  severity='4'/&gt;</t>
  </si>
  <si>
    <t xml:space="preserve">    &lt;error enabled='false' id='CERT.OOP.CSTD_FUNC_USE'  severity='4'/&gt;</t>
  </si>
  <si>
    <t xml:space="preserve">    &lt;error enabled='false' id='CERT.OOP.CTOR.INIT_ORDER'  severity='4'/&gt;</t>
  </si>
  <si>
    <t xml:space="preserve">    &lt;error enabled='false' id='CERT.OOP.PTR_MEMBER.NO_MEMBER'  severity='4'/&gt;</t>
  </si>
  <si>
    <t xml:space="preserve">    &lt;error enabled='false' id='CERT.POS.THREAD.ASYNC_CANCEL'  severity='3'/&gt;</t>
  </si>
  <si>
    <t xml:space="preserve">    &lt;error enabled='true' id='CL.ASSIGN.NON_CONST_ARG'  severity='4'/&gt;</t>
  </si>
  <si>
    <t xml:space="preserve">    &lt;error enabled='true' id='CL.ASSIGN.RETURN_CONST'  severity='4'/&gt;</t>
  </si>
  <si>
    <t xml:space="preserve">    &lt;error enabled='true' id='CL.ASSIGN.VOID'  severity='4'/&gt;</t>
  </si>
  <si>
    <t xml:space="preserve">    &lt;error enabled='true' id='CL.FFM.ASSIGN'  severity='3'/&gt;</t>
  </si>
  <si>
    <t xml:space="preserve">    &lt;error enabled='true' id='CL.FFM.COPY'  severity='3'/&gt;</t>
  </si>
  <si>
    <t xml:space="preserve">    &lt;error enabled='true' id='CL.FMM'  severity='3'/&gt;</t>
  </si>
  <si>
    <t xml:space="preserve">    &lt;error enabled='true' id='CL.MLK'  severity='3'/&gt;</t>
  </si>
  <si>
    <t xml:space="preserve">    &lt;error enabled='true' id='CL.MLK.ASSIGN'  severity='3'/&gt;</t>
  </si>
  <si>
    <t xml:space="preserve">    &lt;error enabled='true' id='CL.MLK.VIRTUAL'  severity='2'/&gt;</t>
  </si>
  <si>
    <t xml:space="preserve">    &lt;error enabled='true' id='CL.SELF-ASSIGN'  severity='2'/&gt;</t>
  </si>
  <si>
    <t xml:space="preserve">    &lt;error enabled='true' id='CL.SHALLOW.ASSIGN'  severity='2'/&gt;</t>
  </si>
  <si>
    <t xml:space="preserve">    &lt;error enabled='true' id='CL.SHALLOW.COPY'  severity='2'/&gt;</t>
  </si>
  <si>
    <t xml:space="preserve">    &lt;error enabled='false' id='CMP.CLASS'  severity='4'/&gt;</t>
  </si>
  <si>
    <t xml:space="preserve">    &lt;error enabled='true' id='CMP.OBJ'  severity='4'/&gt;</t>
  </si>
  <si>
    <t xml:space="preserve">    &lt;error enabled='true' id='CMP.STR'  severity='4'/&gt;</t>
  </si>
  <si>
    <t xml:space="preserve">    &lt;error enabled='true' id='CMPF.FLOAT'  severity='4'/&gt;</t>
  </si>
  <si>
    <t xml:space="preserve">    &lt;error enabled='true' id='CONC.DL'  severity='2'/&gt;</t>
  </si>
  <si>
    <t xml:space="preserve">    &lt;error enabled='true' id='CONC.NO_UNLOCK'  severity='2'/&gt;</t>
  </si>
  <si>
    <t xml:space="preserve">    &lt;error enabled='true' id='CONC.SLEEP'  severity='3'/&gt;</t>
  </si>
  <si>
    <t xml:space="preserve">    &lt;error enabled='true' id='COV.CMP'  severity='4'/&gt;</t>
  </si>
  <si>
    <t xml:space="preserve">    &lt;error enabled='false' id='CS.ASSIGN.SELF'  severity='4'/&gt;</t>
  </si>
  <si>
    <t xml:space="preserve">    &lt;error enabled='false' id='CS.BANNED.CONSOLE_WRITE'  severity='4'/&gt;</t>
  </si>
  <si>
    <t xml:space="preserve">    &lt;error enabled='false' id='CS.BANNED.GC_COLLECT'  severity='4'/&gt;</t>
  </si>
  <si>
    <t xml:space="preserve">    &lt;error enabled='false' id='CS.BANNED.INVOKE'  severity='4'/&gt;</t>
  </si>
  <si>
    <t xml:space="preserve">    &lt;error enabled='false' id='CS.BANNED.PARSE'  severity='4'/&gt;</t>
  </si>
  <si>
    <t xml:space="preserve">    &lt;error enabled='false' id='CS.BOXING'  severity='4'/&gt;</t>
  </si>
  <si>
    <t xml:space="preserve">    &lt;error enabled='false' id='CS.CMP.VAL.NULL'  severity='4'/&gt;</t>
  </si>
  <si>
    <t xml:space="preserve">    &lt;error enabled='true' id='CS.CONSTCOND.DO'  severity='4'/&gt;</t>
  </si>
  <si>
    <t xml:space="preserve">    &lt;error enabled='true' id='CS.CONSTCOND.IF'  severity='4'/&gt;</t>
  </si>
  <si>
    <t xml:space="preserve">    &lt;error enabled='true' id='CS.CONSTCOND.SWITCH'  severity='4'/&gt;</t>
  </si>
  <si>
    <t xml:space="preserve">    &lt;error enabled='true' id='CS.CONSTCOND.TERNARY'  severity='4'/&gt;</t>
  </si>
  <si>
    <t xml:space="preserve">    &lt;error enabled='true' id='CS.CONSTCOND.WHILE'  severity='4'/&gt;</t>
  </si>
  <si>
    <t xml:space="preserve">    &lt;error enabled='true' id='CS.CTOR.VIRTUAL'  severity='3'/&gt;</t>
  </si>
  <si>
    <t xml:space="preserve">    &lt;error enabled='false' id='CS.DB.CLOSE.FINALLY'  severity='4'/&gt;</t>
  </si>
  <si>
    <t xml:space="preserve">    &lt;error enabled='false' id='CS.DBZ.CONST'  severity='1'/&gt;</t>
  </si>
  <si>
    <t xml:space="preserve">    &lt;error enabled='false' id='CS.DBZ.CONST.CALL'  severity='1'/&gt;</t>
  </si>
  <si>
    <t xml:space="preserve">    &lt;error enabled='false' id='CS.DBZ.GENERAL'  severity='1'/&gt;</t>
  </si>
  <si>
    <t xml:space="preserve">    &lt;error enabled='false' id='CS.DBZ.ITERATOR'  severity='1'/&gt;</t>
  </si>
  <si>
    <t xml:space="preserve">    &lt;error enabled='true' id='CS.EMPTY.CATCH'  severity='4'/&gt;</t>
  </si>
  <si>
    <t xml:space="preserve">    &lt;error enabled='false' id='CS.EXCEPT.NO_LOG'  severity='4'/&gt;</t>
  </si>
  <si>
    <t xml:space="preserve">    &lt;error enabled='false' id='CS.EXCEPT.RETHROW'  severity='4'/&gt;</t>
  </si>
  <si>
    <t xml:space="preserve">    &lt;error enabled='false' id='CS.EXPR.EQ.STR'  severity='4'/&gt;</t>
  </si>
  <si>
    <t xml:space="preserve">    &lt;error enabled='true' id='CS.FLOAT.EQCHECK'  severity='3'/&gt;</t>
  </si>
  <si>
    <t xml:space="preserve">    &lt;error enabled='true' id='CS.FRACTION.LOSS'  severity='4'/&gt;</t>
  </si>
  <si>
    <t xml:space="preserve">    &lt;error enabled='true' id='CS.HIDDEN.MEMBER.LOCAL.CLASS'  severity='3'/&gt;</t>
  </si>
  <si>
    <t xml:space="preserve">    &lt;error enabled='true' id='CS.HIDDEN.MEMBER.LOCAL.STRUCT'  severity='3'/&gt;</t>
  </si>
  <si>
    <t xml:space="preserve">    &lt;error enabled='true' id='CS.HIDDEN.MEMBER.PARAM.CLASS'  severity='3'/&gt;</t>
  </si>
  <si>
    <t xml:space="preserve">    &lt;error enabled='true' id='CS.HIDDEN.MEMBER.PARAM.STRUCT'  severity='3'/&gt;</t>
  </si>
  <si>
    <t xml:space="preserve">    &lt;error enabled='false' id='CS.IDISP.DISPOSE'  severity='4'/&gt;</t>
  </si>
  <si>
    <t xml:space="preserve">    &lt;error enabled='false' id='CS.IDISP.DTOR'  severity='4'/&gt;</t>
  </si>
  <si>
    <t xml:space="preserve">    &lt;error enabled='false' id='CS.IDISP.USING'  severity='4'/&gt;</t>
  </si>
  <si>
    <t xml:space="preserve">    &lt;error enabled='true' id='CS.IFACE.EMPTY'  severity='4'/&gt;</t>
  </si>
  <si>
    <t xml:space="preserve">    &lt;error enabled='false' id='CS.INFORMATION_EXPOSURE.ALL'  severity='4'/&gt;</t>
  </si>
  <si>
    <t xml:space="preserve">    &lt;error enabled='true' id='CS.INFORMATION_EXPOSURE.ATTR'  severity='3'/&gt;</t>
  </si>
  <si>
    <t xml:space="preserve">    &lt;error enabled='false' id='CS.LA_UNUSED'  severity='4'/&gt;</t>
  </si>
  <si>
    <t xml:space="preserve">    &lt;error enabled='true' id='CS.LOOP.STR.CONCAT'  severity='4'/&gt;</t>
  </si>
  <si>
    <t xml:space="preserve">    &lt;error enabled='false' id='CS.LV_UNUSED.GEN'  severity='4'/&gt;</t>
  </si>
  <si>
    <t xml:space="preserve">    &lt;error enabled='false' id='CS.MAGIC.CHAR'  severity='4'/&gt;</t>
  </si>
  <si>
    <t xml:space="preserve">    &lt;error enabled='false' id='CS.MAGIC.NUMBER'  severity='4'/&gt;</t>
  </si>
  <si>
    <t xml:space="preserve">    &lt;error enabled='false' id='CS.MAGIC.STRING'  severity='4'/&gt;</t>
  </si>
  <si>
    <t xml:space="preserve">    &lt;error enabled='false' id='CS.MEMB.NOT_SERIALIZABLE'  severity='4'/&gt;</t>
  </si>
  <si>
    <t xml:space="preserve">    &lt;error enabled='false' id='CS.METHOD.EMPTY'  severity='4'/&gt;</t>
  </si>
  <si>
    <t xml:space="preserve">    &lt;error enabled='false' id='CS.METHOD.NEW'  severity='4'/&gt;</t>
  </si>
  <si>
    <t xml:space="preserve">    &lt;error enabled='false' id='CS.METHOD.RETURN.REF_MEMBER'  severity='4'/&gt;</t>
  </si>
  <si>
    <t xml:space="preserve">    &lt;error enabled='false' id='CS.METHOD.STRUCT.NO_REF_OUT'  severity='4'/&gt;</t>
  </si>
  <si>
    <t xml:space="preserve">    &lt;error enabled='false' id='CS.METHOD.UNUSED_PRIVATE'  severity='4'/&gt;</t>
  </si>
  <si>
    <t xml:space="preserve">    &lt;error enabled='true' id='CS.NPS'  severity='4'/&gt;</t>
  </si>
  <si>
    <t xml:space="preserve">    &lt;error enabled='true' id='CS.NRE.CHECK.CALL.MIGHT'  severity='2'/&gt;</t>
  </si>
  <si>
    <t xml:space="preserve">    &lt;error enabled='true' id='CS.NRE.CHECK.CALL.MUST'  severity='2'/&gt;</t>
  </si>
  <si>
    <t xml:space="preserve">    &lt;error enabled='true' id='CS.NRE.CHECK.MIGHT'  severity='2'/&gt;</t>
  </si>
  <si>
    <t xml:space="preserve">    &lt;error enabled='true' id='CS.NRE.CHECK.MUST'  severity='2'/&gt;</t>
  </si>
  <si>
    <t xml:space="preserve">    &lt;error enabled='true' id='CS.NRE.CONST.CALL'  severity='2'/&gt;</t>
  </si>
  <si>
    <t xml:space="preserve">    &lt;error enabled='true' id='CS.NRE.CONST.DEREF'  severity='2'/&gt;</t>
  </si>
  <si>
    <t xml:space="preserve">    &lt;error enabled='true' id='CS.NRE.FUNC.CALL.MIGHT'  severity='2'/&gt;</t>
  </si>
  <si>
    <t xml:space="preserve">    &lt;error enabled='true' id='CS.NRE.FUNC.CALL.MUST'  severity='2'/&gt;</t>
  </si>
  <si>
    <t xml:space="preserve">    &lt;error enabled='true' id='CS.NRE.FUNC.MIGHT'  severity='2'/&gt;</t>
  </si>
  <si>
    <t xml:space="preserve">    &lt;error enabled='true' id='CS.NRE.FUNC.MUST'  severity='2'/&gt;</t>
  </si>
  <si>
    <t xml:space="preserve">    &lt;error enabled='true' id='CS.NRE.GEN.CALL.MIGHT'  severity='1'/&gt;</t>
  </si>
  <si>
    <t xml:space="preserve">    &lt;error enabled='true' id='CS.NRE.GEN.CALL.MUST'  severity='1'/&gt;</t>
  </si>
  <si>
    <t xml:space="preserve">    &lt;error enabled='true' id='CS.NRE.GEN.MIGHT'  severity='1'/&gt;</t>
  </si>
  <si>
    <t xml:space="preserve">    &lt;error enabled='true' id='CS.NRE.GEN.MUST'  severity='1'/&gt;</t>
  </si>
  <si>
    <t xml:space="preserve">    &lt;error enabled='false' id='CS.OVRD.EQUALS'  severity='4'/&gt;</t>
  </si>
  <si>
    <t xml:space="preserve">    &lt;error enabled='false' id='CS.PROP.LOCK'  severity='4'/&gt;</t>
  </si>
  <si>
    <t xml:space="preserve">    &lt;error enabled='false' id='CS.RCA'  severity='4'/&gt;</t>
  </si>
  <si>
    <t xml:space="preserve">    &lt;error enabled='false' id='CS.RESOURCE.AUTOBOXING'  severity='4'/&gt;</t>
  </si>
  <si>
    <t xml:space="preserve">    &lt;error enabled='true' id='CS.RESOURCE.LOOP'  severity='4'/&gt;</t>
  </si>
  <si>
    <t xml:space="preserve">    &lt;error enabled='false' id='CS.RESOURCE.UNBOXING'  severity='4'/&gt;</t>
  </si>
  <si>
    <t xml:space="preserve">    &lt;error enabled='true' id='CS.RLK'  severity='2'/&gt;</t>
  </si>
  <si>
    <t xml:space="preserve">    &lt;error enabled='true' id='CS.RNRE'  severity='2'/&gt;</t>
  </si>
  <si>
    <t xml:space="preserve">    &lt;error enabled='true' id='CS.SQL.INJECT.LOCAL'  severity='2'/&gt;</t>
  </si>
  <si>
    <t xml:space="preserve">    &lt;error enabled='false' id='CS.STMT.CONTROL.EMPTY'  severity='4'/&gt;</t>
  </si>
  <si>
    <t xml:space="preserve">    &lt;error enabled='false' id='CS.STMT.DO.BLOCK'  severity='4'/&gt;</t>
  </si>
  <si>
    <t xml:space="preserve">    &lt;error enabled='false' id='CS.STMT.FOR.BLOCK'  severity='4'/&gt;</t>
  </si>
  <si>
    <t xml:space="preserve">    &lt;error enabled='false' id='CS.STMT.IFELSE.BLOCK'  severity='4'/&gt;</t>
  </si>
  <si>
    <t xml:space="preserve">    &lt;error enabled='false' id='CS.STMT.WHILE.BLOCK'  severity='4'/&gt;</t>
  </si>
  <si>
    <t xml:space="preserve">    &lt;error enabled='false' id='CS.SV.CRITICAL_CONST'  severity='4'/&gt;</t>
  </si>
  <si>
    <t xml:space="preserve">    &lt;error enabled='false' id='CS.SV.CRITICAL_LVL'  severity='4'/&gt;</t>
  </si>
  <si>
    <t xml:space="preserve">    &lt;error enabled='false' id='CS.SV.EXPOSED_FIELD'  severity='4'/&gt;</t>
  </si>
  <si>
    <t xml:space="preserve">    &lt;error enabled='false' id='CS.SV.HIDDEN_FORM'  severity='4'/&gt;</t>
  </si>
  <si>
    <t xml:space="preserve">    &lt;error enabled='false' id='CS.SV.LINK_DEMAND.INHERITANCE'  severity='4'/&gt;</t>
  </si>
  <si>
    <t xml:space="preserve">    &lt;error enabled='false' id='CS.SV.LINK_DEMAND.LEVEL2'  severity='4'/&gt;</t>
  </si>
  <si>
    <t xml:space="preserve">    &lt;error enabled='false' id='CS.SV.LINK_DEMAND.TRANSP'  severity='4'/&gt;</t>
  </si>
  <si>
    <t xml:space="preserve">    &lt;error enabled='false' id='CS.SV.SER_CTOR'  severity='4'/&gt;</t>
  </si>
  <si>
    <t xml:space="preserve">    &lt;error enabled='false' id='CS.SV.SQL_QUERY'  severity='4'/&gt;</t>
  </si>
  <si>
    <t xml:space="preserve">    &lt;error enabled='true' id='CS.SV.TAINTED.ALLOC_SIZE'  severity='2'/&gt;</t>
  </si>
  <si>
    <t xml:space="preserve">    &lt;error enabled='false' id='CS.SV.TAINTED.BINOP'  severity='3'/&gt;</t>
  </si>
  <si>
    <t xml:space="preserve">    &lt;error enabled='false' id='CS.SV.TAINTED.CALL.BINOP'  severity='3'/&gt;</t>
  </si>
  <si>
    <t xml:space="preserve">    &lt;error enabled='false' id='CS.SV.TAINTED.CALL.GLOBAL'  severity='3'/&gt;</t>
  </si>
  <si>
    <t xml:space="preserve">    &lt;error enabled='true' id='CS.SV.TAINTED.CALL.INDEX_ACCESS'  severity='2'/&gt;</t>
  </si>
  <si>
    <t xml:space="preserve">    &lt;error enabled='true' id='CS.SV.TAINTED.CALL.LOOP_BOUND'  severity='2'/&gt;</t>
  </si>
  <si>
    <t xml:space="preserve">    &lt;error enabled='true' id='CS.SV.TAINTED.CALL.LOOP_BOUND.RESOURCE'  severity='2'/&gt;</t>
  </si>
  <si>
    <t xml:space="preserve">    &lt;error enabled='false' id='CS.SV.TAINTED.DESERIALIZATION'  severity='3'/&gt;</t>
  </si>
  <si>
    <t xml:space="preserve">    &lt;error enabled='true' id='CS.SV.TAINTED.FMTSTR'  severity='1'/&gt;</t>
  </si>
  <si>
    <t xml:space="preserve">    &lt;error enabled='false' id='CS.SV.TAINTED.GLOBAL'  severity='3'/&gt;</t>
  </si>
  <si>
    <t xml:space="preserve">    &lt;error enabled='true' id='CS.SV.TAINTED.INDEX_ACCESS'  severity='1'/&gt;</t>
  </si>
  <si>
    <t xml:space="preserve">    &lt;error enabled='true' id='CS.SV.TAINTED.INJECTION'  severity='3'/&gt;</t>
  </si>
  <si>
    <t xml:space="preserve">    &lt;error enabled='true' id='CS.SV.TAINTED.LOOP_BOUND'  severity='2'/&gt;</t>
  </si>
  <si>
    <t xml:space="preserve">    &lt;error enabled='true' id='CS.SV.TAINTED.LOOP_BOUND.RESOURCE'  severity='2'/&gt;</t>
  </si>
  <si>
    <t xml:space="preserve">    &lt;error enabled='true' id='CS.SV.TAINTED.PATH_TRAVERSAL'  severity='1'/&gt;</t>
  </si>
  <si>
    <t xml:space="preserve">    &lt;error enabled='false' id='CS.SV.TRANSP.ASSEMBLY_LOAD'  severity='4'/&gt;</t>
  </si>
  <si>
    <t xml:space="preserve">    &lt;error enabled='false' id='CS.SV.TRANSP.ASSERT'  severity='4'/&gt;</t>
  </si>
  <si>
    <t xml:space="preserve">    &lt;error enabled='false' id='CS.SV.TRANSP.CONFLICT'  severity='4'/&gt;</t>
  </si>
  <si>
    <t xml:space="preserve">    &lt;error enabled='false' id='CS.SV.TRANSP.HPCE'  severity='4'/&gt;</t>
  </si>
  <si>
    <t xml:space="preserve">    &lt;error enabled='false' id='CS.SV.TRANSP.SEC_DMD'  severity='4'/&gt;</t>
  </si>
  <si>
    <t xml:space="preserve">    &lt;error enabled='false' id='CS.SV.TRANSP.SUCSA'  severity='4'/&gt;</t>
  </si>
  <si>
    <t xml:space="preserve">    &lt;error enabled='false' id='CS.SV.TYPE_EQVL'  severity='4'/&gt;</t>
  </si>
  <si>
    <t xml:space="preserve">    &lt;error enabled='false' id='CS.SV.USAGERULES.PERMISSIONS'  severity='4'/&gt;</t>
  </si>
  <si>
    <t xml:space="preserve">    &lt;error enabled='false' id='CS.SWITCH.DEFAULT.POSITION'  severity='4'/&gt;</t>
  </si>
  <si>
    <t xml:space="preserve">    &lt;error enabled='false' id='CS.SWITCH.NODEFAULT'  severity='4'/&gt;</t>
  </si>
  <si>
    <t xml:space="preserve">    &lt;error enabled='false' id='CS.UNCHECKED.CAST'  severity='2'/&gt;</t>
  </si>
  <si>
    <t xml:space="preserve">    &lt;error enabled='false' id='CS.UNCHECKED.LOOPITER.CAST'  severity='2'/&gt;</t>
  </si>
  <si>
    <t xml:space="preserve">    &lt;error enabled='false' id='CS.UNINIT.LOCAL_VAR'  severity='4'/&gt;</t>
  </si>
  <si>
    <t xml:space="preserve">    &lt;error enabled='false' id='CS.UNINIT.LOOP_COUNTER'  severity='4'/&gt;</t>
  </si>
  <si>
    <t xml:space="preserve">    &lt;error enabled='true' id='CS.WRONG.CAST'  severity='2'/&gt;</t>
  </si>
  <si>
    <t xml:space="preserve">    &lt;error enabled='true' id='CS.WRONG.CAST.MIGHT'  severity='2'/&gt;</t>
  </si>
  <si>
    <t xml:space="preserve">    &lt;error enabled='false' id='CS.WRONGSIG.CMPTO'  severity='4'/&gt;</t>
  </si>
  <si>
    <t xml:space="preserve">    &lt;error enabled='true' id='CS.WRONGUSE.REFEQ'  severity='4'/&gt;</t>
  </si>
  <si>
    <t xml:space="preserve">    &lt;error enabled='true' id='CWARN.ALIGNMENT'  severity='4'/&gt;</t>
  </si>
  <si>
    <t xml:space="preserve">    &lt;error enabled='true' id='CWARN.BAD.PTR.ARITH'  severity='4'/&gt;</t>
  </si>
  <si>
    <t xml:space="preserve">    &lt;error enabled='true' id='CWARN.BITOP.SIZE'  severity='4'/&gt;</t>
  </si>
  <si>
    <t xml:space="preserve">    &lt;error enabled='true' id='CWARN.BOOLOP.INC'  severity='4'/&gt;</t>
  </si>
  <si>
    <t xml:space="preserve">    &lt;error enabled='true' id='CWARN.CAST.VIRTUAL_INHERITANCE'  severity='4'/&gt;</t>
  </si>
  <si>
    <t xml:space="preserve">    &lt;error enabled='true' id='CWARN.CMPCHR.EOF'  severity='4'/&gt;</t>
  </si>
  <si>
    <t xml:space="preserve">    &lt;error enabled='true' id='CWARN.CONSTCOND.DO'  severity='4'/&gt;</t>
  </si>
  <si>
    <t xml:space="preserve">    &lt;error enabled='true' id='CWARN.CONSTCOND.IF'  severity='4'/&gt;</t>
  </si>
  <si>
    <t xml:space="preserve">    &lt;error enabled='true' id='CWARN.CONSTCOND.SWITCH'  severity='4'/&gt;</t>
  </si>
  <si>
    <t xml:space="preserve">    &lt;error enabled='true' id='CWARN.CONSTCOND.TERNARY'  severity='4'/&gt;</t>
  </si>
  <si>
    <t xml:space="preserve">    &lt;error enabled='true' id='CWARN.CONSTCOND.WHILE'  severity='4'/&gt;</t>
  </si>
  <si>
    <t xml:space="preserve">    &lt;error enabled='true' id='CWARN.COPY.NOASSIGN'  severity='4'/&gt;</t>
  </si>
  <si>
    <t xml:space="preserve">    &lt;error enabled='true' id='CWARN.DTOR.NONVIRT.DELETE'  severity='2'/&gt;</t>
  </si>
  <si>
    <t xml:space="preserve">    &lt;error enabled='true' id='CWARN.DTOR.NONVIRT.NOTEMPTY'  severity='2'/&gt;</t>
  </si>
  <si>
    <t xml:space="preserve">    &lt;error enabled='true' id='CWARN.DTOR.VOIDPTR'  severity='3'/&gt;</t>
  </si>
  <si>
    <t xml:space="preserve">    &lt;error enabled='true' id='CWARN.EMPTY.LABEL'  severity='4'/&gt;</t>
  </si>
  <si>
    <t xml:space="preserve">    &lt;error enabled='true' id='CWARN.EMPTY.TYPEDEF'  severity='4'/&gt;</t>
  </si>
  <si>
    <t xml:space="preserve">    &lt;error enabled='true' id='CWARN.FUNCADDR'  severity='2'/&gt;</t>
  </si>
  <si>
    <t xml:space="preserve">    &lt;error enabled='true' id='CWARN.HIDDEN.PARAM'  severity='4'/&gt;</t>
  </si>
  <si>
    <t xml:space="preserve">    &lt;error enabled='true' id='CWARN.IMPLICITINT'  severity='4'/&gt;</t>
  </si>
  <si>
    <t xml:space="preserve">    &lt;error enabled='true' id='CWARN.INCL.ABSOLUTE'  severity='4'/&gt;</t>
  </si>
  <si>
    <t xml:space="preserve">    &lt;error enabled='true' id='CWARN.INCL.NO_INTERFACE'  severity='4'/&gt;</t>
  </si>
  <si>
    <t xml:space="preserve">    &lt;error enabled='true' id='CWARN.INLINE.NONFUNC'  severity='4'/&gt;</t>
  </si>
  <si>
    <t xml:space="preserve">    &lt;error enabled='true' id='CWARN.MEM.NONPOD'  severity='4'/&gt;</t>
  </si>
  <si>
    <t xml:space="preserve">    &lt;error enabled='true' id='CWARN.MEMBER.INIT.ORDER'  severity='4'/&gt;</t>
  </si>
  <si>
    <t xml:space="preserve">    &lt;error enabled='true' id='CWARN.MEMSET.SIZEOF.PTR'  severity='4'/&gt;</t>
  </si>
  <si>
    <t xml:space="preserve">    &lt;error enabled='true' id='CWARN.MOVE.CONST'  severity='4'/&gt;</t>
  </si>
  <si>
    <t xml:space="preserve">    &lt;error enabled='true' id='CWARN.NOEFFECT.OUTOFRANGE'  severity='3'/&gt;</t>
  </si>
  <si>
    <t xml:space="preserve">    &lt;error enabled='true' id='CWARN.NOEFFECT.SELF_ASSIGN'  severity='4'/&gt;</t>
  </si>
  <si>
    <t xml:space="preserve">    &lt;error enabled='true' id='CWARN.NOEFFECT.UCMP.GE'  severity='4'/&gt;</t>
  </si>
  <si>
    <t xml:space="preserve">    &lt;error enabled='true' id='CWARN.NOEFFECT.UCMP.GE.MACRO'  severity='4'/&gt;</t>
  </si>
  <si>
    <t xml:space="preserve">    &lt;error enabled='true' id='CWARN.NOEFFECT.UCMP.LT'  severity='4'/&gt;</t>
  </si>
  <si>
    <t xml:space="preserve">    &lt;error enabled='true' id='CWARN.NOEFFECT.UCMP.LT.MACRO'  severity='4'/&gt;</t>
  </si>
  <si>
    <t xml:space="preserve">    &lt;error enabled='true' id='CWARN.NULLCHECK.FUNCNAME'  severity='4'/&gt;</t>
  </si>
  <si>
    <t xml:space="preserve">    &lt;error enabled='true' id='CWARN.OVERRIDE.CONST'  severity='4'/&gt;</t>
  </si>
  <si>
    <t xml:space="preserve">    &lt;error enabled='true' id='CWARN.PACKED.TYPEDEF'  severity='4'/&gt;</t>
  </si>
  <si>
    <t xml:space="preserve">    &lt;error enabled='true' id='CWARN.PASSBYVALUE.ARG'  severity='4'/&gt;</t>
  </si>
  <si>
    <t xml:space="preserve">    &lt;error enabled='true' id='CWARN.PASSBYVALUE.EXC'  severity='4'/&gt;</t>
  </si>
  <si>
    <t xml:space="preserve">    &lt;error enabled='true' id='CWARN.RET.MAIN'  severity='4'/&gt;</t>
  </si>
  <si>
    <t xml:space="preserve">    &lt;error enabled='true' id='CWARN.SIGNEDBIT'  severity='4'/&gt;</t>
  </si>
  <si>
    <t xml:space="preserve">    &lt;error enabled='false' id='CXX.BSTR.LITERAL'  severity='2'/&gt;</t>
  </si>
  <si>
    <t xml:space="preserve">    &lt;error enabled='false' id='CXX.CWARN.DTOR.NONVIRT'  severity='3'/&gt;</t>
  </si>
  <si>
    <t xml:space="preserve">    &lt;error enabled='false' id='CXX.CWARN.HARDCODED_LOOP_BOUND'  severity='4'/&gt;</t>
  </si>
  <si>
    <t xml:space="preserve">    &lt;error enabled='false' id='CXX.CWARN.ITER.EXTERN'  severity='4'/&gt;</t>
  </si>
  <si>
    <t xml:space="preserve">    &lt;error enabled='false' id='CXX.CWINAPP.INIT'  severity='2'/&gt;</t>
  </si>
  <si>
    <t xml:space="preserve">    &lt;error enabled='false' id='CXX.FUNC.CSTRING.FORMAT'  severity='4'/&gt;</t>
  </si>
  <si>
    <t xml:space="preserve">    &lt;error enabled='false' id='CXX.FUNC.MEMSET.BUILTIN'  severity='2'/&gt;</t>
  </si>
  <si>
    <t xml:space="preserve">    &lt;error enabled='false' id='CXX.FUNC.T2OLE.LOOP'  severity='2'/&gt;</t>
  </si>
  <si>
    <t xml:space="preserve">    &lt;error enabled='false' id='CXX.FUNC.T2OLE.RETURN'  severity='2'/&gt;</t>
  </si>
  <si>
    <t xml:space="preserve">    &lt;error enabled='true' id='DBZ.CONST'  severity='1'/&gt;</t>
  </si>
  <si>
    <t xml:space="preserve">    &lt;error enabled='true' id='DBZ.CONST.CALL'  severity='1'/&gt;</t>
  </si>
  <si>
    <t xml:space="preserve">    &lt;error enabled='true' id='DBZ.GENERAL'  severity='1'/&gt;</t>
  </si>
  <si>
    <t xml:space="preserve">    &lt;error enabled='true' id='DBZ.ITERATOR'  severity='1'/&gt;</t>
  </si>
  <si>
    <t xml:space="preserve">    &lt;error enabled='true' id='ECC.EMPTY'  severity='4'/&gt;</t>
  </si>
  <si>
    <t xml:space="preserve">    &lt;error enabled='true' id='EFFECT'  severity='6'/&gt;</t>
  </si>
  <si>
    <t xml:space="preserve">    &lt;error enabled='true' id='EHC.EQ'  severity='4'/&gt;</t>
  </si>
  <si>
    <t xml:space="preserve">    &lt;error enabled='true' id='EHC.HASH'  severity='4'/&gt;</t>
  </si>
  <si>
    <t xml:space="preserve">    &lt;error enabled='true' id='ESCMP.EMPTYSTR'  severity='4'/&gt;</t>
  </si>
  <si>
    <t xml:space="preserve">    &lt;error enabled='true' id='EXC.BROADTHROWS'  severity='4'/&gt;</t>
  </si>
  <si>
    <t xml:space="preserve">    &lt;error enabled='true' id='FIN.EMPTY'  severity='3'/&gt;</t>
  </si>
  <si>
    <t xml:space="preserve">    &lt;error enabled='true' id='FIN.NOSUPER'  severity='3'/&gt;</t>
  </si>
  <si>
    <t xml:space="preserve">    &lt;error enabled='true' id='FMM.MIGHT'  severity='5'/&gt;</t>
  </si>
  <si>
    <t xml:space="preserve">    &lt;error enabled='true' id='FMM.MUST'  severity='5'/&gt;</t>
  </si>
  <si>
    <t xml:space="preserve">    &lt;error enabled='true' id='FNH.MIGHT'  severity='5'/&gt;</t>
  </si>
  <si>
    <t xml:space="preserve">    &lt;error enabled='true' id='FNH.MUST'  severity='5'/&gt;</t>
  </si>
  <si>
    <t xml:space="preserve">    &lt;error enabled='true' id='FREE.INCONSISTENT'  severity='6'/&gt;</t>
  </si>
  <si>
    <t xml:space="preserve">    &lt;error enabled='false' id='FSC.PRT'  severity='4'/&gt;</t>
  </si>
  <si>
    <t xml:space="preserve">    &lt;error enabled='false' id='FSC.PRV'  severity='4'/&gt;</t>
  </si>
  <si>
    <t xml:space="preserve">    &lt;error enabled='false' id='FSC.PUB'  severity='4'/&gt;</t>
  </si>
  <si>
    <t xml:space="preserve">    &lt;error enabled='true' id='FUM.GEN.MIGHT'  severity='5'/&gt;</t>
  </si>
  <si>
    <t xml:space="preserve">    &lt;error enabled='true' id='FUM.GEN.MUST'  severity='5'/&gt;</t>
  </si>
  <si>
    <t xml:space="preserve">    &lt;error enabled='true' id='FUNCRET.GEN'  severity='5'/&gt;</t>
  </si>
  <si>
    <t xml:space="preserve">    &lt;error enabled='true' id='FUNCRET.IMPLICIT'  severity='5'/&gt;</t>
  </si>
  <si>
    <t xml:space="preserve">    &lt;error enabled='true' id='HCC'  severity='2'/&gt;</t>
  </si>
  <si>
    <t xml:space="preserve">    &lt;error enabled='true' id='HCC.PWD'  severity='2'/&gt;</t>
  </si>
  <si>
    <t xml:space="preserve">    &lt;error enabled='true' id='HCC.USER'  severity='2'/&gt;</t>
  </si>
  <si>
    <t xml:space="preserve">    &lt;error enabled='true' id='INCONSISTENT.LABEL'  severity='4'/&gt;</t>
  </si>
  <si>
    <t xml:space="preserve">    &lt;error enabled='true' id='INCORRECT.ALLOC_SIZE'  severity='3'/&gt;</t>
  </si>
  <si>
    <t xml:space="preserve">    &lt;error enabled='true' id='INFINITE_LOOP.GLOBAL'  severity='2'/&gt;</t>
  </si>
  <si>
    <t xml:space="preserve">    &lt;error enabled='true' id='INFINITE_LOOP.LOCAL'  severity='2'/&gt;</t>
  </si>
  <si>
    <t xml:space="preserve">    &lt;error enabled='true' id='INFINITE_LOOP.MACRO'  severity='2'/&gt;</t>
  </si>
  <si>
    <t xml:space="preserve">    &lt;error enabled='true' id='INVARIANT_CONDITION.GEN'  severity='6'/&gt;</t>
  </si>
  <si>
    <t xml:space="preserve">    &lt;error enabled='true' id='INVARIANT_CONDITION.UNREACH'  severity='6'/&gt;</t>
  </si>
  <si>
    <t xml:space="preserve">    &lt;error enabled='true' id='ITER.CONTAINER.MODIFIED'  severity='3'/&gt;</t>
  </si>
  <si>
    <t xml:space="preserve">    &lt;error enabled='true' id='ITER.END.DEREF.MIGHT'  severity='3'/&gt;</t>
  </si>
  <si>
    <t xml:space="preserve">    &lt;error enabled='true' id='ITER.END.DEREF.MUST'  severity='3'/&gt;</t>
  </si>
  <si>
    <t xml:space="preserve">    &lt;error enabled='true' id='ITER.INAPPROPRIATE'  severity='4'/&gt;</t>
  </si>
  <si>
    <t xml:space="preserve">    &lt;error enabled='true' id='ITER.INAPPROPRIATE.MULTIPLE'  severity='4'/&gt;</t>
  </si>
  <si>
    <t xml:space="preserve">    &lt;error enabled='false' id='JAVA.DANGEROUS_CAST'  severity='4'/&gt;</t>
  </si>
  <si>
    <t xml:space="preserve">    &lt;error enabled='false' id='JAVA.HIDDEN.MEMBER.LOCAL'  severity='4'/&gt;</t>
  </si>
  <si>
    <t xml:space="preserve">    &lt;error enabled='false' id='JAVA.HIDDEN.PARAM.LOCAL'  severity='4'/&gt;</t>
  </si>
  <si>
    <t xml:space="preserve">    &lt;error enabled='false' id='JAVA.MAGIC.CHAR'  severity='4'/&gt;</t>
  </si>
  <si>
    <t xml:space="preserve">    &lt;error enabled='false' id='JAVA.MAGIC.NUMBER'  severity='4'/&gt;</t>
  </si>
  <si>
    <t xml:space="preserve">    &lt;error enabled='false' id='JAVA.MAGIC.STRING'  severity='4'/&gt;</t>
  </si>
  <si>
    <t xml:space="preserve">    &lt;error enabled='false' id='JAVA.STMT.DO.BLOCK'  severity='4'/&gt;</t>
  </si>
  <si>
    <t xml:space="preserve">    &lt;error enabled='false' id='JAVA.STMT.FOR.BLOCK'  severity='4'/&gt;</t>
  </si>
  <si>
    <t xml:space="preserve">    &lt;error enabled='false' id='JAVA.STMT.IFELSE.BLOCK'  severity='4'/&gt;</t>
  </si>
  <si>
    <t xml:space="preserve">    &lt;error enabled='false' id='JAVA.STMT.WHILE.BLOCK'  severity='4'/&gt;</t>
  </si>
  <si>
    <t xml:space="preserve">    &lt;error enabled='false' id='JAVA.SWITCH.DEFAULT.POSITION'  severity='4'/&gt;</t>
  </si>
  <si>
    <t xml:space="preserve">    &lt;error enabled='false' id='JAVA.SWITCH.NOBREAK'  severity='4'/&gt;</t>
  </si>
  <si>
    <t xml:space="preserve">    &lt;error enabled='false' id='JAVA.SWITCH.NODEFAULT'  severity='4'/&gt;</t>
  </si>
  <si>
    <t xml:space="preserve">    &lt;error enabled='false' id='JAVA.UNINIT.LOCAL_VAR'  severity='4'/&gt;</t>
  </si>
  <si>
    <t xml:space="preserve">    &lt;error enabled='false' id='JAVA.UNINIT.LOOP_COUNTER'  severity='4'/&gt;</t>
  </si>
  <si>
    <t xml:space="preserve">    &lt;error enabled='true' id='JD.BITCMP'  severity='3'/&gt;</t>
  </si>
  <si>
    <t xml:space="preserve">    &lt;error enabled='true' id='JD.BITMASK'  severity='3'/&gt;</t>
  </si>
  <si>
    <t xml:space="preserve">    &lt;error enabled='true' id='JD.BITR'  severity='3'/&gt;</t>
  </si>
  <si>
    <t xml:space="preserve">    &lt;error enabled='true' id='JD.CALL.WRONGSTATIC'  severity='4'/&gt;</t>
  </si>
  <si>
    <t xml:space="preserve">    &lt;error enabled='false' id='JD.CAST.COL.MIGHT'  severity='4'/&gt;</t>
  </si>
  <si>
    <t xml:space="preserve">    &lt;error enabled='true' id='JD.CAST.COL.MUST'  severity='4'/&gt;</t>
  </si>
  <si>
    <t xml:space="preserve">    &lt;error enabled='true' id='JD.CAST.DOWNCAST'  severity='4'/&gt;</t>
  </si>
  <si>
    <t xml:space="preserve">    &lt;error enabled='true' id='JD.CAST.KEY'  severity='4'/&gt;</t>
  </si>
  <si>
    <t xml:space="preserve">    &lt;error enabled='true' id='JD.CAST.SUSP.MIGHT'  severity='4'/&gt;</t>
  </si>
  <si>
    <t xml:space="preserve">    &lt;error enabled='true' id='JD.CAST.SUSP.MUST'  severity='4'/&gt;</t>
  </si>
  <si>
    <t xml:space="preserve">    &lt;error enabled='true' id='JD.CAST.UPCAST'  severity='4'/&gt;</t>
  </si>
  <si>
    <t xml:space="preserve">    &lt;error enabled='true' id='JD.CATCH'  severity='4'/&gt;</t>
  </si>
  <si>
    <t xml:space="preserve">    &lt;error enabled='true' id='JD.CONCUR'  severity='3'/&gt;</t>
  </si>
  <si>
    <t xml:space="preserve">    &lt;error enabled='true' id='JD.EQ.ARR'  severity='4'/&gt;</t>
  </si>
  <si>
    <t xml:space="preserve">    &lt;error enabled='true' id='JD.EQ.UTA'  severity='4'/&gt;</t>
  </si>
  <si>
    <t xml:space="preserve">    &lt;error enabled='true' id='JD.EQ.UTC'  severity='4'/&gt;</t>
  </si>
  <si>
    <t xml:space="preserve">    &lt;error enabled='true' id='JD.FINRET'  severity='4'/&gt;</t>
  </si>
  <si>
    <t xml:space="preserve">    &lt;error enabled='true' id='JD.IFBAD'  severity='3'/&gt;</t>
  </si>
  <si>
    <t xml:space="preserve">    &lt;error enabled='true' id='JD.IFEMPTY'  severity='3'/&gt;</t>
  </si>
  <si>
    <t xml:space="preserve">    &lt;error enabled='true' id='JD.INF.ALLOC'  severity='4'/&gt;</t>
  </si>
  <si>
    <t xml:space="preserve">    &lt;error enabled='true' id='JD.INF.AREC'  severity='4'/&gt;</t>
  </si>
  <si>
    <t xml:space="preserve">    &lt;error enabled='true' id='JD.INST.TRUE'  severity='4'/&gt;</t>
  </si>
  <si>
    <t xml:space="preserve">    &lt;error enabled='true' id='JD.LIST.ADD'  severity='4'/&gt;</t>
  </si>
  <si>
    <t xml:space="preserve">    &lt;error enabled='true' id='JD.LOCK'  severity='2'/&gt;</t>
  </si>
  <si>
    <t xml:space="preserve">    &lt;error enabled='true' id='JD.LOCK.NOTIFY'  severity='4'/&gt;</t>
  </si>
  <si>
    <t xml:space="preserve">    &lt;error enabled='true' id='JD.LOCK.SLEEP'  severity='4'/&gt;</t>
  </si>
  <si>
    <t xml:space="preserve">    &lt;error enabled='true' id='JD.LOCK.WAIT'  severity='4'/&gt;</t>
  </si>
  <si>
    <t xml:space="preserve">    &lt;error enabled='false' id='JD.METHOD.CBS'  severity='4'/&gt;</t>
  </si>
  <si>
    <t xml:space="preserve">    &lt;error enabled='true' id='JD.NEXT'  severity='4'/&gt;</t>
  </si>
  <si>
    <t xml:space="preserve">    &lt;error enabled='true' id='JD.OVER'  severity='4'/&gt;</t>
  </si>
  <si>
    <t xml:space="preserve">    &lt;error enabled='true' id='JD.RC.EXPR.CHECK'  severity='4'/&gt;</t>
  </si>
  <si>
    <t xml:space="preserve">    &lt;error enabled='false' id='JD.RC.EXPR.DEAD'  severity='4'/&gt;</t>
  </si>
  <si>
    <t xml:space="preserve">    &lt;error enabled='true' id='JD.ST.POS'  severity='4'/&gt;</t>
  </si>
  <si>
    <t xml:space="preserve">    &lt;error enabled='true' id='JD.SYNC.DCL'  severity='4'/&gt;</t>
  </si>
  <si>
    <t xml:space="preserve">    &lt;error enabled='true' id='JD.SYNC.IN'  severity='4'/&gt;</t>
  </si>
  <si>
    <t xml:space="preserve">    &lt;error enabled='true' id='JD.THREAD.RUN'  severity='4'/&gt;</t>
  </si>
  <si>
    <t xml:space="preserve">    &lt;error enabled='true' id='JD.UMC.FINALIZE'  severity='3'/&gt;</t>
  </si>
  <si>
    <t xml:space="preserve">    &lt;error enabled='true' id='JD.UMC.RUNFIN'  severity='3'/&gt;</t>
  </si>
  <si>
    <t xml:space="preserve">    &lt;error enabled='true' id='JD.UMC.WAIT'  severity='4'/&gt;</t>
  </si>
  <si>
    <t xml:space="preserve">    &lt;error enabled='false' id='JD.UN.MET'  severity='4'/&gt;</t>
  </si>
  <si>
    <t xml:space="preserve">    &lt;error enabled='true' id='JD.UN.PMET'  severity='3'/&gt;</t>
  </si>
  <si>
    <t xml:space="preserve">    &lt;error enabled='true' id='JD.UNCAUGHT'  severity='4'/&gt;</t>
  </si>
  <si>
    <t xml:space="preserve">    &lt;error enabled='true' id='JD.UNMOD'  severity='2'/&gt;</t>
  </si>
  <si>
    <t xml:space="preserve">    &lt;error enabled='true' id='JD.VNU'  severity='4'/&gt;</t>
  </si>
  <si>
    <t xml:space="preserve">    &lt;error enabled='true' id='JD.VNU.NULL'  severity='4'/&gt;</t>
  </si>
  <si>
    <t xml:space="preserve">    &lt;error enabled='true' id='LA_UNUSED'  severity='7'/&gt;</t>
  </si>
  <si>
    <t xml:space="preserve">    &lt;error enabled='true' id='LOCRET.ARG'  severity='6'/&gt;</t>
  </si>
  <si>
    <t xml:space="preserve">    &lt;error enabled='true' id='LOCRET.GLOB'  severity='6'/&gt;</t>
  </si>
  <si>
    <t xml:space="preserve">    &lt;error enabled='true' id='LOCRET.RET'  severity='6'/&gt;</t>
  </si>
  <si>
    <t xml:space="preserve">    &lt;error enabled='false' id='LS.CALL'  severity='3'/&gt;</t>
  </si>
  <si>
    <t xml:space="preserve">    &lt;error enabled='false' id='LS.CALL.STRING'  severity='3'/&gt;</t>
  </si>
  <si>
    <t xml:space="preserve">    &lt;error enabled='true' id='LV_UNUSED.GEN'  severity='6'/&gt;</t>
  </si>
  <si>
    <t xml:space="preserve">    &lt;error enabled='false' id='METRICS.E.HIS_Metrics___Comment_density_COMF'  severity='8'/&gt;</t>
  </si>
  <si>
    <t xml:space="preserve">    &lt;error enabled='true' id='METRICS.E.HIS_Metrics___Cyclomatic_v_G_'  severity='8'/&gt;</t>
  </si>
  <si>
    <t xml:space="preserve">    &lt;error enabled='false' id='METRICS.E.HIS_Metrics___Language_scope_VOCF'  severity='8'/&gt;</t>
  </si>
  <si>
    <t xml:space="preserve">    &lt;error enabled='true' id='METRICS.E.HIS_Metrics___Max_nesting_level_LEVEL'  severity='8'/&gt;</t>
  </si>
  <si>
    <t xml:space="preserve">    &lt;error enabled='false' id='METRICS.E.HIS_Metrics___Number_of_calls_CALLS'  severity='8'/&gt;</t>
  </si>
  <si>
    <t xml:space="preserve">    &lt;error enabled='false' id='METRICS.E.HIS_Metrics___Number_of_instructions_per_func_STMT'  severity='8'/&gt;</t>
  </si>
  <si>
    <t xml:space="preserve">    &lt;error enabled='true' id='METRICS.E.HIS_Metrics___Number_of_parameters_PARAM'  severity='8'/&gt;</t>
  </si>
  <si>
    <t xml:space="preserve">    &lt;error enabled='true' id='METRICS.E.HIS_Metrics___Number_of_paths_PATH'  severity='8'/&gt;</t>
  </si>
  <si>
    <t xml:space="preserve">    &lt;error enabled='false' id='METRICS.E.HIS_Metrics___Number_of_return_points_RETURN'  severity='8'/&gt;</t>
  </si>
  <si>
    <t xml:space="preserve">    &lt;error enabled='false' id='METRICS.W.HIS_Metrics___Comment_density_COMF'  severity='8'/&gt;</t>
  </si>
  <si>
    <t xml:space="preserve">    &lt;error enabled='true' id='METRICS.W.HIS_Metrics___Cyclomatic_v_G_'  severity='8'/&gt;</t>
  </si>
  <si>
    <t xml:space="preserve">    &lt;error enabled='false' id='METRICS.W.HIS_Metrics___Language_scope_VOCF'  severity='8'/&gt;</t>
  </si>
  <si>
    <t xml:space="preserve">    &lt;error enabled='true' id='METRICS.W.HIS_Metrics___Max_nesting_level_LEVEL'  severity='8'/&gt;</t>
  </si>
  <si>
    <t xml:space="preserve">    &lt;error enabled='false' id='METRICS.W.HIS_Metrics___Number_of_calls_CALLS'  severity='8'/&gt;</t>
  </si>
  <si>
    <t xml:space="preserve">    &lt;error enabled='false' id='METRICS.W.HIS_Metrics___Number_of_instructions_per_func_STMT'  severity='8'/&gt;</t>
  </si>
  <si>
    <t xml:space="preserve">    &lt;error enabled='true' id='METRICS.W.HIS_Metrics___Number_of_parameters_PARAM'  severity='8'/&gt;</t>
  </si>
  <si>
    <t xml:space="preserve">    &lt;error enabled='true' id='METRICS.W.HIS_Metrics___Number_of_paths_PATH'  severity='8'/&gt;</t>
  </si>
  <si>
    <t xml:space="preserve">    &lt;error enabled='false' id='METRICS.W.HIS_Metrics___Number_of_return_points_RETURN'  severity='8'/&gt;</t>
  </si>
  <si>
    <t xml:space="preserve">    &lt;error enabled='false' id='MISRA.ADDR.REF.PARAM'  severity='4'/&gt;</t>
  </si>
  <si>
    <t xml:space="preserve">    &lt;error enabled='false' id='MISRA.ADDR.REF.PARAM.PTR'  severity='4'/&gt;</t>
  </si>
  <si>
    <t xml:space="preserve">    &lt;error enabled='false' id='MISRA.ARRAY.ARG_SIZE'  severity='4'/&gt;</t>
  </si>
  <si>
    <t xml:space="preserve">    &lt;error enabled='false' id='MISRA.ARRAY.ARG_SIZE.MIGHT'  severity='4'/&gt;</t>
  </si>
  <si>
    <t xml:space="preserve">    &lt;error enabled='true' id='MISRA.ARRAY.VAR_LENGTH.2012'  severity='6'/&gt;</t>
  </si>
  <si>
    <t xml:space="preserve">    &lt;error enabled='true' id='MISRA.ASM.ENCAPS'  severity='6'/&gt;</t>
  </si>
  <si>
    <t xml:space="preserve">    &lt;error enabled='false' id='MISRA.ASSIGN.COND'  severity='4'/&gt;</t>
  </si>
  <si>
    <t xml:space="preserve">    &lt;error enabled='true' id='MISRA.ASSIGN.OVERLAP'  severity='5'/&gt;</t>
  </si>
  <si>
    <t xml:space="preserve">    &lt;error enabled='false' id='MISRA.ASSIGN.SUBEXPR'  severity='4'/&gt;</t>
  </si>
  <si>
    <t xml:space="preserve">    &lt;error enabled='true' id='MISRA.ASSIGN.SUBEXPR.2012'  severity='7'/&gt;</t>
  </si>
  <si>
    <t xml:space="preserve">    &lt;error enabled='false' id='MISRA.BASE.IDS.UNIQUE'  severity='4'/&gt;</t>
  </si>
  <si>
    <t xml:space="preserve">    &lt;error enabled='false' id='MISRA.BASE.MANYDEFS'  severity='4'/&gt;</t>
  </si>
  <si>
    <t xml:space="preserve">    &lt;error enabled='false' id='MISRA.BASE.VIRTUAL.NOTVIRTUAL'  severity='4'/&gt;</t>
  </si>
  <si>
    <t xml:space="preserve">    &lt;error enabled='false' id='MISRA.BIN_OP.OVERLOAD'  severity='4'/&gt;</t>
  </si>
  <si>
    <t xml:space="preserve">    &lt;error enabled='true' id='MISRA.BITFIELD.SIGNED'  severity='6'/&gt;</t>
  </si>
  <si>
    <t xml:space="preserve">    &lt;error enabled='false' id='MISRA.BITFIELD.SIGNED.UNNAMED'  severity='4'/&gt;</t>
  </si>
  <si>
    <t xml:space="preserve">    &lt;error enabled='true' id='MISRA.BITFIELD.TYPE'  severity='6'/&gt;</t>
  </si>
  <si>
    <t xml:space="preserve">    &lt;error enabled='false' id='MISRA.BITFIELD.TYPE.CPP'  severity='4'/&gt;</t>
  </si>
  <si>
    <t xml:space="preserve">    &lt;error enabled='false' id='MISRA.BITS.NOT_UNSIGNED'  severity='4'/&gt;</t>
  </si>
  <si>
    <t xml:space="preserve">    &lt;error enabled='false' id='MISRA.BITS.NOT_UNSIGNED.PREP'  severity='4'/&gt;</t>
  </si>
  <si>
    <t xml:space="preserve">    &lt;error enabled='false' id='MISRA.BITS.OPERAND'  severity='4'/&gt;</t>
  </si>
  <si>
    <t xml:space="preserve">    &lt;error enabled='true' id='MISRA.BREAK_OR_GOTO.MULTIPLE.2012'  severity='7'/&gt;</t>
  </si>
  <si>
    <t xml:space="preserve">    &lt;error enabled='true' id='MISRA.BUILTIN_NUMERIC'  severity='7'/&gt;</t>
  </si>
  <si>
    <t xml:space="preserve">    &lt;error enabled='true' id='MISRA.CAST.CONST'  severity='6'/&gt;</t>
  </si>
  <si>
    <t xml:space="preserve">    &lt;error enabled='false' id='MISRA.CAST.FLOAT'  severity='4'/&gt;</t>
  </si>
  <si>
    <t xml:space="preserve">    &lt;error enabled='false' id='MISRA.CAST.FLOAT.WIDER'  severity='4'/&gt;</t>
  </si>
  <si>
    <t xml:space="preserve">    &lt;error enabled='false' id='MISRA.CAST.FLOAT_INT'  severity='4'/&gt;</t>
  </si>
  <si>
    <t xml:space="preserve">    &lt;error enabled='false' id='MISRA.CAST.FUNC_PTR'  severity='4'/&gt;</t>
  </si>
  <si>
    <t xml:space="preserve">    &lt;error enabled='true' id='MISRA.CAST.FUNC_PTR.2012'  severity='6'/&gt;</t>
  </si>
  <si>
    <t xml:space="preserve">    &lt;error enabled='false' id='MISRA.CAST.FUNC_PTR.CPP'  severity='4'/&gt;</t>
  </si>
  <si>
    <t xml:space="preserve">    &lt;error enabled='true' id='MISRA.CAST.INCOMPLETE_PTR_TO_ANY.2012'  severity='6'/&gt;</t>
  </si>
  <si>
    <t xml:space="preserve">    &lt;error enabled='false' id='MISRA.CAST.INT'  severity='4'/&gt;</t>
  </si>
  <si>
    <t xml:space="preserve">    &lt;error enabled='false' id='MISRA.CAST.INT.SIGN'  severity='4'/&gt;</t>
  </si>
  <si>
    <t xml:space="preserve">    &lt;error enabled='false' id='MISRA.CAST.INT.WIDER'  severity='4'/&gt;</t>
  </si>
  <si>
    <t xml:space="preserve">    &lt;error enabled='false' id='MISRA.CAST.INT_FLOAT'  severity='4'/&gt;</t>
  </si>
  <si>
    <t xml:space="preserve">    &lt;error enabled='false' id='MISRA.CAST.INT_TO_PTR'  severity='4'/&gt;</t>
  </si>
  <si>
    <t xml:space="preserve">    &lt;error enabled='true' id='MISRA.CAST.OBJ_PTR_TO_INT.2012'  severity='7'/&gt;</t>
  </si>
  <si>
    <t xml:space="preserve">    &lt;error enabled='true' id='MISRA.CAST.OBJ_PTR_TO_NON_INT.2012'  severity='6'/&gt;</t>
  </si>
  <si>
    <t xml:space="preserve">    &lt;error enabled='true' id='MISRA.CAST.OBJ_PTR_TO_OBJ_PTR.2012'  severity='6'/&gt;</t>
  </si>
  <si>
    <t xml:space="preserve">    &lt;error enabled='false' id='MISRA.CAST.POLY.TYPE'  severity='4'/&gt;</t>
  </si>
  <si>
    <t xml:space="preserve">    &lt;error enabled='false' id='MISRA.CAST.PTR'  severity='4'/&gt;</t>
  </si>
  <si>
    <t xml:space="preserve">    &lt;error enabled='false' id='MISRA.CAST.PTR.UNRELATED'  severity='4'/&gt;</t>
  </si>
  <si>
    <t xml:space="preserve">    &lt;error enabled='false' id='MISRA.CAST.PTR.VRCLASS'  severity='4'/&gt;</t>
  </si>
  <si>
    <t xml:space="preserve">    &lt;error enabled='false' id='MISRA.CAST.PTR_TO_INT'  severity='4'/&gt;</t>
  </si>
  <si>
    <t xml:space="preserve">    &lt;error enabled='false' id='MISRA.CAST.UNSIGNED_BITS'  severity='4'/&gt;</t>
  </si>
  <si>
    <t xml:space="preserve">    &lt;error enabled='true' id='MISRA.CAST.VOID_PTR_TO_INT.2012'  severity='6'/&gt;</t>
  </si>
  <si>
    <t xml:space="preserve">    &lt;error enabled='true' id='MISRA.CAST.VOID_PTR_TO_OBJ_PTR.2012'  severity='7'/&gt;</t>
  </si>
  <si>
    <t xml:space="preserve">    &lt;error enabled='false' id='MISRA.CATCH.ALL'  severity='4'/&gt;</t>
  </si>
  <si>
    <t xml:space="preserve">    &lt;error enabled='false' id='MISRA.CATCH.BY_VALUE'  severity='4'/&gt;</t>
  </si>
  <si>
    <t xml:space="preserve">    &lt;error enabled='false' id='MISRA.CATCH.NOALL'  severity='4'/&gt;</t>
  </si>
  <si>
    <t xml:space="preserve">    &lt;error enabled='false' id='MISRA.CATCH.WRONGORD'  severity='4'/&gt;</t>
  </si>
  <si>
    <t xml:space="preserve">    &lt;error enabled='false' id='MISRA.CHAR.DIGRAPH'  severity='4'/&gt;</t>
  </si>
  <si>
    <t xml:space="preserve">    &lt;error enabled='false' id='MISRA.CHAR.NOT_CHARACTER'  severity='4'/&gt;</t>
  </si>
  <si>
    <t xml:space="preserve">    &lt;error enabled='false' id='MISRA.CHAR.OPERAND'  severity='4'/&gt;</t>
  </si>
  <si>
    <t xml:space="preserve">    &lt;error enabled='true' id='MISRA.CHAR.TRIGRAPH'  severity='7'/&gt;</t>
  </si>
  <si>
    <t xml:space="preserve">    &lt;error enabled='true' id='MISRA.COMMA'  severity='7'/&gt;</t>
  </si>
  <si>
    <t xml:space="preserve">    &lt;error enabled='true' id='MISRA.COMP.WRAPAROUND'  severity='7'/&gt;</t>
  </si>
  <si>
    <t xml:space="preserve">    &lt;error enabled='false' id='MISRA.CONST.RET.NON_CONST'  severity='4'/&gt;</t>
  </si>
  <si>
    <t xml:space="preserve">    &lt;error enabled='false' id='MISRA.CONTINUE'  severity='4'/&gt;</t>
  </si>
  <si>
    <t xml:space="preserve">    &lt;error enabled='false' id='MISRA.CONTINUE.ILL'  severity='4'/&gt;</t>
  </si>
  <si>
    <t xml:space="preserve">    &lt;error enabled='false' id='MISRA.CONV.FLOAT'  severity='4'/&gt;</t>
  </si>
  <si>
    <t xml:space="preserve">    &lt;error enabled='false' id='MISRA.CONV.INT.SIGN'  severity='4'/&gt;</t>
  </si>
  <si>
    <t xml:space="preserve">    &lt;error enabled='false' id='MISRA.CONV.NUM.NARROWER'  severity='4'/&gt;</t>
  </si>
  <si>
    <t xml:space="preserve">    &lt;error enabled='false' id='MISRA.COPY.CSTR.TMPL'  severity='4'/&gt;</t>
  </si>
  <si>
    <t xml:space="preserve">    &lt;error enabled='false' id='MISRA.COPYASSIGN.ABSTRACT'  severity='4'/&gt;</t>
  </si>
  <si>
    <t xml:space="preserve">    &lt;error enabled='false' id='MISRA.COPYASSIGN.TMPL'  severity='4'/&gt;</t>
  </si>
  <si>
    <t xml:space="preserve">    &lt;error enabled='true' id='MISRA.CT.UNIQUE.ID'  severity='6'/&gt;</t>
  </si>
  <si>
    <t xml:space="preserve">    &lt;error enabled='false' id='MISRA.CTOR.BASE'  severity='4'/&gt;</t>
  </si>
  <si>
    <t xml:space="preserve">    &lt;error enabled='false' id='MISRA.CTOR.DYNAMIC'  severity='4'/&gt;</t>
  </si>
  <si>
    <t xml:space="preserve">    &lt;error enabled='false' id='MISRA.CTOR.NOT_EXPLICIT'  severity='4'/&gt;</t>
  </si>
  <si>
    <t xml:space="preserve">    &lt;error enabled='false' id='MISRA.CTOR.TRY.NON_STATIC'  severity='4'/&gt;</t>
  </si>
  <si>
    <t xml:space="preserve">    &lt;error enabled='false' id='MISRA.CVALUE.IMPL.CAST'  severity='4'/&gt;</t>
  </si>
  <si>
    <t xml:space="preserve">    &lt;error enabled='false' id='MISRA.CVALUE.IMPL.CAST.CPP'  severity='4'/&gt;</t>
  </si>
  <si>
    <t xml:space="preserve">    &lt;error enabled='false' id='MISRA.C_CAST'  severity='4'/&gt;</t>
  </si>
  <si>
    <t xml:space="preserve">    &lt;error enabled='true' id='MISRA.DECL.ARRAY_SIZE'  severity='7'/&gt;</t>
  </si>
  <si>
    <t xml:space="preserve">    &lt;error enabled='false' id='MISRA.DECL.EXCPT.SPEC'  severity='4'/&gt;</t>
  </si>
  <si>
    <t xml:space="preserve">    &lt;error enabled='true' id='MISRA.DECL.FUNC.INLINE.STATIC.2012'  severity='6'/&gt;</t>
  </si>
  <si>
    <t xml:space="preserve">    &lt;error enabled='false' id='MISRA.DECL.FUNC_LOCAL'  severity='4'/&gt;</t>
  </si>
  <si>
    <t xml:space="preserve">    &lt;error enabled='false' id='MISRA.DECL.MANY_DCLS'  severity='4'/&gt;</t>
  </si>
  <si>
    <t xml:space="preserve">    &lt;error enabled='true' id='MISRA.DECL.NO_TYPE'  severity='6'/&gt;</t>
  </si>
  <si>
    <t xml:space="preserve">    &lt;error enabled='false' id='MISRA.DEFINE.BADEXP'  severity='4'/&gt;</t>
  </si>
  <si>
    <t xml:space="preserve">    &lt;error enabled='false' id='MISRA.DEFINE.BADEXP.CPP'  severity='4'/&gt;</t>
  </si>
  <si>
    <t xml:space="preserve">    &lt;error enabled='true' id='MISRA.DEFINE.FUNC'  severity='7'/&gt;</t>
  </si>
  <si>
    <t xml:space="preserve">    &lt;error enabled='false' id='MISRA.DEFINE.LONGNAME'  severity='4'/&gt;</t>
  </si>
  <si>
    <t xml:space="preserve">    &lt;error enabled='false' id='MISRA.DEFINE.NOPARS'  severity='4'/&gt;</t>
  </si>
  <si>
    <t xml:space="preserve">    &lt;error enabled='false' id='MISRA.DEFINE.NOTGLOBAL'  severity='4'/&gt;</t>
  </si>
  <si>
    <t xml:space="preserve">    &lt;error enabled='false' id='MISRA.DEFINE.NOT_DISTINCT.C90.2012'  severity='6'/&gt;</t>
  </si>
  <si>
    <t xml:space="preserve">    &lt;error enabled='false' id='MISRA.DEFINE.NOT_DISTINCT.C99.2012'  severity='6'/&gt;</t>
  </si>
  <si>
    <t xml:space="preserve">    &lt;error enabled='true' id='MISRA.DEFINE.SHARP'  severity='7'/&gt;</t>
  </si>
  <si>
    <t xml:space="preserve">    &lt;error enabled='false' id='MISRA.DEFINE.SHARP.MANY'  severity='4'/&gt;</t>
  </si>
  <si>
    <t xml:space="preserve">    &lt;error enabled='true' id='MISRA.DEFINE.SHARP.ORDER.2012'  severity='6'/&gt;</t>
  </si>
  <si>
    <t xml:space="preserve">    &lt;error enabled='true' id='MISRA.DEFINE.SHARP.REPLACE.2012'  severity='6'/&gt;</t>
  </si>
  <si>
    <t xml:space="preserve">    &lt;error enabled='true' id='MISRA.DEFINE.STDIO.WCHAR.2012'  severity='6'/&gt;</t>
  </si>
  <si>
    <t xml:space="preserve">    &lt;error enabled='true' id='MISRA.DEFINE.WCSFTIME.2012'  severity='6'/&gt;</t>
  </si>
  <si>
    <t xml:space="preserve">    &lt;error enabled='true' id='MISRA.DEFINE.WRONGNAME'  severity='6'/&gt;</t>
  </si>
  <si>
    <t xml:space="preserve">    &lt;error enabled='true' id='MISRA.DEFINE.WRONGNAME.C90.2012'  severity='6'/&gt;</t>
  </si>
  <si>
    <t xml:space="preserve">    &lt;error enabled='true' id='MISRA.DEFINE.WRONGNAME.C99.2012'  severity='6'/&gt;</t>
  </si>
  <si>
    <t xml:space="preserve">    &lt;error enabled='true' id='MISRA.DEFINE.WRONGNAME.UNDERSCORE'  severity='6'/&gt;</t>
  </si>
  <si>
    <t xml:space="preserve">    &lt;error enabled='false' id='MISRA.DERIVE.VIRTUAL'  severity='4'/&gt;</t>
  </si>
  <si>
    <t xml:space="preserve">    &lt;error enabled='false' id='MISRA.DTOR.DYNAMIC'  severity='4'/&gt;</t>
  </si>
  <si>
    <t xml:space="preserve">    &lt;error enabled='false' id='MISRA.DTOR.THROW'  severity='4'/&gt;</t>
  </si>
  <si>
    <t xml:space="preserve">    &lt;error enabled='true' id='MISRA.ELIF.COND.NOT_BOOL.2012'  severity='6'/&gt;</t>
  </si>
  <si>
    <t xml:space="preserve">    &lt;error enabled='false' id='MISRA.ELIF.DEFINED'  severity='4'/&gt;</t>
  </si>
  <si>
    <t xml:space="preserve">    &lt;error enabled='true' id='MISRA.ELIF.OTHERFILE'  severity='6'/&gt;</t>
  </si>
  <si>
    <t xml:space="preserve">    &lt;error enabled='true' id='MISRA.ELIF.UNDEF'  severity='6'/&gt;</t>
  </si>
  <si>
    <t xml:space="preserve">    &lt;error enabled='false' id='MISRA.ELIF.WRAPAROUND'  severity='4'/&gt;</t>
  </si>
  <si>
    <t xml:space="preserve">    &lt;error enabled='true' id='MISRA.ELSE.OTHERFILE'  severity='6'/&gt;</t>
  </si>
  <si>
    <t xml:space="preserve">    &lt;error enabled='true' id='MISRA.ENDIF.OTHERFILE'  severity='6'/&gt;</t>
  </si>
  <si>
    <t xml:space="preserve">    &lt;error enabled='true' id='MISRA.ENUM.IMPLICIT.VAL.NON_UNIQUE.2012'  severity='6'/&gt;</t>
  </si>
  <si>
    <t xml:space="preserve">    &lt;error enabled='false' id='MISRA.ENUM.INIT'  severity='4'/&gt;</t>
  </si>
  <si>
    <t xml:space="preserve">    &lt;error enabled='false' id='MISRA.ENUM.OPERAND'  severity='4'/&gt;</t>
  </si>
  <si>
    <t xml:space="preserve">    &lt;error enabled='true' id='MISRA.ETYPE.ASSIGN.2012'  severity='6'/&gt;</t>
  </si>
  <si>
    <t xml:space="preserve">    &lt;error enabled='true' id='MISRA.ETYPE.CATEGORY.DIFFERENT.2012'  severity='6'/&gt;</t>
  </si>
  <si>
    <t xml:space="preserve">    &lt;error enabled='true' id='MISRA.ETYPE.COMP.ASSIGN.2012'  severity='6'/&gt;</t>
  </si>
  <si>
    <t xml:space="preserve">    &lt;error enabled='true' id='MISRA.ETYPE.COMP.CAST.EXPL.DIFFERENT.2012'  severity='6'/&gt;</t>
  </si>
  <si>
    <t xml:space="preserve">    &lt;error enabled='true' id='MISRA.ETYPE.COMP.CAST.EXPL.WIDER.2012'  severity='6'/&gt;</t>
  </si>
  <si>
    <t xml:space="preserve">    &lt;error enabled='true' id='MISRA.ETYPE.COMP.CAST.IMPL.WIDER.2012'  severity='6'/&gt;</t>
  </si>
  <si>
    <t xml:space="preserve">    &lt;error enabled='true' id='MISRA.ETYPE.INAPPR.CAST.2012'  severity='7'/&gt;</t>
  </si>
  <si>
    <t xml:space="preserve">    &lt;error enabled='true' id='MISRA.ETYPE.INAPPR.CHAR.2012'  severity='6'/&gt;</t>
  </si>
  <si>
    <t xml:space="preserve">    &lt;error enabled='true' id='MISRA.ETYPE.INAPPR.OPERAND.BINOP.2012'  severity='6'/&gt;</t>
  </si>
  <si>
    <t xml:space="preserve">    &lt;error enabled='true' id='MISRA.ETYPE.INAPPR.OPERAND.INDEXPR.2012'  severity='6'/&gt;</t>
  </si>
  <si>
    <t xml:space="preserve">    &lt;error enabled='true' id='MISRA.ETYPE.INAPPR.OPERAND.TERNOP.2012'  severity='6'/&gt;</t>
  </si>
  <si>
    <t xml:space="preserve">    &lt;error enabled='true' id='MISRA.ETYPE.INAPPR.OPERAND.UNOP.2012'  severity='6'/&gt;</t>
  </si>
  <si>
    <t xml:space="preserve">    &lt;error enabled='true' id='MISRA.EXPANSION.DIRECTIVE'  severity='6'/&gt;</t>
  </si>
  <si>
    <t xml:space="preserve">    &lt;error enabled='false' id='MISRA.EXPANSION.NARGS'  severity='4'/&gt;</t>
  </si>
  <si>
    <t xml:space="preserve">    &lt;error enabled='false' id='MISRA.EXPANSION.UNSAFE'  severity='4'/&gt;</t>
  </si>
  <si>
    <t xml:space="preserve">    &lt;error enabled='false' id='MISRA.EXPR.COND.NOT_BOOLEAN'  severity='4'/&gt;</t>
  </si>
  <si>
    <t xml:space="preserve">    &lt;error enabled='true' id='MISRA.EXPR.PARENS.2012'  severity='7'/&gt;</t>
  </si>
  <si>
    <t xml:space="preserve">    &lt;error enabled='false' id='MISRA.EXPR.PARENS.INSUFFICIENT'  severity='4'/&gt;</t>
  </si>
  <si>
    <t xml:space="preserve">    &lt;error enabled='false' id='MISRA.EXPR.PARENS.REDUNDANT'  severity='4'/&gt;</t>
  </si>
  <si>
    <t xml:space="preserve">    &lt;error enabled='true' id='MISRA.EXPR.PARENS.SIZEOF.2012'  severity='7'/&gt;</t>
  </si>
  <si>
    <t xml:space="preserve">    &lt;error enabled='true' id='MISRA.EXPR.SIZEOF.ARRAY_PARAM.2012_AMD1'  severity='5'/&gt;</t>
  </si>
  <si>
    <t xml:space="preserve">    &lt;error enabled='false' id='MISRA.FIELD.BIT.ENUM'  severity='4'/&gt;</t>
  </si>
  <si>
    <t xml:space="preserve">    &lt;error enabled='true' id='MISRA.FILE_PTR.DEREF.2012'  severity='5'/&gt;</t>
  </si>
  <si>
    <t xml:space="preserve">    &lt;error enabled='true' id='MISRA.FILE_PTR.DEREF.CAST.2012'  severity='5'/&gt;</t>
  </si>
  <si>
    <t xml:space="preserve">    &lt;error enabled='true' id='MISRA.FILE_PTR.DEREF.INDIRECT.2012'  severity='5'/&gt;</t>
  </si>
  <si>
    <t xml:space="preserve">    &lt;error enabled='true' id='MISRA.FILE_PTR.DEREF.RETURN.2012'  severity='5'/&gt;</t>
  </si>
  <si>
    <t xml:space="preserve">    &lt;error enabled='false' id='MISRA.FLOAT.BIT.REPR'  severity='4'/&gt;</t>
  </si>
  <si>
    <t xml:space="preserve">    &lt;error enabled='false' id='MISRA.FLOAT_EQUAL'  severity='4'/&gt;</t>
  </si>
  <si>
    <t xml:space="preserve">    &lt;error enabled='false' id='MISRA.FOR.BODY.LOOP_CTR_MODIFIED'  severity='4'/&gt;</t>
  </si>
  <si>
    <t xml:space="preserve">    &lt;error enabled='false' id='MISRA.FOR.BODY.LOOP_CTR_MODIFIED.MIGHT'  severity='4'/&gt;</t>
  </si>
  <si>
    <t xml:space="preserve">    &lt;error enabled='false' id='MISRA.FOR.COND'  severity='4'/&gt;</t>
  </si>
  <si>
    <t xml:space="preserve">    &lt;error enabled='false' id='MISRA.FOR.COND.CHANGE'  severity='4'/&gt;</t>
  </si>
  <si>
    <t xml:space="preserve">    &lt;error enabled='false' id='MISRA.FOR.COND.COUNTER_UNUSED'  severity='4'/&gt;</t>
  </si>
  <si>
    <t xml:space="preserve">    &lt;error enabled='false' id='MISRA.FOR.COND.EQ'  severity='4'/&gt;</t>
  </si>
  <si>
    <t xml:space="preserve">    &lt;error enabled='false' id='MISRA.FOR.COND.FLT'  severity='4'/&gt;</t>
  </si>
  <si>
    <t xml:space="preserve">    &lt;error enabled='false' id='MISRA.FOR.COND.INVALID_USE'  severity='4'/&gt;</t>
  </si>
  <si>
    <t xml:space="preserve">    &lt;error enabled='false' id='MISRA.FOR.COND.INVALID_USE.MIGHT'  severity='4'/&gt;</t>
  </si>
  <si>
    <t xml:space="preserve">    &lt;error enabled='false' id='MISRA.FOR.COND.PURE'  severity='4'/&gt;</t>
  </si>
  <si>
    <t xml:space="preserve">    &lt;error enabled='false' id='MISRA.FOR.COND.SINGLE_PURE'  severity='4'/&gt;</t>
  </si>
  <si>
    <t xml:space="preserve">    &lt;error enabled='true' id='MISRA.FOR.COUNTER.FLT'  severity='6'/&gt;</t>
  </si>
  <si>
    <t xml:space="preserve">    &lt;error enabled='false' id='MISRA.FOR.COUNTER.MANY'  severity='4'/&gt;</t>
  </si>
  <si>
    <t xml:space="preserve">    &lt;error enabled='false' id='MISRA.FOR.INCR'  severity='4'/&gt;</t>
  </si>
  <si>
    <t xml:space="preserve">    &lt;error enabled='false' id='MISRA.FOR.INCR.CHANGE'  severity='4'/&gt;</t>
  </si>
  <si>
    <t xml:space="preserve">    &lt;error enabled='false' id='MISRA.FOR.ITER_EXPR.INVALID_USE'  severity='4'/&gt;</t>
  </si>
  <si>
    <t xml:space="preserve">    &lt;error enabled='false' id='MISRA.FOR.ITER_EXPR.INVALID_USE.MIGHT'  severity='4'/&gt;</t>
  </si>
  <si>
    <t xml:space="preserve">    &lt;error enabled='false' id='MISRA.FOR.ITER_EXPR.MULTI_SIDE_EFFECTS'  severity='4'/&gt;</t>
  </si>
  <si>
    <t xml:space="preserve">    &lt;error enabled='false' id='MISRA.FOR.ITER_EXPR.ONE_EXPR'  severity='4'/&gt;</t>
  </si>
  <si>
    <t xml:space="preserve">    &lt;error enabled='false' id='MISRA.FOR.LOOP_CONTROL.CHANGE.COND'  severity='4'/&gt;</t>
  </si>
  <si>
    <t xml:space="preserve">    &lt;error enabled='false' id='MISRA.FOR.LOOP_CONTROL.CHANGE.EXPR'  severity='4'/&gt;</t>
  </si>
  <si>
    <t xml:space="preserve">    &lt;error enabled='false' id='MISRA.FOR.LOOP_CONTROL.NOT_BOOLEAN'  severity='4'/&gt;</t>
  </si>
  <si>
    <t xml:space="preserve">    &lt;error enabled='false' id='MISRA.FOR.MULTI_INIT'  severity='4'/&gt;</t>
  </si>
  <si>
    <t xml:space="preserve">    &lt;error enabled='false' id='MISRA.FOR.STMT.CHANGE'  severity='4'/&gt;</t>
  </si>
  <si>
    <t xml:space="preserve">    &lt;error enabled='false' id='MISRA.FOR.UNINIT_COUNTER'  severity='4'/&gt;</t>
  </si>
  <si>
    <t xml:space="preserve">    &lt;error enabled='false' id='MISRA.FUNC.ADDR'  severity='4'/&gt;</t>
  </si>
  <si>
    <t xml:space="preserve">    &lt;error enabled='true' id='MISRA.FUNC.ARRAY.PARAM.STATIC.2012'  severity='5'/&gt;</t>
  </si>
  <si>
    <t xml:space="preserve">    &lt;error enabled='false' id='MISRA.FUNC.ARRAY.PARAMS'  severity='4'/&gt;</t>
  </si>
  <si>
    <t xml:space="preserve">    &lt;error enabled='false' id='MISRA.FUNC.DECL.AFTERUSE'  severity='4'/&gt;</t>
  </si>
  <si>
    <t xml:space="preserve">    &lt;error enabled='true' id='MISRA.FUNC.MODIFIEDPAR.2012'  severity='7'/&gt;</t>
  </si>
  <si>
    <t xml:space="preserve">    &lt;error enabled='true' id='MISRA.FUNC.NODECL.CALL.2012'  severity='5'/&gt;</t>
  </si>
  <si>
    <t xml:space="preserve">    &lt;error enabled='false' id='MISRA.FUNC.NOPROT.CALL'  severity='4'/&gt;</t>
  </si>
  <si>
    <t xml:space="preserve">    &lt;error enabled='false' id='MISRA.FUNC.NOPROT.DEF'  severity='4'/&gt;</t>
  </si>
  <si>
    <t xml:space="preserve">    &lt;error enabled='true' id='MISRA.FUNC.NOPROT.DEF.2012'  severity='6'/&gt;</t>
  </si>
  <si>
    <t xml:space="preserve">    &lt;error enabled='true' id='MISRA.FUNC.NO_PARAMS'  severity='6'/&gt;</t>
  </si>
  <si>
    <t xml:space="preserve">    &lt;error enabled='false' id='MISRA.FUNC.PARAMS.IDENT'  severity='4'/&gt;</t>
  </si>
  <si>
    <t xml:space="preserve">    &lt;error enabled='true' id='MISRA.FUNC.PROT_FORM.KR.2012'  severity='6'/&gt;</t>
  </si>
  <si>
    <t xml:space="preserve">    &lt;error enabled='true' id='MISRA.FUNC.RECUR'  severity='6'/&gt;</t>
  </si>
  <si>
    <t xml:space="preserve">    &lt;error enabled='false' id='MISRA.FUNC.SPEC.NOTSPEC'  severity='4'/&gt;</t>
  </si>
  <si>
    <t xml:space="preserve">    &lt;error enabled='false' id='MISRA.FUNC.SPEC.OVRLD'  severity='4'/&gt;</t>
  </si>
  <si>
    <t xml:space="preserve">    &lt;error enabled='true' id='MISRA.FUNC.STATIC.REDECL'  severity='6'/&gt;</t>
  </si>
  <si>
    <t xml:space="preserve">    &lt;error enabled='true' id='MISRA.FUNC.UNMATCHED.PARAMS'  severity='6'/&gt;</t>
  </si>
  <si>
    <t xml:space="preserve">    &lt;error enabled='true' id='MISRA.FUNC.UNNAMED.PARAMS'  severity='6'/&gt;</t>
  </si>
  <si>
    <t xml:space="preserve">    &lt;error enabled='false' id='MISRA.FUNC.UNUSEDPAR'  severity='4'/&gt;</t>
  </si>
  <si>
    <t xml:space="preserve">    &lt;error enabled='true' id='MISRA.FUNC.UNUSEDPAR.2012'  severity='7'/&gt;</t>
  </si>
  <si>
    <t xml:space="preserve">    &lt;error enabled='false' id='MISRA.FUNC.UNUSEDPAR.UNNAMED'  severity='4'/&gt;</t>
  </si>
  <si>
    <t xml:space="preserve">    &lt;error enabled='false' id='MISRA.FUNC.UNUSEDRET'  severity='4'/&gt;</t>
  </si>
  <si>
    <t xml:space="preserve">    &lt;error enabled='true' id='MISRA.FUNC.UNUSEDRET.2012'  severity='6'/&gt;</t>
  </si>
  <si>
    <t xml:space="preserve">    &lt;error enabled='true' id='MISRA.FUNC.VARARG'  severity='6'/&gt;</t>
  </si>
  <si>
    <t xml:space="preserve">    &lt;error enabled='false' id='MISRA.FUNC.VIRTUAL.UNUSEDPAR'  severity='4'/&gt;</t>
  </si>
  <si>
    <t xml:space="preserve">    &lt;error enabled='false' id='MISRA.FUNC_CAST'  severity='4'/&gt;</t>
  </si>
  <si>
    <t xml:space="preserve">    &lt;error enabled='false' id='MISRA.GENFU.ASSOC'  severity='4'/&gt;</t>
  </si>
  <si>
    <t xml:space="preserve">    &lt;error enabled='true' id='MISRA.GOTO'  severity='7'/&gt;</t>
  </si>
  <si>
    <t xml:space="preserve">    &lt;error enabled='false' id='MISRA.GOTO.AFTER.LABEL'  severity='4'/&gt;</t>
  </si>
  <si>
    <t xml:space="preserve">    &lt;error enabled='true' id='MISRA.GOTO.AFTER_LABEL.2012'  severity='6'/&gt;</t>
  </si>
  <si>
    <t xml:space="preserve">    &lt;error enabled='false' id='MISRA.GOTO.NESTED'  severity='4'/&gt;</t>
  </si>
  <si>
    <t xml:space="preserve">    &lt;error enabled='true' id='MISRA.GOTO.NESTED.2012'  severity='6'/&gt;</t>
  </si>
  <si>
    <t xml:space="preserve">    &lt;error enabled='true' id='MISRA.IDENT.DISTINCT.C90.2012'  severity='6'/&gt;</t>
  </si>
  <si>
    <t xml:space="preserve">    &lt;error enabled='true' id='MISRA.IDENT.DISTINCT.C99.2012'  severity='6'/&gt;</t>
  </si>
  <si>
    <t xml:space="preserve">    &lt;error enabled='false' id='MISRA.IDENT.LONG'  severity='4'/&gt;</t>
  </si>
  <si>
    <t xml:space="preserve">    &lt;error enabled='false' id='MISRA.IDENT.NONUNIQUE.EXTERNAL.2012'  severity='4'/&gt;</t>
  </si>
  <si>
    <t xml:space="preserve">    &lt;error enabled='false' id='MISRA.IDENT.NONUNIQUE.INTERNAL.2012'  severity='4'/&gt;</t>
  </si>
  <si>
    <t xml:space="preserve">    &lt;error enabled='true' id='MISRA.IF.COND.NOT_BOOL.2012'  severity='6'/&gt;</t>
  </si>
  <si>
    <t xml:space="preserve">    &lt;error enabled='false' id='MISRA.IF.DEFINED'  severity='4'/&gt;</t>
  </si>
  <si>
    <t xml:space="preserve">    &lt;error enabled='true' id='MISRA.IF.NO_COMPOUND'  severity='6'/&gt;</t>
  </si>
  <si>
    <t xml:space="preserve">    &lt;error enabled='true' id='MISRA.IF.NO_ELSE'  severity='6'/&gt;</t>
  </si>
  <si>
    <t xml:space="preserve">    &lt;error enabled='true' id='MISRA.IF.UNDEF'  severity='6'/&gt;</t>
  </si>
  <si>
    <t xml:space="preserve">    &lt;error enabled='false' id='MISRA.IF.WRAPAROUND'  severity='4'/&gt;</t>
  </si>
  <si>
    <t xml:space="preserve">    &lt;error enabled='true' id='MISRA.INCGUARD'  severity='6'/&gt;</t>
  </si>
  <si>
    <t xml:space="preserve">    &lt;error enabled='true' id='MISRA.INCL.BAD'  severity='6'/&gt;</t>
  </si>
  <si>
    <t xml:space="preserve">    &lt;error enabled='true' id='MISRA.INCL.INSIDE'  severity='7'/&gt;</t>
  </si>
  <si>
    <t xml:space="preserve">    &lt;error enabled='true' id='MISRA.INCL.SIGNAL.2012'  severity='6'/&gt;</t>
  </si>
  <si>
    <t xml:space="preserve">    &lt;error enabled='true' id='MISRA.INCL.STDIO.2012'  severity='6'/&gt;</t>
  </si>
  <si>
    <t xml:space="preserve">    &lt;error enabled='true' id='MISRA.INCL.SYMS'  severity='6'/&gt;</t>
  </si>
  <si>
    <t xml:space="preserve">    &lt;error enabled='true' id='MISRA.INCL.TGMATH.2012'  severity='6'/&gt;</t>
  </si>
  <si>
    <t xml:space="preserve">    &lt;error enabled='true' id='MISRA.INCL.TIME.2012'  severity='6'/&gt;</t>
  </si>
  <si>
    <t xml:space="preserve">    &lt;error enabled='false' id='MISRA.INCL.UNSAFE'  severity='4'/&gt;</t>
  </si>
  <si>
    <t xml:space="preserve">    &lt;error enabled='false' id='MISRA.INCOMPLETE.STRUCT'  severity='4'/&gt;</t>
  </si>
  <si>
    <t xml:space="preserve">    &lt;error enabled='false' id='MISRA.INCOMPLETE.STRUCT.UNNAMED'  severity='4'/&gt;</t>
  </si>
  <si>
    <t xml:space="preserve">    &lt;error enabled='false' id='MISRA.INCOMPLETE.UNION'  severity='4'/&gt;</t>
  </si>
  <si>
    <t xml:space="preserve">    &lt;error enabled='false' id='MISRA.INCOMPLETE.UNION.UNNAMED'  severity='4'/&gt;</t>
  </si>
  <si>
    <t xml:space="preserve">    &lt;error enabled='false' id='MISRA.INCR_DECR.OTHER'  severity='4'/&gt;</t>
  </si>
  <si>
    <t xml:space="preserve">    &lt;error enabled='true' id='MISRA.INCR_DECR.SIDEEFF.2012'  severity='7'/&gt;</t>
  </si>
  <si>
    <t xml:space="preserve">    &lt;error enabled='false' id='MISRA.INIT.BRACES'  severity='4'/&gt;</t>
  </si>
  <si>
    <t xml:space="preserve">    &lt;error enabled='true' id='MISRA.INIT.BRACES.2012'  severity='6'/&gt;</t>
  </si>
  <si>
    <t xml:space="preserve">    &lt;error enabled='true' id='MISRA.INIT.MULTIPLE.2012'  severity='6'/&gt;</t>
  </si>
  <si>
    <t xml:space="preserve">    &lt;error enabled='true' id='MISRA.INIT.PARTIAL.2012'  severity='6'/&gt;</t>
  </si>
  <si>
    <t xml:space="preserve">    &lt;error enabled='false' id='MISRA.INIT.SIDE_EFFECT'  severity='4'/&gt;</t>
  </si>
  <si>
    <t xml:space="preserve">    &lt;error enabled='true' id='MISRA.INIT.SIZE.IMPLICIT.2012'  severity='6'/&gt;</t>
  </si>
  <si>
    <t xml:space="preserve">    &lt;error enabled='false' id='MISRA.ITER.ONETERM'  severity='4'/&gt;</t>
  </si>
  <si>
    <t xml:space="preserve">    &lt;error enabled='false' id='MISRA.LINKAGE.EXTERN'  severity='4'/&gt;</t>
  </si>
  <si>
    <t xml:space="preserve">    &lt;error enabled='false' id='MISRA.LITERAL.NULL.INT'  severity='4'/&gt;</t>
  </si>
  <si>
    <t xml:space="preserve">    &lt;error enabled='false' id='MISRA.LITERAL.NULL.PTR'  severity='4'/&gt;</t>
  </si>
  <si>
    <t xml:space="preserve">    &lt;error enabled='true' id='MISRA.LITERAL.NULL.PTR.CONST.2012'  severity='6'/&gt;</t>
  </si>
  <si>
    <t xml:space="preserve">    &lt;error enabled='false' id='MISRA.LITERAL.SUFFIX.CASE'  severity='4'/&gt;</t>
  </si>
  <si>
    <t xml:space="preserve">    &lt;error enabled='true' id='MISRA.LITERAL.UNSIGNED.SUFFIX'  severity='6'/&gt;</t>
  </si>
  <si>
    <t xml:space="preserve">    &lt;error enabled='false' id='MISRA.LOGIC.NOT_BOOL'  severity='4'/&gt;</t>
  </si>
  <si>
    <t xml:space="preserve">    &lt;error enabled='false' id='MISRA.LOGIC.OPERAND.NOT_BOOL'  severity='4'/&gt;</t>
  </si>
  <si>
    <t xml:space="preserve">    &lt;error enabled='false' id='MISRA.LOGIC.OPERATOR.NOT_BOOL'  severity='4'/&gt;</t>
  </si>
  <si>
    <t xml:space="preserve">    &lt;error enabled='false' id='MISRA.LOGIC.POSTFIX'  severity='4'/&gt;</t>
  </si>
  <si>
    <t xml:space="preserve">    &lt;error enabled='false' id='MISRA.LOGIC.PRIMARY'  severity='4'/&gt;</t>
  </si>
  <si>
    <t xml:space="preserve">    &lt;error enabled='true' id='MISRA.LOGIC.SIDEEFF'  severity='6'/&gt;</t>
  </si>
  <si>
    <t xml:space="preserve">    &lt;error enabled='false' id='MISRA.LOGIC.SIDEEFF.COND'  severity='4'/&gt;</t>
  </si>
  <si>
    <t xml:space="preserve">    &lt;error enabled='true' id='MISRA.MEMB.FLEX_ARRAY.2012'  severity='6'/&gt;</t>
  </si>
  <si>
    <t xml:space="preserve">    &lt;error enabled='false' id='MISRA.MEMB.NON_CONST'  severity='4'/&gt;</t>
  </si>
  <si>
    <t xml:space="preserve">    &lt;error enabled='false' id='MISRA.MEMB.NON_STATIC'  severity='4'/&gt;</t>
  </si>
  <si>
    <t xml:space="preserve">    &lt;error enabled='false' id='MISRA.MEMB.NOT_PRIVATE'  severity='4'/&gt;</t>
  </si>
  <si>
    <t xml:space="preserve">    &lt;error enabled='false' id='MISRA.NAMESPACE.DECL'  severity='4'/&gt;</t>
  </si>
  <si>
    <t xml:space="preserve">    &lt;error enabled='false' id='MISRA.NAMESPACE.DIR'  severity='4'/&gt;</t>
  </si>
  <si>
    <t xml:space="preserve">    &lt;error enabled='false' id='MISRA.NAMESPACE.UNMD'  severity='4'/&gt;</t>
  </si>
  <si>
    <t xml:space="preserve">    &lt;error enabled='false' id='MISRA.NS.GLOBAL'  severity='4'/&gt;</t>
  </si>
  <si>
    <t xml:space="preserve">    &lt;error enabled='false' id='MISRA.NS.GLOBAL.USING'  severity='4'/&gt;</t>
  </si>
  <si>
    <t xml:space="preserve">    &lt;error enabled='false' id='MISRA.NS.MAIN'  severity='4'/&gt;</t>
  </si>
  <si>
    <t xml:space="preserve">    &lt;error enabled='false' id='MISRA.NS.USING.HEADER'  severity='4'/&gt;</t>
  </si>
  <si>
    <t xml:space="preserve">    &lt;error enabled='false' id='MISRA.NS.USING_DECL'  severity='4'/&gt;</t>
  </si>
  <si>
    <t xml:space="preserve">    &lt;error enabled='false' id='MISRA.NS.USING_DIR'  severity='4'/&gt;</t>
  </si>
  <si>
    <t xml:space="preserve">    &lt;error enabled='false' id='MISRA.NULL.STMT'  severity='4'/&gt;</t>
  </si>
  <si>
    <t xml:space="preserve">    &lt;error enabled='false' id='MISRA.OBJ.TYPE.COMPAT'  severity='4'/&gt;</t>
  </si>
  <si>
    <t xml:space="preserve">    &lt;error enabled='false' id='MISRA.OBJ.TYPE.IDENT'  severity='4'/&gt;</t>
  </si>
  <si>
    <t xml:space="preserve">    &lt;error enabled='false' id='MISRA.ONEDEFRULE.FUNC'  severity='4'/&gt;</t>
  </si>
  <si>
    <t xml:space="preserve">    &lt;error enabled='false' id='MISRA.ONEDEFRULE.VAR'  severity='4'/&gt;</t>
  </si>
  <si>
    <t xml:space="preserve">    &lt;error enabled='true' id='MISRA.PPARAM.NEEDS.CONST'  severity='7'/&gt;</t>
  </si>
  <si>
    <t xml:space="preserve">    &lt;error enabled='false' id='MISRA.PRAGMA'  severity='4'/&gt;</t>
  </si>
  <si>
    <t xml:space="preserve">    &lt;error enabled='false' id='MISRA.PRAGMA.ASM'  severity='4'/&gt;</t>
  </si>
  <si>
    <t xml:space="preserve">    &lt;error enabled='false' id='MISRA.PTR.ARITH'  severity='4'/&gt;</t>
  </si>
  <si>
    <t xml:space="preserve">    &lt;error enabled='true' id='MISRA.PTR.ARITH.2012'  severity='7'/&gt;</t>
  </si>
  <si>
    <t xml:space="preserve">    &lt;error enabled='false' id='MISRA.PTR.ARITH.NOT_SAME.2008'  severity='4'/&gt;</t>
  </si>
  <si>
    <t xml:space="preserve">    &lt;error enabled='false' id='MISRA.PTR.ARITH.NOT_SAME.2012'  severity='4'/&gt;</t>
  </si>
  <si>
    <t xml:space="preserve">    &lt;error enabled='true' id='MISRA.PTR.TO_PTR_TO_PTR'  severity='7'/&gt;</t>
  </si>
  <si>
    <t xml:space="preserve">    &lt;error enabled='false' id='MISRA.PUREVIRT.OVRD'  severity='4'/&gt;</t>
  </si>
  <si>
    <t xml:space="preserve">    &lt;error enabled='true' id='MISRA.RESOURCES.FILE.READ_ONLY_WRITE.2012'  severity='5'/&gt;</t>
  </si>
  <si>
    <t xml:space="preserve">    &lt;error enabled='true' id='MISRA.RESOURCES.FILE.USE_AFTER_CLOSE.2012'  severity='5'/&gt;</t>
  </si>
  <si>
    <t xml:space="preserve">    &lt;error enabled='false' id='MISRA.RET.REF.NON_CONST'  severity='4'/&gt;</t>
  </si>
  <si>
    <t xml:space="preserve">    &lt;error enabled='true' id='MISRA.RETURN.NOT_LAST'  severity='7'/&gt;</t>
  </si>
  <si>
    <t xml:space="preserve">    &lt;error enabled='false' id='MISRA.SAME.DEFPARAMS'  severity='4'/&gt;</t>
  </si>
  <si>
    <t xml:space="preserve">    &lt;error enabled='false' id='MISRA.SHIFT.RANGE'  severity='4'/&gt;</t>
  </si>
  <si>
    <t xml:space="preserve">    &lt;error enabled='true' id='MISRA.SHIFT.RANGE.2012'  severity='6'/&gt;</t>
  </si>
  <si>
    <t xml:space="preserve">    &lt;error enabled='false' id='MISRA.SIGNED_CHAR.NOT_NUMERIC'  severity='4'/&gt;</t>
  </si>
  <si>
    <t xml:space="preserve">    &lt;error enabled='true' id='MISRA.SIZEOF.SIDE_EFFECT'  severity='5'/&gt;</t>
  </si>
  <si>
    <t xml:space="preserve">    &lt;error enabled='false' id='MISRA.SPEC.ILL'  severity='4'/&gt;</t>
  </si>
  <si>
    <t xml:space="preserve">    &lt;error enabled='false' id='MISRA.SPEC.SAMEFILE'  severity='4'/&gt;</t>
  </si>
  <si>
    <t xml:space="preserve">    &lt;error enabled='false' id='MISRA.STDLIB.ABORT'  severity='4'/&gt;</t>
  </si>
  <si>
    <t xml:space="preserve">    &lt;error enabled='true' id='MISRA.STDLIB.ABORT.2012_AMD1'  severity='6'/&gt;</t>
  </si>
  <si>
    <t xml:space="preserve">    &lt;error enabled='true' id='MISRA.STDLIB.ATOI'  severity='6'/&gt;</t>
  </si>
  <si>
    <t xml:space="preserve">    &lt;error enabled='true' id='MISRA.STDLIB.BSEARCH.2012'  severity='6'/&gt;</t>
  </si>
  <si>
    <t xml:space="preserve">    &lt;error enabled='false' id='MISRA.STDLIB.CSTRING'  severity='4'/&gt;</t>
  </si>
  <si>
    <t xml:space="preserve">    &lt;error enabled='false' id='MISRA.STDLIB.CSTRING.MACRO'  severity='4'/&gt;</t>
  </si>
  <si>
    <t xml:space="preserve">    &lt;error enabled='false' id='MISRA.STDLIB.CTYPE.ARG_VAL'  severity='4'/&gt;</t>
  </si>
  <si>
    <t xml:space="preserve">    &lt;error enabled='false' id='MISRA.STDLIB.CTYPE.RANGE.2012_AMD1'  severity='4'/&gt;</t>
  </si>
  <si>
    <t xml:space="preserve">    &lt;error enabled='false' id='MISRA.STDLIB.ERRNO'  severity='4'/&gt;</t>
  </si>
  <si>
    <t xml:space="preserve">    &lt;error enabled='true' id='MISRA.STDLIB.FENV.2012'  severity='7'/&gt;</t>
  </si>
  <si>
    <t xml:space="preserve">    &lt;error enabled='true' id='MISRA.STDLIB.FENV.MACRO.2012'  severity='7'/&gt;</t>
  </si>
  <si>
    <t xml:space="preserve">    &lt;error enabled='true' id='MISRA.STDLIB.ILLEGAL_REUSE.2012_AMD1'  severity='5'/&gt;</t>
  </si>
  <si>
    <t xml:space="preserve">    &lt;error enabled='false' id='MISRA.STDLIB.ILLEGAL_WRITE.2012_AMD1'  severity='4'/&gt;</t>
  </si>
  <si>
    <t xml:space="preserve">    &lt;error enabled='true' id='MISRA.STDLIB.INCOMPAT_ARGS.2012_AMD1'  severity='6'/&gt;</t>
  </si>
  <si>
    <t xml:space="preserve">    &lt;error enabled='true' id='MISRA.STDLIB.LONGJMP'  severity='6'/&gt;</t>
  </si>
  <si>
    <t xml:space="preserve">    &lt;error enabled='false' id='MISRA.STDLIB.MEMCMP.PTR_ARG_TYPES'  severity='4'/&gt;</t>
  </si>
  <si>
    <t xml:space="preserve">    &lt;error enabled='true' id='MISRA.STDLIB.MEMORY'  severity='6'/&gt;</t>
  </si>
  <si>
    <t xml:space="preserve">    &lt;error enabled='false' id='MISRA.STDLIB.RET.NONCONST_PTR.LOCAL'  severity='4'/&gt;</t>
  </si>
  <si>
    <t xml:space="preserve">    &lt;error enabled='true' id='MISRA.STDLIB.SIGNAL'  severity='6'/&gt;</t>
  </si>
  <si>
    <t xml:space="preserve">    &lt;error enabled='true' id='MISRA.STDLIB.STDIO'  severity='6'/&gt;</t>
  </si>
  <si>
    <t xml:space="preserve">    &lt;error enabled='true' id='MISRA.STDLIB.STDIO.WCHAR.2012'  severity='6'/&gt;</t>
  </si>
  <si>
    <t xml:space="preserve">    &lt;error enabled='true' id='MISRA.STDLIB.TIME'  severity='6'/&gt;</t>
  </si>
  <si>
    <t xml:space="preserve">    &lt;error enabled='true' id='MISRA.STDLIB.WCSFTIME.2012'  severity='6'/&gt;</t>
  </si>
  <si>
    <t xml:space="preserve">    &lt;error enabled='true' id='MISRA.STDLIB.WRONGNAME'  severity='6'/&gt;</t>
  </si>
  <si>
    <t xml:space="preserve">    &lt;error enabled='true' id='MISRA.STDLIB.WRONGNAME.UNDERSCORE'  severity='6'/&gt;</t>
  </si>
  <si>
    <t xml:space="preserve">    &lt;error enabled='false' id='MISRA.STMT.COND.NOT_BOOLEAN'  severity='4'/&gt;</t>
  </si>
  <si>
    <t xml:space="preserve">    &lt;error enabled='true' id='MISRA.STMT.COND.NOT_BOOLEAN.2012'  severity='6'/&gt;</t>
  </si>
  <si>
    <t xml:space="preserve">    &lt;error enabled='true' id='MISRA.STMT.NO_COMPOUND'  severity='6'/&gt;</t>
  </si>
  <si>
    <t xml:space="preserve">    &lt;error enabled='false' id='MISRA.STMT.NO_EFFECT'  severity='4'/&gt;</t>
  </si>
  <si>
    <t xml:space="preserve">    &lt;error enabled='false' id='MISRA.STRINGS.CONCAT'  severity='4'/&gt;</t>
  </si>
  <si>
    <t xml:space="preserve">    &lt;error enabled='true' id='MISRA.STRING_LITERAL.NON_CONST.2012'  severity='6'/&gt;</t>
  </si>
  <si>
    <t xml:space="preserve">    &lt;error enabled='false' id='MISRA.SWITCH.BOOL'  severity='4'/&gt;</t>
  </si>
  <si>
    <t xml:space="preserve">    &lt;error enabled='true' id='MISRA.SWITCH.COND.BOOL.2012'  severity='6'/&gt;</t>
  </si>
  <si>
    <t xml:space="preserve">    &lt;error enabled='false' id='MISRA.SWITCH.LABEL'  severity='4'/&gt;</t>
  </si>
  <si>
    <t xml:space="preserve">    &lt;error enabled='false' id='MISRA.SWITCH.NODEFAULT'  severity='4'/&gt;</t>
  </si>
  <si>
    <t xml:space="preserve">    &lt;error enabled='false' id='MISRA.SWITCH.NOT_WELL_FORMED'  severity='4'/&gt;</t>
  </si>
  <si>
    <t xml:space="preserve">    &lt;error enabled='false' id='MISRA.SWITCH.NO_BREAK'  severity='4'/&gt;</t>
  </si>
  <si>
    <t xml:space="preserve">    &lt;error enabled='false' id='MISRA.SWITCH.NO_CASE'  severity='4'/&gt;</t>
  </si>
  <si>
    <t xml:space="preserve">    &lt;error enabled='true' id='MISRA.SWITCH.WELL_FORMED.2012'  severity='6'/&gt;</t>
  </si>
  <si>
    <t xml:space="preserve">    &lt;error enabled='true' id='MISRA.SWITCH.WELL_FORMED.BREAK.2012'  severity='6'/&gt;</t>
  </si>
  <si>
    <t xml:space="preserve">    &lt;error enabled='true' id='MISRA.SWITCH.WELL_FORMED.DEFAULT.2012'  severity='6'/&gt;</t>
  </si>
  <si>
    <t xml:space="preserve">    &lt;error enabled='true' id='MISRA.SWITCH.WELL_FORMED.DEFAULT.FIRST_OR_LAST.2012'  severity='6'/&gt;</t>
  </si>
  <si>
    <t xml:space="preserve">    &lt;error enabled='true' id='MISRA.SWITCH.WELL_FORMED.NESTED_LABEL.2012'  severity='6'/&gt;</t>
  </si>
  <si>
    <t xml:space="preserve">    &lt;error enabled='true' id='MISRA.SWITCH.WELL_FORMED.TWO_CLAUSES.2012'  severity='6'/&gt;</t>
  </si>
  <si>
    <t xml:space="preserve">    &lt;error enabled='false' id='MISRA.TEMPLMEM.NOQUAL'  severity='4'/&gt;</t>
  </si>
  <si>
    <t xml:space="preserve">    &lt;error enabled='false' id='MISRA.TERMINATE'  severity='4'/&gt;</t>
  </si>
  <si>
    <t xml:space="preserve">    &lt;error enabled='false' id='MISRA.THROW.EMPTY'  severity='4'/&gt;</t>
  </si>
  <si>
    <t xml:space="preserve">    &lt;error enabled='false' id='MISRA.THROW.NULL'  severity='4'/&gt;</t>
  </si>
  <si>
    <t xml:space="preserve">    &lt;error enabled='false' id='MISRA.THROW.PTR'  severity='4'/&gt;</t>
  </si>
  <si>
    <t xml:space="preserve">    &lt;error enabled='true' id='MISRA.TOKEN.BADCOM'  severity='6'/&gt;</t>
  </si>
  <si>
    <t xml:space="preserve">    &lt;error enabled='false' id='MISRA.TOKEN.CPCOM'  severity='4'/&gt;</t>
  </si>
  <si>
    <t xml:space="preserve">    &lt;error enabled='true' id='MISRA.TOKEN.CPCOM.MULTILINE.2012'  severity='6'/&gt;</t>
  </si>
  <si>
    <t xml:space="preserve">    &lt;error enabled='true' id='MISRA.TOKEN.L.SUFFIX.FLOAT'  severity='6'/&gt;</t>
  </si>
  <si>
    <t xml:space="preserve">    &lt;error enabled='true' id='MISRA.TOKEN.L.SUFFIX.INT'  severity='6'/&gt;</t>
  </si>
  <si>
    <t xml:space="preserve">    &lt;error enabled='false' id='MISRA.TOKEN.OCTAL.ESCAPE'  severity='4'/&gt;</t>
  </si>
  <si>
    <t xml:space="preserve">    &lt;error enabled='true' id='MISRA.TOKEN.OCTAL.INT'  severity='6'/&gt;</t>
  </si>
  <si>
    <t xml:space="preserve">    &lt;error enabled='true' id='MISRA.TOKEN.UNTERMINATED.ESCAPE.2012'  severity='6'/&gt;</t>
  </si>
  <si>
    <t xml:space="preserve">    &lt;error enabled='false' id='MISRA.TOKEN.WRONGESC'  severity='4'/&gt;</t>
  </si>
  <si>
    <t xml:space="preserve">    &lt;error enabled='false' id='MISRA.TRY.JUMP'  severity='4'/&gt;</t>
  </si>
  <si>
    <t xml:space="preserve">    &lt;error enabled='false' id='MISRA.TYPE.NAMECLASH.C.2004'  severity='4'/&gt;</t>
  </si>
  <si>
    <t xml:space="preserve">    &lt;error enabled='false' id='MISRA.TYPE.NAMECLASH.CPP.2008'  severity='4'/&gt;</t>
  </si>
  <si>
    <t xml:space="preserve">    &lt;error enabled='true' id='MISRA.TYPE.RESTRICT.QUAL.2012'  severity='6'/&gt;</t>
  </si>
  <si>
    <t xml:space="preserve">    &lt;error enabled='true' id='MISRA.TYPEDEF.NOT_UNIQUE'  severity='6'/&gt;</t>
  </si>
  <si>
    <t xml:space="preserve">    &lt;error enabled='false' id='MISRA.UMINUS.UNSIGNED'  severity='4'/&gt;</t>
  </si>
  <si>
    <t xml:space="preserve">    &lt;error enabled='true' id='MISRA.UNDEF'  severity='7'/&gt;</t>
  </si>
  <si>
    <t xml:space="preserve">    &lt;error enabled='false' id='MISRA.UNDEF.NOTGLOBAL'  severity='4'/&gt;</t>
  </si>
  <si>
    <t xml:space="preserve">    &lt;error enabled='true' id='MISRA.UNDEF.WRONGNAME'  severity='6'/&gt;</t>
  </si>
  <si>
    <t xml:space="preserve">    &lt;error enabled='true' id='MISRA.UNDEF.WRONGNAME.UNDERSCORE'  severity='6'/&gt;</t>
  </si>
  <si>
    <t xml:space="preserve">    &lt;error enabled='true' id='MISRA.UNION'  severity='7'/&gt;</t>
  </si>
  <si>
    <t xml:space="preserve">    &lt;error enabled='false' id='MISRA.UNUSED.ENUM_TAG'  severity='4'/&gt;</t>
  </si>
  <si>
    <t xml:space="preserve">    &lt;error enabled='false' id='MISRA.UNUSED.LOCAL_TYPE'  severity='4'/&gt;</t>
  </si>
  <si>
    <t xml:space="preserve">    &lt;error enabled='false' id='MISRA.UN_OP.OVERLOAD'  severity='4'/&gt;</t>
  </si>
  <si>
    <t xml:space="preserve">    &lt;error enabled='false' id='MISRA.USE.DEFINE'  severity='4'/&gt;</t>
  </si>
  <si>
    <t xml:space="preserve">    &lt;error enabled='false' id='MISRA.USE.EXPANSION'  severity='4'/&gt;</t>
  </si>
  <si>
    <t xml:space="preserve">    &lt;error enabled='true' id='MISRA.USE.UNKNOWNDIR'  severity='6'/&gt;</t>
  </si>
  <si>
    <t xml:space="preserve">    &lt;error enabled='false' id='MISRA.USE.WRONGDIR'  severity='4'/&gt;</t>
  </si>
  <si>
    <t xml:space="preserve">    &lt;error enabled='true' id='MISRA.VAR.HIDDEN'  severity='6'/&gt;</t>
  </si>
  <si>
    <t xml:space="preserve">    &lt;error enabled='false' id='MISRA.VAR.MIN.VIS'  severity='4'/&gt;</t>
  </si>
  <si>
    <t xml:space="preserve">    &lt;error enabled='false' id='MISRA.VAR.NEEDS.CONST'  severity='4'/&gt;</t>
  </si>
  <si>
    <t xml:space="preserve">    &lt;error enabled='false' id='MISRA.VAR.UNIQUE'  severity='4'/&gt;</t>
  </si>
  <si>
    <t xml:space="preserve">    &lt;error enabled='false' id='MISRA.VAR.UNIQUE.STATIC'  severity='4'/&gt;</t>
  </si>
  <si>
    <t xml:space="preserve">    &lt;error enabled='false' id='MISRA.VIRTUAL.BASE.DIAMOND'  severity='4'/&gt;</t>
  </si>
  <si>
    <t xml:space="preserve">    &lt;error enabled='false' id='MISRA.VIRTUAL.NOVIRTUAL'  severity='4'/&gt;</t>
  </si>
  <si>
    <t xml:space="preserve">    &lt;error enabled='false' id='MISRA.ZERO_EQ.IMPLICIT'  severity='4'/&gt;</t>
  </si>
  <si>
    <t xml:space="preserve">    &lt;error enabled='true' id='MLK.MIGHT'  severity='6'/&gt;</t>
  </si>
  <si>
    <t xml:space="preserve">    &lt;error enabled='true' id='MLK.MUST'  severity='6'/&gt;</t>
  </si>
  <si>
    <t xml:space="preserve">    &lt;error enabled='true' id='MLK.RET.MIGHT'  severity='6'/&gt;</t>
  </si>
  <si>
    <t xml:space="preserve">    &lt;error enabled='true' id='MLK.RET.MUST'  severity='6'/&gt;</t>
  </si>
  <si>
    <t xml:space="preserve">    &lt;error enabled='true' id='MNA.CAP'  severity='4'/&gt;</t>
  </si>
  <si>
    <t xml:space="preserve">    &lt;error enabled='true' id='MNA.CNS'  severity='4'/&gt;</t>
  </si>
  <si>
    <t xml:space="preserve">    &lt;error enabled='true' id='MNA.SUS'  severity='4'/&gt;</t>
  </si>
  <si>
    <t xml:space="preserve">    &lt;error enabled='true' id='NNTS.MIGHT'  severity='5'/&gt;</t>
  </si>
  <si>
    <t xml:space="preserve">    &lt;error enabled='true' id='NNTS.MUST'  severity='5'/&gt;</t>
  </si>
  <si>
    <t xml:space="preserve">    &lt;error enabled='true' id='NNTS.TAINTED'  severity='6'/&gt;</t>
  </si>
  <si>
    <t xml:space="preserve">    &lt;error enabled='true' id='NPD.CHECK.CALL.MIGHT'  severity='1'/&gt;</t>
  </si>
  <si>
    <t xml:space="preserve">    &lt;error enabled='true' id='NPD.CHECK.CALL.MUST'  severity='1'/&gt;</t>
  </si>
  <si>
    <t xml:space="preserve">    &lt;error enabled='true' id='NPD.CHECK.MIGHT'  severity='1'/&gt;</t>
  </si>
  <si>
    <t xml:space="preserve">    &lt;error enabled='true' id='NPD.CHECK.MUST'  severity='1'/&gt;</t>
  </si>
  <si>
    <t xml:space="preserve">    &lt;error enabled='true' id='NPD.CONST.CALL'  severity='1'/&gt;</t>
  </si>
  <si>
    <t xml:space="preserve">    &lt;error enabled='true' id='NPD.CONST.DEREF'  severity='1'/&gt;</t>
  </si>
  <si>
    <t xml:space="preserve">    &lt;error enabled='true' id='NPD.FUNC.CALL.MIGHT'  severity='1'/&gt;</t>
  </si>
  <si>
    <t xml:space="preserve">    &lt;error enabled='true' id='NPD.FUNC.CALL.MUST'  severity='1'/&gt;</t>
  </si>
  <si>
    <t xml:space="preserve">    &lt;error enabled='true' id='NPD.FUNC.MIGHT'  severity='1'/&gt;</t>
  </si>
  <si>
    <t xml:space="preserve">    &lt;error enabled='true' id='NPD.FUNC.MUST'  severity='1'/&gt;</t>
  </si>
  <si>
    <t xml:space="preserve">    &lt;error enabled='true' id='NPD.GEN.CALL.MIGHT'  severity='1'/&gt;</t>
  </si>
  <si>
    <t xml:space="preserve">    &lt;error enabled='true' id='NPD.GEN.CALL.MUST'  severity='1'/&gt;</t>
  </si>
  <si>
    <t xml:space="preserve">    &lt;error enabled='true' id='NPD.GEN.MIGHT'  severity='1'/&gt;</t>
  </si>
  <si>
    <t xml:space="preserve">    &lt;error enabled='true' id='NPD.GEN.MUST'  severity='1'/&gt;</t>
  </si>
  <si>
    <t xml:space="preserve">    &lt;error enabled='true' id='NPE.COND'  severity='1'/&gt;</t>
  </si>
  <si>
    <t xml:space="preserve">    &lt;error enabled='true' id='NPE.CONST'  severity='1'/&gt;</t>
  </si>
  <si>
    <t xml:space="preserve">    &lt;error enabled='true' id='NPE.RET'  severity='1'/&gt;</t>
  </si>
  <si>
    <t xml:space="preserve">    &lt;error enabled='true' id='NPE.RET.UTIL'  severity='1'/&gt;</t>
  </si>
  <si>
    <t xml:space="preserve">    &lt;error enabled='false' id='NPE.STAT'  severity='4'/&gt;</t>
  </si>
  <si>
    <t xml:space="preserve">    &lt;error enabled='false' id='NUM.OVERFLOW'  severity='3'/&gt;</t>
  </si>
  <si>
    <t xml:space="preserve">    &lt;error enabled='true' id='PORTING.BITFIELDS'  severity='4'/&gt;</t>
  </si>
  <si>
    <t xml:space="preserve">    &lt;error enabled='true' id='PORTING.BSWAP.MACRO'  severity='4'/&gt;</t>
  </si>
  <si>
    <t xml:space="preserve">    &lt;error enabled='true' id='PORTING.BYTEORDER.SIZE'  severity='4'/&gt;</t>
  </si>
  <si>
    <t xml:space="preserve">    &lt;error enabled='true' id='PORTING.CAST.FLTPNT'  severity='4'/&gt;</t>
  </si>
  <si>
    <t xml:space="preserve">    &lt;error enabled='true' id='PORTING.CAST.PTR'  severity='4'/&gt;</t>
  </si>
  <si>
    <t xml:space="preserve">    &lt;error enabled='true' id='PORTING.CAST.PTR.FLTPNT'  severity='4'/&gt;</t>
  </si>
  <si>
    <t xml:space="preserve">    &lt;error enabled='true' id='PORTING.CAST.PTR.SIZE'  severity='4'/&gt;</t>
  </si>
  <si>
    <t xml:space="preserve">    &lt;error enabled='true' id='PORTING.CAST.SIZE'  severity='4'/&gt;</t>
  </si>
  <si>
    <t xml:space="preserve">    &lt;error enabled='true' id='PORTING.CMPSPEC.EFFECTS.ASSIGNMENT'  severity='4'/&gt;</t>
  </si>
  <si>
    <t xml:space="preserve">    &lt;error enabled='true' id='PORTING.CMPSPEC.TYPE.BOOL'  severity='4'/&gt;</t>
  </si>
  <si>
    <t xml:space="preserve">    &lt;error enabled='true' id='PORTING.CMPSPEC.TYPE.LONGLONG'  severity='4'/&gt;</t>
  </si>
  <si>
    <t xml:space="preserve">    &lt;error enabled='true' id='PORTING.MACRO.NUMTYPE'  severity='4'/&gt;</t>
  </si>
  <si>
    <t xml:space="preserve">    &lt;error enabled='true' id='PORTING.OPTS'  severity='4'/&gt;</t>
  </si>
  <si>
    <t xml:space="preserve">    &lt;error enabled='true' id='PORTING.PRAGMA.ALIGN'  severity='4'/&gt;</t>
  </si>
  <si>
    <t xml:space="preserve">    &lt;error enabled='true' id='PORTING.PRAGMA.PACK'  severity='4'/&gt;</t>
  </si>
  <si>
    <t xml:space="preserve">    &lt;error enabled='true' id='PORTING.SIGNED.CHAR'  severity='4'/&gt;</t>
  </si>
  <si>
    <t xml:space="preserve">    &lt;error enabled='true' id='PORTING.STORAGE.STRUCT'  severity='4'/&gt;</t>
  </si>
  <si>
    <t xml:space="preserve">    &lt;error enabled='true' id='PORTING.STRUCT.BOOL'  severity='4'/&gt;</t>
  </si>
  <si>
    <t xml:space="preserve">    &lt;error enabled='true' id='PORTING.UNIONS'  severity='4'/&gt;</t>
  </si>
  <si>
    <t xml:space="preserve">    &lt;error enabled='true' id='PORTING.UNSIGNEDCHAR.OVERFLOW.FALSE'  severity='4'/&gt;</t>
  </si>
  <si>
    <t xml:space="preserve">    &lt;error enabled='true' id='PORTING.UNSIGNEDCHAR.OVERFLOW.TRUE'  severity='4'/&gt;</t>
  </si>
  <si>
    <t xml:space="preserve">    &lt;error enabled='true' id='PORTING.UNSIGNEDCHAR.RELOP'  severity='4'/&gt;</t>
  </si>
  <si>
    <t xml:space="preserve">    &lt;error enabled='true' id='PORTING.VAR.EFFECTS'  severity='6'/&gt;</t>
  </si>
  <si>
    <t xml:space="preserve">    &lt;error enabled='true' id='PRECISION.LOSS'  severity='4'/&gt;</t>
  </si>
  <si>
    <t xml:space="preserve">    &lt;error enabled='true' id='PRECISION.LOSS.CALL'  severity='4'/&gt;</t>
  </si>
  <si>
    <t xml:space="preserve">    &lt;error enabled='true' id='RABV.CHECK'  severity='1'/&gt;</t>
  </si>
  <si>
    <t xml:space="preserve">    &lt;error enabled='true' id='RCA'  severity='2'/&gt;</t>
  </si>
  <si>
    <t xml:space="preserve">    &lt;error enabled='true' id='RCA.HASH.SALT.EMPTY'  severity='2'/&gt;</t>
  </si>
  <si>
    <t xml:space="preserve">    &lt;error enabled='true' id='REDUN.DEF'  severity='4'/&gt;</t>
  </si>
  <si>
    <t xml:space="preserve">    &lt;error enabled='true' id='REDUN.EQ'  severity='4'/&gt;</t>
  </si>
  <si>
    <t xml:space="preserve">    &lt;error enabled='true' id='REDUN.EQNULL'  severity='4'/&gt;</t>
  </si>
  <si>
    <t xml:space="preserve">    &lt;error enabled='true' id='REDUN.FINAL'  severity='4'/&gt;</t>
  </si>
  <si>
    <t xml:space="preserve">    &lt;error enabled='true' id='REDUN.NULL'  severity='4'/&gt;</t>
  </si>
  <si>
    <t xml:space="preserve">    &lt;error enabled='true' id='REDUN.OP'  severity='4'/&gt;</t>
  </si>
  <si>
    <t xml:space="preserve">    &lt;error enabled='true' id='RETVOID.GEN'  severity='2'/&gt;</t>
  </si>
  <si>
    <t xml:space="preserve">    &lt;error enabled='true' id='RETVOID.IMPLICIT'  severity='2'/&gt;</t>
  </si>
  <si>
    <t xml:space="preserve">    &lt;error enabled='true' id='RH.LEAK'  severity='6'/&gt;</t>
  </si>
  <si>
    <t xml:space="preserve">    &lt;error enabled='true' id='RI.IGNOREDCALL'  severity='4'/&gt;</t>
  </si>
  <si>
    <t xml:space="preserve">    &lt;error enabled='true' id='RI.IGNOREDNEW'  severity='4'/&gt;</t>
  </si>
  <si>
    <t xml:space="preserve">    &lt;error enabled='true' id='RLK.AWT'  severity='1'/&gt;</t>
  </si>
  <si>
    <t xml:space="preserve">    &lt;error enabled='true' id='RLK.FIELD'  severity='4'/&gt;</t>
  </si>
  <si>
    <t xml:space="preserve">    &lt;error enabled='true' id='RLK.HIBERNATE'  severity='1'/&gt;</t>
  </si>
  <si>
    <t xml:space="preserve">    &lt;error enabled='true' id='RLK.IMAGEIO'  severity='1'/&gt;</t>
  </si>
  <si>
    <t xml:space="preserve">    &lt;error enabled='true' id='RLK.IN'  severity='1'/&gt;</t>
  </si>
  <si>
    <t xml:space="preserve">    &lt;error enabled='true' id='RLK.JNDI'  severity='1'/&gt;</t>
  </si>
  <si>
    <t xml:space="preserve">    &lt;error enabled='true' id='RLK.MAIL'  severity='1'/&gt;</t>
  </si>
  <si>
    <t xml:space="preserve">    &lt;error enabled='true' id='RLK.MICRO'  severity='1'/&gt;</t>
  </si>
  <si>
    <t xml:space="preserve">    &lt;error enabled='true' id='RLK.NIO'  severity='1'/&gt;</t>
  </si>
  <si>
    <t xml:space="preserve">    &lt;error enabled='true' id='RLK.OUT'  severity='1'/&gt;</t>
  </si>
  <si>
    <t xml:space="preserve">    &lt;error enabled='true' id='RLK.SOCK'  severity='1'/&gt;</t>
  </si>
  <si>
    <t xml:space="preserve">    &lt;error enabled='true' id='RLK.SQLCON'  severity='1'/&gt;</t>
  </si>
  <si>
    <t xml:space="preserve">    &lt;error enabled='true' id='RLK.SQLOBJ'  severity='1'/&gt;</t>
  </si>
  <si>
    <t xml:space="preserve">    &lt;error enabled='true' id='RLK.SWT'  severity='1'/&gt;</t>
  </si>
  <si>
    <t xml:space="preserve">    &lt;error enabled='true' id='RLK.ZIP'  severity='1'/&gt;</t>
  </si>
  <si>
    <t xml:space="preserve">    &lt;error enabled='true' id='RN.INDEX'  severity='1'/&gt;</t>
  </si>
  <si>
    <t xml:space="preserve">    &lt;error enabled='true' id='RNPD.CALL'  severity='1'/&gt;</t>
  </si>
  <si>
    <t xml:space="preserve">    &lt;error enabled='true' id='RNPD.DEREF'  severity='1'/&gt;</t>
  </si>
  <si>
    <t xml:space="preserve">    &lt;error enabled='true' id='RNU.THIS'  severity='4'/&gt;</t>
  </si>
  <si>
    <t xml:space="preserve">    &lt;error enabled='true' id='RR.IGNORED'  severity='4'/&gt;</t>
  </si>
  <si>
    <t xml:space="preserve">    &lt;error enabled='true' id='RTC.CALL'  severity='4'/&gt;</t>
  </si>
  <si>
    <t xml:space="preserve">    &lt;error enabled='true' id='SEMICOL'  severity='4'/&gt;</t>
  </si>
  <si>
    <t xml:space="preserve">    &lt;error enabled='false' id='SPECTRE.VARIANT1'  severity='3'/&gt;</t>
  </si>
  <si>
    <t xml:space="preserve">    &lt;error enabled='true' id='STRCON.LOOP'  severity='4'/&gt;</t>
  </si>
  <si>
    <t xml:space="preserve">    &lt;error enabled='true' id='STRONG.TYPE.ASSIGN'  severity='4'/&gt;</t>
  </si>
  <si>
    <t xml:space="preserve">    &lt;error enabled='true' id='STRONG.TYPE.ASSIGN.ARG'  severity='4'/&gt;</t>
  </si>
  <si>
    <t xml:space="preserve">    &lt;error enabled='true' id='STRONG.TYPE.ASSIGN.CONST'  severity='4'/&gt;</t>
  </si>
  <si>
    <t xml:space="preserve">    &lt;error enabled='true' id='STRONG.TYPE.ASSIGN.INIT'  severity='4'/&gt;</t>
  </si>
  <si>
    <t xml:space="preserve">    &lt;error enabled='true' id='STRONG.TYPE.ASSIGN.RETURN'  severity='4'/&gt;</t>
  </si>
  <si>
    <t xml:space="preserve">    &lt;error enabled='true' id='STRONG.TYPE.ASSIGN.ZERO'  severity='4'/&gt;</t>
  </si>
  <si>
    <t xml:space="preserve">    &lt;error enabled='true' id='STRONG.TYPE.EXTRACT'  severity='4'/&gt;</t>
  </si>
  <si>
    <t xml:space="preserve">    &lt;error enabled='true' id='STRONG.TYPE.JOIN.CMP'  severity='4'/&gt;</t>
  </si>
  <si>
    <t xml:space="preserve">    &lt;error enabled='true' id='STRONG.TYPE.JOIN.CONST'  severity='4'/&gt;</t>
  </si>
  <si>
    <t xml:space="preserve">    &lt;error enabled='true' id='STRONG.TYPE.JOIN.EQ'  severity='4'/&gt;</t>
  </si>
  <si>
    <t xml:space="preserve">    &lt;error enabled='true' id='STRONG.TYPE.JOIN.OTHER'  severity='4'/&gt;</t>
  </si>
  <si>
    <t xml:space="preserve">    &lt;error enabled='true' id='STRONG.TYPE.JOIN.ZERO'  severity='4'/&gt;</t>
  </si>
  <si>
    <t xml:space="preserve">    &lt;error enabled='true' id='SV.BANNED.RECOMMENDED.ALLOCA'  severity='4'/&gt;</t>
  </si>
  <si>
    <t xml:space="preserve">    &lt;error enabled='true' id='SV.BANNED.RECOMMENDED.NUMERIC'  severity='4'/&gt;</t>
  </si>
  <si>
    <t xml:space="preserve">    &lt;error enabled='true' id='SV.BANNED.RECOMMENDED.OEM'  severity='4'/&gt;</t>
  </si>
  <si>
    <t xml:space="preserve">    &lt;error enabled='true' id='SV.BANNED.RECOMMENDED.PATH'  severity='4'/&gt;</t>
  </si>
  <si>
    <t xml:space="preserve">    &lt;error enabled='true' id='SV.BANNED.RECOMMENDED.SCANF'  severity='4'/&gt;</t>
  </si>
  <si>
    <t xml:space="preserve">    &lt;error enabled='true' id='SV.BANNED.RECOMMENDED.SPRINTF'  severity='4'/&gt;</t>
  </si>
  <si>
    <t xml:space="preserve">    &lt;error enabled='true' id='SV.BANNED.RECOMMENDED.STRLEN'  severity='4'/&gt;</t>
  </si>
  <si>
    <t xml:space="preserve">    &lt;error enabled='true' id='SV.BANNED.RECOMMENDED.TOKEN'  severity='4'/&gt;</t>
  </si>
  <si>
    <t xml:space="preserve">    &lt;error enabled='true' id='SV.BANNED.RECOMMENDED.WINDOW'  severity='4'/&gt;</t>
  </si>
  <si>
    <t xml:space="preserve">    &lt;error enabled='true' id='SV.BANNED.REQUIRED.CONCAT'  severity='4'/&gt;</t>
  </si>
  <si>
    <t xml:space="preserve">    &lt;error enabled='true' id='SV.BANNED.REQUIRED.COPY'  severity='4'/&gt;</t>
  </si>
  <si>
    <t xml:space="preserve">    &lt;error enabled='true' id='SV.BANNED.REQUIRED.GETS'  severity='4'/&gt;</t>
  </si>
  <si>
    <t xml:space="preserve">    &lt;error enabled='true' id='SV.BANNED.REQUIRED.ISBAD'  severity='4'/&gt;</t>
  </si>
  <si>
    <t xml:space="preserve">    &lt;error enabled='true' id='SV.BANNED.REQUIRED.SPRINTF'  severity='4'/&gt;</t>
  </si>
  <si>
    <t xml:space="preserve">    &lt;error enabled='true' id='SV.BFC.USING_STRUCT'  severity='4'/&gt;</t>
  </si>
  <si>
    <t xml:space="preserve">    &lt;error enabled='true' id='SV.BRM.HKEY_LOCAL_MACHINE'  severity='4'/&gt;</t>
  </si>
  <si>
    <t xml:space="preserve">    &lt;error enabled='true' id='SV.CLASSDEF.INJ'  severity='2'/&gt;</t>
  </si>
  <si>
    <t xml:space="preserve">    &lt;error enabled='true' id='SV.CLASSLOADER.INJ'  severity='2'/&gt;</t>
  </si>
  <si>
    <t xml:space="preserve">    &lt;error enabled='false' id='SV.CLEXT.CLLOADER'  severity='4'/&gt;</t>
  </si>
  <si>
    <t xml:space="preserve">    &lt;error enabled='false' id='SV.CLEXT.POLICY'  severity='4'/&gt;</t>
  </si>
  <si>
    <t xml:space="preserve">    &lt;error enabled='false' id='SV.CLLOADER'  severity='4'/&gt;</t>
  </si>
  <si>
    <t xml:space="preserve">    &lt;error enabled='false' id='SV.CLONE.SUP'  severity='4'/&gt;</t>
  </si>
  <si>
    <t xml:space="preserve">    &lt;error enabled='true' id='SV.CODE_INJECTION.SHELL_EXEC'  severity='3'/&gt;</t>
  </si>
  <si>
    <t xml:space="preserve">    &lt;error enabled='false' id='SV.CSRF.GET'  severity='4'/&gt;</t>
  </si>
  <si>
    <t xml:space="preserve">    &lt;error enabled='false' id='SV.CSRF.ORIGIN'  severity='4'/&gt;</t>
  </si>
  <si>
    <t xml:space="preserve">    &lt;error enabled='false' id='SV.CSRF.TOKEN'  severity='4'/&gt;</t>
  </si>
  <si>
    <t xml:space="preserve">    &lt;error enabled='true' id='SV.DATA.BOUND'  severity='3'/&gt;</t>
  </si>
  <si>
    <t xml:space="preserve">    &lt;error enabled='true' id='SV.DATA.DB'  severity='2'/&gt;</t>
  </si>
  <si>
    <t xml:space="preserve">    &lt;error enabled='true' id='SV.DATA.FILE'  severity='4'/&gt;</t>
  </si>
  <si>
    <t xml:space="preserve">    &lt;error enabled='true' id='SV.DLLPRELOAD.NONABSOLUTE.DLL'  severity='2'/&gt;</t>
  </si>
  <si>
    <t xml:space="preserve">    &lt;error enabled='true' id='SV.DLLPRELOAD.NONABSOLUTE.EXE'  severity='2'/&gt;</t>
  </si>
  <si>
    <t xml:space="preserve">    &lt;error enabled='true' id='SV.DLLPRELOAD.SEARCHPATH'  severity='2'/&gt;</t>
  </si>
  <si>
    <t xml:space="preserve">    &lt;error enabled='true' id='SV.DOS.ARRINDEX'  severity='3'/&gt;</t>
  </si>
  <si>
    <t xml:space="preserve">    &lt;error enabled='true' id='SV.DOS.ARRSIZE'  severity='3'/&gt;</t>
  </si>
  <si>
    <t xml:space="preserve">    &lt;error enabled='true' id='SV.DOS.TMPFILEDEL'  severity='3'/&gt;</t>
  </si>
  <si>
    <t xml:space="preserve">    &lt;error enabled='true' id='SV.DOS.TMPFILEEXIT'  severity='3'/&gt;</t>
  </si>
  <si>
    <t xml:space="preserve">    &lt;error enabled='false' id='SV.ECV'  severity='4'/&gt;</t>
  </si>
  <si>
    <t xml:space="preserve">    &lt;error enabled='true' id='SV.EMAIL'  severity='2'/&gt;</t>
  </si>
  <si>
    <t xml:space="preserve">    &lt;error enabled='true' id='SV.EXEC'  severity='2'/&gt;</t>
  </si>
  <si>
    <t xml:space="preserve">    &lt;error enabled='true' id='SV.EXEC.DIR'  severity='2'/&gt;</t>
  </si>
  <si>
    <t xml:space="preserve">    &lt;error enabled='true' id='SV.EXEC.ENV'  severity='2'/&gt;</t>
  </si>
  <si>
    <t xml:space="preserve">    &lt;error enabled='true' id='SV.EXEC.LOCAL'  severity='3'/&gt;</t>
  </si>
  <si>
    <t xml:space="preserve">    &lt;error enabled='true' id='SV.EXEC.PATH'  severity='4'/&gt;</t>
  </si>
  <si>
    <t xml:space="preserve">    &lt;error enabled='false' id='SV.EXPOSE.FIELD'  severity='4'/&gt;</t>
  </si>
  <si>
    <t xml:space="preserve">    &lt;error enabled='false' id='SV.EXPOSE.FIN'  severity='4'/&gt;</t>
  </si>
  <si>
    <t xml:space="preserve">    &lt;error enabled='false' id='SV.EXPOSE.IFIELD'  severity='4'/&gt;</t>
  </si>
  <si>
    <t xml:space="preserve">    &lt;error enabled='false' id='SV.EXPOSE.MUTABLEFIELD'  severity='4'/&gt;</t>
  </si>
  <si>
    <t xml:space="preserve">    &lt;error enabled='false' id='SV.EXPOSE.RET'  severity='4'/&gt;</t>
  </si>
  <si>
    <t xml:space="preserve">    &lt;error enabled='false' id='SV.EXPOSE.STORE'  severity='4'/&gt;</t>
  </si>
  <si>
    <t xml:space="preserve">    &lt;error enabled='true' id='SV.FIU.PROCESS_VARIANTS'  severity='4'/&gt;</t>
  </si>
  <si>
    <t xml:space="preserve">    &lt;error enabled='true' id='SV.FMTSTR.GENERIC'  severity='1'/&gt;</t>
  </si>
  <si>
    <t xml:space="preserve">    &lt;error enabled='true' id='SV.FMT_STR.BAD_SCAN_FORMAT'  severity='2'/&gt;</t>
  </si>
  <si>
    <t xml:space="preserve">    &lt;error enabled='true' id='SV.FMT_STR.PRINT_FORMAT_MISMATCH.BAD'  severity='2'/&gt;</t>
  </si>
  <si>
    <t xml:space="preserve">    &lt;error enabled='true' id='SV.FMT_STR.PRINT_FORMAT_MISMATCH.UNDESIRED'  severity='4'/&gt;</t>
  </si>
  <si>
    <t xml:space="preserve">    &lt;error enabled='true' id='SV.FMT_STR.PRINT_IMPROP_LENGTH'  severity='2'/&gt;</t>
  </si>
  <si>
    <t xml:space="preserve">    &lt;error enabled='true' id='SV.FMT_STR.PRINT_PARAMS_WRONGNUM.FEW'  severity='2'/&gt;</t>
  </si>
  <si>
    <t xml:space="preserve">    &lt;error enabled='true' id='SV.FMT_STR.PRINT_PARAMS_WRONGNUM.MANY'  severity='2'/&gt;</t>
  </si>
  <si>
    <t xml:space="preserve">    &lt;error enabled='true' id='SV.FMT_STR.SCAN_FORMAT_MISMATCH.BAD'  severity='2'/&gt;</t>
  </si>
  <si>
    <t xml:space="preserve">    &lt;error enabled='true' id='SV.FMT_STR.SCAN_FORMAT_MISMATCH.UNDESIRED'  severity='2'/&gt;</t>
  </si>
  <si>
    <t xml:space="preserve">    &lt;error enabled='true' id='SV.FMT_STR.SCAN_IMPROP_LENGTH'  severity='2'/&gt;</t>
  </si>
  <si>
    <t xml:space="preserve">    &lt;error enabled='true' id='SV.FMT_STR.SCAN_PARAMS_WRONGNUM.FEW'  severity='2'/&gt;</t>
  </si>
  <si>
    <t xml:space="preserve">    &lt;error enabled='true' id='SV.FMT_STR.SCAN_PARAMS_WRONGNUM.MANY'  severity='2'/&gt;</t>
  </si>
  <si>
    <t xml:space="preserve">    &lt;error enabled='true' id='SV.FMT_STR.UNKWN_FORMAT'  severity='3'/&gt;</t>
  </si>
  <si>
    <t xml:space="preserve">    &lt;error enabled='true' id='SV.FMT_STR.UNKWN_FORMAT.SCAN'  severity='3'/&gt;</t>
  </si>
  <si>
    <t xml:space="preserve">    &lt;error enabled='true' id='SV.HASH.NO_SALT'  severity='3'/&gt;</t>
  </si>
  <si>
    <t xml:space="preserve">    &lt;error enabled='true' id='SV.HTTP_SPLIT'  severity='2'/&gt;</t>
  </si>
  <si>
    <t xml:space="preserve">    &lt;error enabled='true' id='SV.IL.DEV'  severity='3'/&gt;</t>
  </si>
  <si>
    <t xml:space="preserve">    &lt;error enabled='true' id='SV.IL.FILE'  severity='3'/&gt;</t>
  </si>
  <si>
    <t xml:space="preserve">    &lt;error enabled='true' id='SV.INCORRECT_RESOURCE_HANDLING.URH'  severity='3'/&gt;</t>
  </si>
  <si>
    <t xml:space="preserve">    &lt;error enabled='true' id='SV.INCORRECT_RESOURCE_HANDLING.WRONG_STATUS'  severity='3'/&gt;</t>
  </si>
  <si>
    <t xml:space="preserve">    &lt;error enabled='true' id='SV.INT_OVF'  severity='2'/&gt;</t>
  </si>
  <si>
    <t xml:space="preserve">    &lt;error enabled='true' id='SV.LDAP'  severity='2'/&gt;</t>
  </si>
  <si>
    <t xml:space="preserve">    &lt;error enabled='true' id='SV.LOADLIB.INJ'  severity='4'/&gt;</t>
  </si>
  <si>
    <t xml:space="preserve">    &lt;error enabled='true' id='SV.LOG_FORGING'  severity='3'/&gt;</t>
  </si>
  <si>
    <t xml:space="preserve">    &lt;error enabled='true' id='SV.LPP.CONST'  severity='3'/&gt;</t>
  </si>
  <si>
    <t xml:space="preserve">    &lt;error enabled='true' id='SV.LPP.VAR'  severity='3'/&gt;</t>
  </si>
  <si>
    <t xml:space="preserve">    &lt;error enabled='true' id='SV.PASSWD.HC'  severity='2'/&gt;</t>
  </si>
  <si>
    <t xml:space="preserve">    &lt;error enabled='true' id='SV.PASSWD.HC.EMPTY'  severity='2'/&gt;</t>
  </si>
  <si>
    <t xml:space="preserve">    &lt;error enabled='true' id='SV.PASSWD.PLAIN'  severity='2'/&gt;</t>
  </si>
  <si>
    <t xml:space="preserve">    &lt;error enabled='true' id='SV.PATH'  severity='3'/&gt;</t>
  </si>
  <si>
    <t xml:space="preserve">    &lt;error enabled='true' id='SV.PATH.INJ'  severity='3'/&gt;</t>
  </si>
  <si>
    <t xml:space="preserve">    &lt;error enabled='true' id='SV.PCC.CONST'  severity='4'/&gt;</t>
  </si>
  <si>
    <t xml:space="preserve">    &lt;error enabled='true' id='SV.PCC.INVALID_TEMP_PATH'  severity='4'/&gt;</t>
  </si>
  <si>
    <t xml:space="preserve">    &lt;error enabled='true' id='SV.PCC.MISSING_TEMP_CALLS.MUST'  severity='4'/&gt;</t>
  </si>
  <si>
    <t xml:space="preserve">    &lt;error enabled='true' id='SV.PCC.MISSING_TEMP_FILENAME'  severity='4'/&gt;</t>
  </si>
  <si>
    <t xml:space="preserve">    &lt;error enabled='true' id='SV.PCC.MODIFIED_BEFORE_CREATE'  severity='4'/&gt;</t>
  </si>
  <si>
    <t xml:space="preserve">    &lt;error enabled='true' id='SV.PERMS.HOME'  severity='2'/&gt;</t>
  </si>
  <si>
    <t xml:space="preserve">    &lt;error enabled='true' id='SV.PERMS.WIDE'  severity='4'/&gt;</t>
  </si>
  <si>
    <t xml:space="preserve">    &lt;error enabled='true' id='SV.PIPE.CONST'  severity='3'/&gt;</t>
  </si>
  <si>
    <t xml:space="preserve">    &lt;error enabled='true' id='SV.PIPE.VAR'  severity='3'/&gt;</t>
  </si>
  <si>
    <t xml:space="preserve">    &lt;error enabled='true' id='SV.PRIVILEGE.MISSING'  severity='4'/&gt;</t>
  </si>
  <si>
    <t xml:space="preserve">    &lt;error enabled='true' id='SV.RANDOM'  severity='4'/&gt;</t>
  </si>
  <si>
    <t xml:space="preserve">    &lt;error enabled='true' id='SV.RVT.RETVAL_NOTTESTED'  severity='4'/&gt;</t>
  </si>
  <si>
    <t xml:space="preserve">    &lt;error enabled='true' id='SV.SCRIPT'  severity='2'/&gt;</t>
  </si>
  <si>
    <t xml:space="preserve">    &lt;error enabled='true' id='SV.SENSITIVE.DATA'  severity='2'/&gt;</t>
  </si>
  <si>
    <t xml:space="preserve">    &lt;error enabled='true' id='SV.SENSITIVE.OBJ'  severity='2'/&gt;</t>
  </si>
  <si>
    <t xml:space="preserve">    &lt;error enabled='false' id='SV.SERIAL.INON'  severity='4'/&gt;</t>
  </si>
  <si>
    <t xml:space="preserve">    &lt;error enabled='false' id='SV.SERIAL.NOFINAL'  severity='4'/&gt;</t>
  </si>
  <si>
    <t xml:space="preserve">    &lt;error enabled='false' id='SV.SERIAL.NON'  severity='4'/&gt;</t>
  </si>
  <si>
    <t xml:space="preserve">    &lt;error enabled='false' id='SV.SERIAL.NOREAD'  severity='4'/&gt;</t>
  </si>
  <si>
    <t xml:space="preserve">    &lt;error enabled='false' id='SV.SERIAL.NOWRITE'  severity='4'/&gt;</t>
  </si>
  <si>
    <t xml:space="preserve">    &lt;error enabled='true' id='SV.SERIAL.OVERRIDE'  severity='4'/&gt;</t>
  </si>
  <si>
    <t xml:space="preserve">    &lt;error enabled='false' id='SV.SERIAL.SIG'  severity='4'/&gt;</t>
  </si>
  <si>
    <t xml:space="preserve">    &lt;error enabled='true' id='SV.SHARED.VAR'  severity='4'/&gt;</t>
  </si>
  <si>
    <t xml:space="preserve">    &lt;error enabled='true' id='SV.SIP.CONST'  severity='3'/&gt;</t>
  </si>
  <si>
    <t xml:space="preserve">    &lt;error enabled='true' id='SV.SIP.VAR'  severity='3'/&gt;</t>
  </si>
  <si>
    <t xml:space="preserve">    &lt;error enabled='false' id='SV.SOCKETS'  severity='4'/&gt;</t>
  </si>
  <si>
    <t xml:space="preserve">    &lt;error enabled='true' id='SV.SQL'  severity='2'/&gt;</t>
  </si>
  <si>
    <t xml:space="preserve">    &lt;error enabled='true' id='SV.SQL.DBSOURCE'  severity='3'/&gt;</t>
  </si>
  <si>
    <t xml:space="preserve">    &lt;error enabled='true' id='SV.STRBO.BOUND_COPY.OVERFLOW'  severity='1'/&gt;</t>
  </si>
  <si>
    <t xml:space="preserve">    &lt;error enabled='true' id='SV.STRBO.BOUND_COPY.UNTERM'  severity='2'/&gt;</t>
  </si>
  <si>
    <t xml:space="preserve">    &lt;error enabled='true' id='SV.STRBO.BOUND_SPRINTF'  severity='1'/&gt;</t>
  </si>
  <si>
    <t xml:space="preserve">    &lt;error enabled='true' id='SV.STRBO.UNBOUND_COPY'  severity='1'/&gt;</t>
  </si>
  <si>
    <t xml:space="preserve">    &lt;error enabled='true' id='SV.STRBO.UNBOUND_SPRINTF'  severity='1'/&gt;</t>
  </si>
  <si>
    <t xml:space="preserve">    &lt;error enabled='false' id='SV.STRBUF.CLEAN'  severity='3'/&gt;</t>
  </si>
  <si>
    <t xml:space="preserve">    &lt;error enabled='false' id='SV.STRUTS.NOTRESET'  severity='4'/&gt;</t>
  </si>
  <si>
    <t xml:space="preserve">    &lt;error enabled='false' id='SV.STRUTS.NOTVALID'  severity='4'/&gt;</t>
  </si>
  <si>
    <t xml:space="preserve">    &lt;error enabled='false' id='SV.STRUTS.PRIVATE'  severity='4'/&gt;</t>
  </si>
  <si>
    <t xml:space="preserve">    &lt;error enabled='false' id='SV.STRUTS.RESETMET'  severity='4'/&gt;</t>
  </si>
  <si>
    <t xml:space="preserve">    &lt;error enabled='false' id='SV.STRUTS.STATIC'  severity='4'/&gt;</t>
  </si>
  <si>
    <t xml:space="preserve">    &lt;error enabled='false' id='SV.STRUTS.VALIDMET'  severity='4'/&gt;</t>
  </si>
  <si>
    <t xml:space="preserve">    &lt;error enabled='true' id='SV.STR_PAR.UNDESIRED_STRING_PARAMETER'  severity='4'/&gt;</t>
  </si>
  <si>
    <t xml:space="preserve">    &lt;error enabled='false' id='SV.TAINT'  severity='3'/&gt;</t>
  </si>
  <si>
    <t xml:space="preserve">    &lt;error enabled='true' id='SV.TAINTED.ALLOC_SIZE'  severity='6'/&gt;</t>
  </si>
  <si>
    <t xml:space="preserve">    &lt;error enabled='true' id='SV.TAINTED.BINOP'  severity='6'/&gt;</t>
  </si>
  <si>
    <t xml:space="preserve">    &lt;error enabled='true' id='SV.TAINTED.CALL.BINOP'  severity='6'/&gt;</t>
  </si>
  <si>
    <t xml:space="preserve">    &lt;error enabled='true' id='SV.TAINTED.CALL.DEREF'  severity='6'/&gt;</t>
  </si>
  <si>
    <t xml:space="preserve">    &lt;error enabled='false' id='SV.TAINTED.CALL.GLOBAL'  severity='3'/&gt;</t>
  </si>
  <si>
    <t xml:space="preserve">    &lt;error enabled='true' id='SV.TAINTED.CALL.INDEX_ACCESS'  severity='6'/&gt;</t>
  </si>
  <si>
    <t xml:space="preserve">    &lt;error enabled='true' id='SV.TAINTED.CALL.LOOP_BOUND'  severity='6'/&gt;</t>
  </si>
  <si>
    <t xml:space="preserve">    &lt;error enabled='true' id='SV.TAINTED.DEREF'  severity='6'/&gt;</t>
  </si>
  <si>
    <t xml:space="preserve">    &lt;error enabled='true' id='SV.TAINTED.FMTSTR'  severity='6'/&gt;</t>
  </si>
  <si>
    <t xml:space="preserve">    &lt;error enabled='false' id='SV.TAINTED.GLOBAL'  severity='3'/&gt;</t>
  </si>
  <si>
    <t xml:space="preserve">    &lt;error enabled='true' id='SV.TAINTED.INDEX_ACCESS'  severity='6'/&gt;</t>
  </si>
  <si>
    <t xml:space="preserve">    &lt;error enabled='true' id='SV.TAINTED.INJECTION'  severity='6'/&gt;</t>
  </si>
  <si>
    <t xml:space="preserve">    &lt;error enabled='true' id='SV.TAINTED.LOOP_BOUND'  severity='6'/&gt;</t>
  </si>
  <si>
    <t xml:space="preserve">    &lt;error enabled='true' id='SV.TAINTED.PATH_TRAVERSAL'  severity='6'/&gt;</t>
  </si>
  <si>
    <t xml:space="preserve">    &lt;error enabled='true' id='SV.TAINTED.SECURITY_DECISION'  severity='6'/&gt;</t>
  </si>
  <si>
    <t xml:space="preserve">    &lt;error enabled='false' id='SV.TAINTED.XSS.REFLECTED'  severity='3'/&gt;</t>
  </si>
  <si>
    <t xml:space="preserve">    &lt;error enabled='true' id='SV.TAINT_NATIVE'  severity='3'/&gt;</t>
  </si>
  <si>
    <t xml:space="preserve">    &lt;error enabled='true' id='SV.TMPFILE'  severity='3'/&gt;</t>
  </si>
  <si>
    <t xml:space="preserve">    &lt;error enabled='true' id='SV.TOCTOU.FILE_ACCESS'  severity='4'/&gt;</t>
  </si>
  <si>
    <t xml:space="preserve">    &lt;error enabled='false' id='SV.UMC.EXIT'  severity='4'/&gt;</t>
  </si>
  <si>
    <t xml:space="preserve">    &lt;error enabled='false' id='SV.UMC.JDBC'  severity='4'/&gt;</t>
  </si>
  <si>
    <t xml:space="preserve">    &lt;error enabled='false' id='SV.UMC.THREADS'  severity='4'/&gt;</t>
  </si>
  <si>
    <t xml:space="preserve">    &lt;error enabled='false' id='SV.UMD.MAIN'  severity='4'/&gt;</t>
  </si>
  <si>
    <t xml:space="preserve">    &lt;error enabled='true' id='SV.UNBOUND_STRING_INPUT.CIN'  severity='1'/&gt;</t>
  </si>
  <si>
    <t xml:space="preserve">    &lt;error enabled='true' id='SV.UNBOUND_STRING_INPUT.FUNC'  severity='1'/&gt;</t>
  </si>
  <si>
    <t xml:space="preserve">    &lt;error enabled='true' id='SV.USAGERULES.PERMISSIONS'  severity='4'/&gt;</t>
  </si>
  <si>
    <t xml:space="preserve">    &lt;error enabled='true' id='SV.USAGERULES.PROCESS_VARIANTS'  severity='4'/&gt;</t>
  </si>
  <si>
    <t xml:space="preserve">    &lt;error enabled='true' id='SV.USAGERULES.SPOOFING'  severity='4'/&gt;</t>
  </si>
  <si>
    <t xml:space="preserve">    &lt;error enabled='false' id='SV.USE.POLICY'  severity='4'/&gt;</t>
  </si>
  <si>
    <t xml:space="preserve">    &lt;error enabled='true' id='SV.WEAK.CRYPT'  severity='3'/&gt;</t>
  </si>
  <si>
    <t xml:space="preserve">    &lt;error enabled='true' id='SV.WEAK_CRYPTO.WEAK_HASH'  severity='4'/&gt;</t>
  </si>
  <si>
    <t xml:space="preserve">    &lt;error enabled='true' id='SV.XPATH'  severity='2'/&gt;</t>
  </si>
  <si>
    <t xml:space="preserve">    &lt;error enabled='true' id='SV.XSS.COOKIE'  severity='4'/&gt;</t>
  </si>
  <si>
    <t xml:space="preserve">    &lt;error enabled='true' id='SV.XSS.DB'  severity='2'/&gt;</t>
  </si>
  <si>
    <t xml:space="preserve">    &lt;error enabled='true' id='SV.XSS.REF'  severity='2'/&gt;</t>
  </si>
  <si>
    <t xml:space="preserve">    &lt;error enabled='true' id='SV.XXE.DBF'  severity='4'/&gt;</t>
  </si>
  <si>
    <t xml:space="preserve">    &lt;error enabled='true' id='SV.XXE.SF'  severity='4'/&gt;</t>
  </si>
  <si>
    <t xml:space="preserve">    &lt;error enabled='true' id='SV.XXE.SPF'  severity='4'/&gt;</t>
  </si>
  <si>
    <t xml:space="preserve">    &lt;error enabled='true' id='SV.XXE.TF'  severity='4'/&gt;</t>
  </si>
  <si>
    <t xml:space="preserve">    &lt;error enabled='true' id='SV.XXE.XIF'  severity='4'/&gt;</t>
  </si>
  <si>
    <t xml:space="preserve">    &lt;error enabled='true' id='SV.XXE.XRF'  severity='4'/&gt;</t>
  </si>
  <si>
    <t xml:space="preserve">    &lt;error enabled='true' id='SYNCH.NESTED'  severity='4'/&gt;</t>
  </si>
  <si>
    <t xml:space="preserve">    &lt;error enabled='true' id='SYNCH.NESTEDS'  severity='4'/&gt;</t>
  </si>
  <si>
    <t xml:space="preserve">    &lt;error enabled='true' id='UC.BOOLB'  severity='4'/&gt;</t>
  </si>
  <si>
    <t xml:space="preserve">    &lt;error enabled='true' id='UC.BOOLS'  severity='4'/&gt;</t>
  </si>
  <si>
    <t xml:space="preserve">    &lt;error enabled='true' id='UC.STRS'  severity='4'/&gt;</t>
  </si>
  <si>
    <t xml:space="preserve">    &lt;error enabled='true' id='UC.STRV'  severity='4'/&gt;</t>
  </si>
  <si>
    <t xml:space="preserve">    &lt;error enabled='true' id='UF.IMAGEIO'  severity='2'/&gt;</t>
  </si>
  <si>
    <t xml:space="preserve">    &lt;error enabled='true' id='UF.IN'  severity='2'/&gt;</t>
  </si>
  <si>
    <t xml:space="preserve">    &lt;error enabled='true' id='UF.JNDI'  severity='2'/&gt;</t>
  </si>
  <si>
    <t xml:space="preserve">    &lt;error enabled='true' id='UF.MAIL'  severity='2'/&gt;</t>
  </si>
  <si>
    <t xml:space="preserve">    &lt;error enabled='true' id='UF.MICRO'  severity='2'/&gt;</t>
  </si>
  <si>
    <t xml:space="preserve">    &lt;error enabled='true' id='UF.NIO'  severity='2'/&gt;</t>
  </si>
  <si>
    <t xml:space="preserve">    &lt;error enabled='true' id='UF.OUT'  severity='2'/&gt;</t>
  </si>
  <si>
    <t xml:space="preserve">    &lt;error enabled='true' id='UF.SOCK'  severity='2'/&gt;</t>
  </si>
  <si>
    <t xml:space="preserve">    &lt;error enabled='true' id='UF.SQLCON'  severity='2'/&gt;</t>
  </si>
  <si>
    <t xml:space="preserve">    &lt;error enabled='true' id='UF.SQLOBJ'  severity='2'/&gt;</t>
  </si>
  <si>
    <t xml:space="preserve">    &lt;error enabled='true' id='UF.ZIP'  severity='2'/&gt;</t>
  </si>
  <si>
    <t xml:space="preserve">    &lt;error enabled='true' id='UFM.DEREF.MIGHT'  severity='1'/&gt;</t>
  </si>
  <si>
    <t xml:space="preserve">    &lt;error enabled='true' id='UFM.DEREF.MUST'  severity='1'/&gt;</t>
  </si>
  <si>
    <t xml:space="preserve">    &lt;error enabled='true' id='UFM.FFM.MIGHT'  severity='1'/&gt;</t>
  </si>
  <si>
    <t xml:space="preserve">    &lt;error enabled='true' id='UFM.FFM.MUST'  severity='1'/&gt;</t>
  </si>
  <si>
    <t xml:space="preserve">    &lt;error enabled='true' id='UFM.RETURN.MIGHT'  severity='2'/&gt;</t>
  </si>
  <si>
    <t xml:space="preserve">    &lt;error enabled='true' id='UFM.RETURN.MUST'  severity='2'/&gt;</t>
  </si>
  <si>
    <t xml:space="preserve">    &lt;error enabled='true' id='UFM.USE.MIGHT'  severity='2'/&gt;</t>
  </si>
  <si>
    <t xml:space="preserve">    &lt;error enabled='true' id='UFM.USE.MUST'  severity='2'/&gt;</t>
  </si>
  <si>
    <t xml:space="preserve">    &lt;error enabled='false' id='UMC.EXIT'  severity='4'/&gt;</t>
  </si>
  <si>
    <t xml:space="preserve">    &lt;error enabled='false' id='UMC.GC'  severity='4'/&gt;</t>
  </si>
  <si>
    <t xml:space="preserve">    &lt;error enabled='false' id='UMC.SYSERR'  severity='4'/&gt;</t>
  </si>
  <si>
    <t xml:space="preserve">    &lt;error enabled='false' id='UMC.SYSOUT'  severity='4'/&gt;</t>
  </si>
  <si>
    <t xml:space="preserve">    &lt;error enabled='true' id='UMC.TOSTRING'  severity='4'/&gt;</t>
  </si>
  <si>
    <t xml:space="preserve">    &lt;error enabled='true' id='UNINIT.CTOR.MIGHT'  severity='1'/&gt;</t>
  </si>
  <si>
    <t xml:space="preserve">    &lt;error enabled='true' id='UNINIT.CTOR.MUST'  severity='2'/&gt;</t>
  </si>
  <si>
    <t xml:space="preserve">    &lt;error enabled='true' id='UNINIT.HEAP.MIGHT'  severity='5'/&gt;</t>
  </si>
  <si>
    <t xml:space="preserve">    &lt;error enabled='true' id='UNINIT.HEAP.MUST'  severity='5'/&gt;</t>
  </si>
  <si>
    <t xml:space="preserve">    &lt;error enabled='true' id='UNINIT.STACK.ARRAY.MIGHT'  severity='5'/&gt;</t>
  </si>
  <si>
    <t xml:space="preserve">    &lt;error enabled='true' id='UNINIT.STACK.ARRAY.MUST'  severity='5'/&gt;</t>
  </si>
  <si>
    <t xml:space="preserve">    &lt;error enabled='true' id='UNINIT.STACK.ARRAY.PARTIAL.MUST'  severity='5'/&gt;</t>
  </si>
  <si>
    <t xml:space="preserve">    &lt;error enabled='true' id='UNINIT.STACK.MIGHT'  severity='5'/&gt;</t>
  </si>
  <si>
    <t xml:space="preserve">    &lt;error enabled='true' id='UNINIT.STACK.MUST'  severity='5'/&gt;</t>
  </si>
  <si>
    <t xml:space="preserve">    &lt;error enabled='true' id='UNREACH.GEN'  severity='6'/&gt;</t>
  </si>
  <si>
    <t xml:space="preserve">    &lt;error enabled='true' id='UNREACH.RETURN'  severity='6'/&gt;</t>
  </si>
  <si>
    <t xml:space="preserve">    &lt;error enabled='true' id='UNREACH.SIZEOF'  severity='3'/&gt;</t>
  </si>
  <si>
    <t xml:space="preserve">    &lt;error enabled='false' id='UNUSED.FUNC.GEN'  severity='4'/&gt;</t>
  </si>
  <si>
    <t xml:space="preserve">    &lt;error enabled='true' id='UNUSED.FUNC.STL_EMPTY'  severity='3'/&gt;</t>
  </si>
  <si>
    <t xml:space="preserve">    &lt;error enabled='false' id='UNUSED.FUNC.WARN'  severity='4'/&gt;</t>
  </si>
  <si>
    <t xml:space="preserve">    &lt;error enabled='true' id='VA_UNUSED.GEN'  severity='6'/&gt;</t>
  </si>
  <si>
    <t xml:space="preserve">    &lt;error enabled='true' id='VA_UNUSED.INIT'  severity='6'/&gt;</t>
  </si>
  <si>
    <t xml:space="preserve">    &lt;error enabled='true' id='VOIDRET'  severity='2'/&gt;</t>
  </si>
  <si>
    <t xml:space="preserve">    &lt;error enabled='false' id='_.ENDIAN.MACROS'  severity='4'/&gt;</t>
  </si>
  <si>
    <t xml:space="preserve">&lt;/errors&gt;</t>
  </si>
  <si>
    <t xml:space="preserve">Template Revision</t>
  </si>
  <si>
    <t xml:space="preserve">Version</t>
  </si>
  <si>
    <t xml:space="preserve">Date</t>
  </si>
  <si>
    <t xml:space="preserve">Author</t>
  </si>
  <si>
    <t xml:space="preserve">Change Description</t>
  </si>
  <si>
    <t xml:space="preserve">A</t>
  </si>
  <si>
    <t xml:space="preserve">Samip Banker</t>
  </si>
  <si>
    <t xml:space="preserve">Initial Version</t>
  </si>
  <si>
    <t xml:space="preserve">B</t>
  </si>
  <si>
    <t xml:space="preserve">Added Pconf tab</t>
  </si>
</sst>
</file>

<file path=xl/styles.xml><?xml version="1.0" encoding="utf-8"?>
<styleSheet xmlns="http://schemas.openxmlformats.org/spreadsheetml/2006/main">
  <numFmts count="4">
    <numFmt numFmtId="164" formatCode="General"/>
    <numFmt numFmtId="165" formatCode="D/MMM/YY;@"/>
    <numFmt numFmtId="166" formatCode="@"/>
    <numFmt numFmtId="167" formatCode="D\-MMM\-YY;@"/>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b val="true"/>
      <sz val="12"/>
      <color rgb="FF000000"/>
      <name val="Times New Roman"/>
      <family val="2"/>
      <charset val="1"/>
    </font>
    <font>
      <b val="true"/>
      <sz val="12"/>
      <color rgb="FF000000"/>
      <name val="Arial"/>
      <family val="2"/>
      <charset val="1"/>
    </font>
    <font>
      <sz val="11"/>
      <color rgb="FF000000"/>
      <name val="Arial"/>
      <family val="2"/>
      <charset val="1"/>
    </font>
    <font>
      <b val="true"/>
      <sz val="10"/>
      <color rgb="FF000000"/>
      <name val="Arial"/>
      <family val="2"/>
      <charset val="1"/>
    </font>
    <font>
      <b val="true"/>
      <sz val="16"/>
      <color rgb="FF000000"/>
      <name val="Calibri"/>
      <family val="2"/>
      <charset val="1"/>
    </font>
    <font>
      <b val="true"/>
      <sz val="14"/>
      <color rgb="FFFFFFFF"/>
      <name val="Calibri"/>
      <family val="2"/>
      <charset val="1"/>
    </font>
    <font>
      <b val="true"/>
      <sz val="11"/>
      <color rgb="FF000000"/>
      <name val="Calibri"/>
      <family val="2"/>
      <charset val="1"/>
    </font>
    <font>
      <b val="true"/>
      <sz val="11"/>
      <color rgb="FFFFFFFF"/>
      <name val="Calibri"/>
      <family val="2"/>
      <charset val="1"/>
    </font>
    <font>
      <u val="single"/>
      <sz val="11"/>
      <color rgb="FF0000FF"/>
      <name val="Calibri"/>
      <family val="2"/>
      <charset val="1"/>
    </font>
  </fonts>
  <fills count="15">
    <fill>
      <patternFill patternType="none"/>
    </fill>
    <fill>
      <patternFill patternType="gray125"/>
    </fill>
    <fill>
      <patternFill patternType="solid">
        <fgColor rgb="FFC0C0C0"/>
        <bgColor rgb="FFCCCCFF"/>
      </patternFill>
    </fill>
    <fill>
      <patternFill patternType="solid">
        <fgColor rgb="FFFFC000"/>
        <bgColor rgb="FFFF9900"/>
      </patternFill>
    </fill>
    <fill>
      <patternFill patternType="solid">
        <fgColor rgb="FF215967"/>
        <bgColor rgb="FF333333"/>
      </patternFill>
    </fill>
    <fill>
      <patternFill patternType="solid">
        <fgColor rgb="FF008080"/>
        <bgColor rgb="FF008080"/>
      </patternFill>
    </fill>
    <fill>
      <patternFill patternType="solid">
        <fgColor rgb="FF00B0F0"/>
        <bgColor rgb="FF20B2AA"/>
      </patternFill>
    </fill>
    <fill>
      <patternFill patternType="solid">
        <fgColor rgb="FF90EE90"/>
        <bgColor rgb="FF99CCFF"/>
      </patternFill>
    </fill>
    <fill>
      <patternFill patternType="solid">
        <fgColor rgb="FFFF0000"/>
        <bgColor rgb="FF993300"/>
      </patternFill>
    </fill>
    <fill>
      <patternFill patternType="solid">
        <fgColor rgb="FF808080"/>
        <bgColor rgb="FF666699"/>
      </patternFill>
    </fill>
    <fill>
      <patternFill patternType="solid">
        <fgColor rgb="FF002060"/>
        <bgColor rgb="FF000080"/>
      </patternFill>
    </fill>
    <fill>
      <patternFill patternType="solid">
        <fgColor rgb="FFFFFF00"/>
        <bgColor rgb="FFFFFF00"/>
      </patternFill>
    </fill>
    <fill>
      <patternFill patternType="solid">
        <fgColor rgb="FFFFFFFF"/>
        <bgColor rgb="FFFFFFCC"/>
      </patternFill>
    </fill>
    <fill>
      <patternFill patternType="solid">
        <fgColor rgb="FF20B2AA"/>
        <bgColor rgb="FF00B0F0"/>
      </patternFill>
    </fill>
    <fill>
      <patternFill patternType="solid">
        <fgColor rgb="FFA5A5A5"/>
        <bgColor rgb="FFC0C0C0"/>
      </patternFill>
    </fill>
  </fills>
  <borders count="21">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right/>
      <top/>
      <bottom style="medium"/>
      <diagonal/>
    </border>
    <border diagonalUp="false" diagonalDown="false">
      <left style="medium"/>
      <right style="medium"/>
      <top style="medium"/>
      <bottom style="thin"/>
      <diagonal/>
    </border>
    <border diagonalUp="false" diagonalDown="false">
      <left style="thin"/>
      <right style="medium"/>
      <top style="medium"/>
      <bottom style="medium"/>
      <diagonal/>
    </border>
    <border diagonalUp="false" diagonalDown="false">
      <left style="thin"/>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thin"/>
      <bottom style="medium"/>
      <diagonal/>
    </border>
    <border diagonalUp="false" diagonalDown="false">
      <left/>
      <right/>
      <top style="medium"/>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top style="thin"/>
      <bottom/>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medium"/>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0" borderId="3" xfId="0" applyFont="true" applyBorder="true" applyAlignment="true" applyProtection="false">
      <alignment horizontal="general" vertical="center" textRotation="0" wrapText="true" indent="0" shrinkToFit="false"/>
      <protection locked="true" hidden="false"/>
    </xf>
    <xf numFmtId="164" fontId="8" fillId="0" borderId="4" xfId="0" applyFont="true" applyBorder="true" applyAlignment="true" applyProtection="false">
      <alignment horizontal="general" vertical="center" textRotation="0" wrapText="true" indent="0" shrinkToFit="false"/>
      <protection locked="true" hidden="false"/>
    </xf>
    <xf numFmtId="165" fontId="7" fillId="0" borderId="3" xfId="0" applyFont="true" applyBorder="true" applyAlignment="true" applyProtection="false">
      <alignment horizontal="general" vertical="center" textRotation="0" wrapText="true" indent="0" shrinkToFit="false"/>
      <protection locked="true" hidden="false"/>
    </xf>
    <xf numFmtId="165" fontId="8" fillId="0" borderId="4" xfId="0" applyFont="true" applyBorder="true" applyAlignment="true" applyProtection="false">
      <alignment horizontal="general" vertical="center" textRotation="0" wrapText="true" indent="0" shrinkToFit="false"/>
      <protection locked="true" hidden="false"/>
    </xf>
    <xf numFmtId="165" fontId="7"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11" fillId="4" borderId="6" xfId="0" applyFont="tru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true" indent="0" shrinkToFit="false"/>
      <protection locked="true" hidden="false"/>
    </xf>
    <xf numFmtId="164" fontId="12" fillId="6" borderId="7" xfId="0" applyFont="true" applyBorder="true" applyAlignment="true" applyProtection="false">
      <alignment horizontal="center" vertical="center" textRotation="0" wrapText="true" indent="0" shrinkToFit="false"/>
      <protection locked="true" hidden="false"/>
    </xf>
    <xf numFmtId="164" fontId="12" fillId="7" borderId="1" xfId="0" applyFont="true" applyBorder="true" applyAlignment="true" applyProtection="false">
      <alignment horizontal="center" vertical="bottom" textRotation="0" wrapText="false" indent="0" shrinkToFit="false"/>
      <protection locked="true" hidden="false"/>
    </xf>
    <xf numFmtId="164" fontId="12" fillId="6" borderId="8" xfId="0" applyFont="true" applyBorder="true" applyAlignment="true" applyProtection="false">
      <alignment horizontal="center" vertical="center" textRotation="0" wrapText="true" indent="0" shrinkToFit="false"/>
      <protection locked="true" hidden="false"/>
    </xf>
    <xf numFmtId="164" fontId="12" fillId="6" borderId="6" xfId="0" applyFont="true" applyBorder="true" applyAlignment="true" applyProtection="false">
      <alignment horizontal="center" vertical="center" textRotation="0" wrapText="true" indent="0" shrinkToFit="false"/>
      <protection locked="true" hidden="false"/>
    </xf>
    <xf numFmtId="164" fontId="12" fillId="7" borderId="6" xfId="0" applyFont="true" applyBorder="true" applyAlignment="true" applyProtection="false">
      <alignment horizontal="center" vertical="center" textRotation="0" wrapText="true" indent="0" shrinkToFit="false"/>
      <protection locked="true" hidden="false"/>
    </xf>
    <xf numFmtId="164" fontId="12" fillId="7" borderId="9" xfId="0" applyFont="true" applyBorder="true" applyAlignment="true" applyProtection="false">
      <alignment horizontal="left" vertical="center" textRotation="0" wrapText="true" indent="0" shrinkToFit="false"/>
      <protection locked="true" hidden="false"/>
    </xf>
    <xf numFmtId="164" fontId="0" fillId="8" borderId="9" xfId="0" applyFont="false" applyBorder="true" applyAlignment="true" applyProtection="false">
      <alignment horizontal="center" vertical="center" textRotation="0" wrapText="true" indent="0" shrinkToFit="false"/>
      <protection locked="true" hidden="false"/>
    </xf>
    <xf numFmtId="164" fontId="0" fillId="9" borderId="9"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12" fillId="7" borderId="10" xfId="0" applyFont="true" applyBorder="true" applyAlignment="true" applyProtection="false">
      <alignment horizontal="left" vertical="center" textRotation="0" wrapText="true" indent="0" shrinkToFit="false"/>
      <protection locked="true" hidden="false"/>
    </xf>
    <xf numFmtId="164" fontId="0" fillId="8" borderId="11" xfId="0" applyFont="fals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12" fillId="7" borderId="1" xfId="0" applyFont="true" applyBorder="true" applyAlignment="true" applyProtection="false">
      <alignment horizontal="left" vertical="center" textRotation="0" wrapText="true" indent="0" shrinkToFit="false"/>
      <protection locked="true" hidden="false"/>
    </xf>
    <xf numFmtId="164" fontId="0" fillId="8" borderId="1" xfId="0" applyFont="fals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left" vertical="center" textRotation="0" wrapText="true" indent="0" shrinkToFit="false"/>
      <protection locked="true" hidden="false"/>
    </xf>
    <xf numFmtId="164" fontId="0" fillId="0" borderId="12" xfId="0" applyFont="fals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2" fillId="6" borderId="1" xfId="0" applyFont="true" applyBorder="true" applyAlignment="true" applyProtection="false">
      <alignment horizontal="center" vertical="center" textRotation="0" wrapText="true" indent="0" shrinkToFit="false"/>
      <protection locked="true" hidden="false"/>
    </xf>
    <xf numFmtId="164" fontId="12" fillId="7" borderId="11" xfId="0" applyFont="true" applyBorder="true" applyAlignment="true" applyProtection="false">
      <alignment horizontal="left" vertical="center" textRotation="0" wrapText="true" indent="0" shrinkToFit="false"/>
      <protection locked="true" hidden="false"/>
    </xf>
    <xf numFmtId="164" fontId="12" fillId="7" borderId="1" xfId="0" applyFont="true" applyBorder="true" applyAlignment="true" applyProtection="false">
      <alignment horizontal="left" vertical="center" textRotation="0" wrapText="tru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10" fillId="0" borderId="13" xfId="0" applyFont="true" applyBorder="true" applyAlignment="false" applyProtection="false">
      <alignment horizontal="general" vertical="bottom" textRotation="0" wrapText="false" indent="0" shrinkToFit="false"/>
      <protection locked="true" hidden="false"/>
    </xf>
    <xf numFmtId="164" fontId="13" fillId="10" borderId="13" xfId="0" applyFont="true" applyBorder="true" applyAlignment="true" applyProtection="false">
      <alignment horizontal="center" vertical="center" textRotation="0" wrapText="true" indent="0" shrinkToFit="false"/>
      <protection locked="true" hidden="false"/>
    </xf>
    <xf numFmtId="164" fontId="12" fillId="11" borderId="13" xfId="0" applyFont="true" applyBorder="true" applyAlignment="true" applyProtection="false">
      <alignment horizontal="center" vertical="center" textRotation="0" wrapText="true" indent="0" shrinkToFit="false"/>
      <protection locked="true" hidden="false"/>
    </xf>
    <xf numFmtId="164" fontId="12" fillId="6" borderId="13" xfId="0" applyFont="true" applyBorder="true" applyAlignment="true" applyProtection="false">
      <alignment horizontal="center" vertical="center" textRotation="0" wrapText="false" indent="0" shrinkToFit="false"/>
      <protection locked="true" hidden="false"/>
    </xf>
    <xf numFmtId="166" fontId="0" fillId="12" borderId="13" xfId="0" applyFont="fals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 fillId="2" borderId="14" xfId="0" applyFont="true" applyBorder="true" applyAlignment="true" applyProtection="false">
      <alignment horizontal="center" vertical="center" textRotation="0" wrapText="true" indent="0" shrinkToFit="false"/>
      <protection locked="true" hidden="false"/>
    </xf>
    <xf numFmtId="164" fontId="4" fillId="2" borderId="15" xfId="0" applyFont="true" applyBorder="true" applyAlignment="true" applyProtection="false">
      <alignment horizontal="center" vertical="center" textRotation="0" wrapText="true" indent="0" shrinkToFit="false"/>
      <protection locked="true" hidden="false"/>
    </xf>
    <xf numFmtId="164" fontId="0" fillId="13" borderId="16" xfId="0" applyFont="true" applyBorder="true" applyAlignment="true" applyProtection="false">
      <alignment horizontal="center" vertical="center"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center" textRotation="0" wrapText="true" indent="0" shrinkToFit="false"/>
      <protection locked="true" hidden="false"/>
    </xf>
    <xf numFmtId="164" fontId="4" fillId="2" borderId="19" xfId="0" applyFont="true" applyBorder="true" applyAlignment="true" applyProtection="false">
      <alignment horizontal="center" vertical="center" textRotation="0" wrapText="true" indent="0" shrinkToFit="false"/>
      <protection locked="true" hidden="false"/>
    </xf>
    <xf numFmtId="164" fontId="4" fillId="2" borderId="16" xfId="0" applyFont="true" applyBorder="true" applyAlignment="true" applyProtection="false">
      <alignment horizontal="center" vertical="center" textRotation="0" wrapText="true" indent="0" shrinkToFit="false"/>
      <protection locked="true" hidden="false"/>
    </xf>
    <xf numFmtId="164" fontId="4" fillId="2" borderId="8" xfId="0" applyFont="true" applyBorder="true" applyAlignment="true" applyProtection="false">
      <alignment horizontal="center" vertical="center" textRotation="0" wrapText="true" indent="0" shrinkToFit="false"/>
      <protection locked="true" hidden="false"/>
    </xf>
    <xf numFmtId="164" fontId="12" fillId="0" borderId="9" xfId="0" applyFont="true" applyBorder="true" applyAlignment="true" applyProtection="false">
      <alignment horizontal="left" vertical="center" textRotation="0" wrapText="true" indent="0" shrinkToFit="false"/>
      <protection locked="true" hidden="false"/>
    </xf>
    <xf numFmtId="164" fontId="0" fillId="0" borderId="9" xfId="0" applyFont="fals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0" fillId="0" borderId="20" xfId="0" applyFont="false" applyBorder="true" applyAlignment="true" applyProtection="false">
      <alignment horizontal="general" vertical="center" textRotation="0" wrapText="true" indent="0" shrinkToFit="false"/>
      <protection locked="true" hidden="false"/>
    </xf>
    <xf numFmtId="164" fontId="12" fillId="0" borderId="11" xfId="0" applyFont="true" applyBorder="true" applyAlignment="true" applyProtection="false">
      <alignment horizontal="left" vertical="center" textRotation="0" wrapText="true" indent="0" shrinkToFit="false"/>
      <protection locked="true" hidden="false"/>
    </xf>
    <xf numFmtId="164" fontId="0" fillId="0" borderId="11" xfId="0" applyFont="fals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14" fillId="0" borderId="12"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center"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2" fillId="14"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7" fontId="0" fillId="0" borderId="14" xfId="0" applyFont="fals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lumn Headings" xfId="20" builtinId="53" customBuiltin="true"/>
    <cellStyle name="Normal 2"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90EE90"/>
      <rgbColor rgb="FFFFFF99"/>
      <rgbColor rgb="FF99CCFF"/>
      <rgbColor rgb="FFFF99CC"/>
      <rgbColor rgb="FFCC99FF"/>
      <rgbColor rgb="FFFFCC99"/>
      <rgbColor rgb="FF3366FF"/>
      <rgbColor rgb="FF20B2AA"/>
      <rgbColor rgb="FF99CC00"/>
      <rgbColor rgb="FFFFC000"/>
      <rgbColor rgb="FFFF9900"/>
      <rgbColor rgb="FFFF6600"/>
      <rgbColor rgb="FF666699"/>
      <rgbColor rgb="FFA5A5A5"/>
      <rgbColor rgb="FF002060"/>
      <rgbColor rgb="FF339966"/>
      <rgbColor rgb="FF003300"/>
      <rgbColor rgb="FF333300"/>
      <rgbColor rgb="FF993300"/>
      <rgbColor rgb="FF993366"/>
      <rgbColor rgb="FF21596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750240</xdr:colOff>
      <xdr:row>2</xdr:row>
      <xdr:rowOff>18720</xdr:rowOff>
    </xdr:to>
    <xdr:pic>
      <xdr:nvPicPr>
        <xdr:cNvPr id="0" name="Picture 2" descr=""/>
        <xdr:cNvPicPr/>
      </xdr:nvPicPr>
      <xdr:blipFill>
        <a:blip r:embed="rId1"/>
        <a:stretch/>
      </xdr:blipFill>
      <xdr:spPr>
        <a:xfrm>
          <a:off x="0" y="161640"/>
          <a:ext cx="750240" cy="437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J29"/>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1" sqref="J:J A1"/>
    </sheetView>
  </sheetViews>
  <sheetFormatPr defaultRowHeight="12.75" zeroHeight="false" outlineLevelRow="0" outlineLevelCol="0"/>
  <cols>
    <col collapsed="false" customWidth="true" hidden="false" outlineLevel="0" max="1" min="1" style="1" width="35.66"/>
    <col collapsed="false" customWidth="true" hidden="false" outlineLevel="0" max="4" min="2" style="1" width="20.67"/>
    <col collapsed="false" customWidth="true" hidden="false" outlineLevel="0" max="10" min="5" style="1" width="15"/>
    <col collapsed="false" customWidth="true" hidden="false" outlineLevel="0" max="1025" min="11" style="0" width="9.14"/>
  </cols>
  <sheetData>
    <row r="2" customFormat="false" ht="33" hidden="false" customHeight="true" outlineLevel="0" collapsed="false">
      <c r="B2" s="2" t="s">
        <v>0</v>
      </c>
      <c r="C2" s="2"/>
      <c r="D2" s="2"/>
      <c r="E2" s="2"/>
      <c r="F2" s="2"/>
    </row>
    <row r="3" customFormat="false" ht="16.5" hidden="false" customHeight="true" outlineLevel="0" collapsed="false">
      <c r="A3" s="3"/>
      <c r="B3" s="3"/>
    </row>
    <row r="4" s="4" customFormat="true" ht="15.75" hidden="false" customHeight="true" outlineLevel="0" collapsed="false"/>
    <row r="5" s="1" customFormat="true" ht="16.5" hidden="false" customHeight="true" outlineLevel="0" collapsed="false">
      <c r="A5" s="5" t="s">
        <v>1</v>
      </c>
      <c r="B5" s="5"/>
      <c r="C5" s="5"/>
      <c r="D5" s="5"/>
      <c r="E5" s="5"/>
      <c r="F5" s="5"/>
      <c r="G5" s="5"/>
    </row>
    <row r="6" s="1" customFormat="true" ht="16.5" hidden="false" customHeight="true" outlineLevel="0" collapsed="false">
      <c r="A6" s="6" t="s">
        <v>2</v>
      </c>
      <c r="B6" s="7"/>
      <c r="C6" s="8" t="s">
        <v>3</v>
      </c>
      <c r="D6" s="8"/>
      <c r="E6" s="8"/>
      <c r="F6" s="8"/>
      <c r="G6" s="8"/>
      <c r="H6" s="3"/>
    </row>
    <row r="7" s="1" customFormat="true" ht="16.5" hidden="false" customHeight="true" outlineLevel="0" collapsed="false">
      <c r="A7" s="6" t="s">
        <v>4</v>
      </c>
      <c r="B7" s="7"/>
      <c r="C7" s="8" t="s">
        <v>5</v>
      </c>
      <c r="D7" s="8"/>
      <c r="E7" s="8"/>
      <c r="F7" s="8"/>
      <c r="G7" s="8"/>
      <c r="H7" s="3"/>
    </row>
    <row r="8" s="1" customFormat="true" ht="16.5" hidden="false" customHeight="true" outlineLevel="0" collapsed="false">
      <c r="A8" s="6" t="s">
        <v>6</v>
      </c>
      <c r="B8" s="9"/>
      <c r="C8" s="10" t="s">
        <v>7</v>
      </c>
      <c r="D8" s="10"/>
      <c r="E8" s="10"/>
      <c r="F8" s="10"/>
      <c r="G8" s="10"/>
      <c r="H8" s="11"/>
    </row>
    <row r="9" s="1" customFormat="true" ht="16.5" hidden="false" customHeight="true" outlineLevel="0" collapsed="false">
      <c r="A9" s="6" t="s">
        <v>8</v>
      </c>
      <c r="B9" s="7"/>
      <c r="C9" s="8" t="s">
        <v>9</v>
      </c>
      <c r="D9" s="8"/>
      <c r="E9" s="8"/>
      <c r="F9" s="8"/>
      <c r="G9" s="8"/>
      <c r="H9" s="3"/>
    </row>
    <row r="10" s="1" customFormat="true" ht="16.5" hidden="false" customHeight="true" outlineLevel="0" collapsed="false">
      <c r="A10" s="12"/>
      <c r="B10" s="12"/>
      <c r="C10" s="13"/>
      <c r="D10" s="3"/>
      <c r="E10" s="3"/>
      <c r="F10" s="3"/>
      <c r="H10" s="3"/>
    </row>
    <row r="11" s="1" customFormat="true" ht="12.75" hidden="false" customHeight="false" outlineLevel="0" collapsed="false">
      <c r="D11" s="12"/>
      <c r="E11" s="12"/>
      <c r="F11" s="13"/>
      <c r="G11" s="3"/>
      <c r="H11" s="3"/>
    </row>
    <row r="12" s="1" customFormat="true" ht="12.75" hidden="false" customHeight="false" outlineLevel="0" collapsed="false">
      <c r="A12" s="14" t="s">
        <v>10</v>
      </c>
      <c r="B12" s="14"/>
      <c r="C12" s="14"/>
      <c r="D12" s="14"/>
      <c r="E12" s="14"/>
      <c r="F12" s="14"/>
      <c r="G12" s="14"/>
      <c r="H12" s="15"/>
    </row>
    <row r="13" s="1" customFormat="true" ht="15" hidden="false" customHeight="true" outlineLevel="0" collapsed="false">
      <c r="A13" s="16" t="s">
        <v>11</v>
      </c>
      <c r="B13" s="17"/>
      <c r="C13" s="17"/>
      <c r="D13" s="17"/>
      <c r="E13" s="17"/>
      <c r="F13" s="17"/>
      <c r="G13" s="17"/>
      <c r="H13" s="17"/>
      <c r="I13" s="17"/>
      <c r="J13" s="17"/>
    </row>
    <row r="14" s="1" customFormat="true" ht="12.75" hidden="false" customHeight="true" outlineLevel="0" collapsed="false">
      <c r="A14" s="16"/>
      <c r="B14" s="18" t="s">
        <v>12</v>
      </c>
      <c r="C14" s="18"/>
      <c r="D14" s="18"/>
      <c r="E14" s="19" t="s">
        <v>13</v>
      </c>
      <c r="F14" s="19"/>
      <c r="G14" s="19"/>
      <c r="H14" s="19"/>
      <c r="I14" s="19"/>
      <c r="J14" s="19"/>
    </row>
    <row r="15" s="1" customFormat="true" ht="12.75" hidden="false" customHeight="false" outlineLevel="0" collapsed="false">
      <c r="A15" s="16"/>
      <c r="B15" s="20" t="s">
        <v>14</v>
      </c>
      <c r="C15" s="21" t="s">
        <v>15</v>
      </c>
      <c r="D15" s="21" t="s">
        <v>16</v>
      </c>
      <c r="E15" s="22" t="s">
        <v>17</v>
      </c>
      <c r="F15" s="22" t="s">
        <v>18</v>
      </c>
      <c r="G15" s="22" t="s">
        <v>19</v>
      </c>
      <c r="H15" s="22" t="s">
        <v>20</v>
      </c>
      <c r="I15" s="22" t="s">
        <v>21</v>
      </c>
      <c r="J15" s="22" t="s">
        <v>22</v>
      </c>
    </row>
    <row r="16" s="1" customFormat="true" ht="12.75" hidden="false" customHeight="false" outlineLevel="0" collapsed="false">
      <c r="A16" s="23" t="s">
        <v>23</v>
      </c>
      <c r="B16" s="24" t="n">
        <v>0</v>
      </c>
      <c r="C16" s="24" t="n">
        <v>0</v>
      </c>
      <c r="D16" s="24" t="n">
        <v>0</v>
      </c>
      <c r="E16" s="25"/>
      <c r="F16" s="25"/>
      <c r="G16" s="25"/>
      <c r="H16" s="25"/>
      <c r="I16" s="25"/>
      <c r="J16" s="25"/>
    </row>
    <row r="17" s="1" customFormat="true" ht="12.75" hidden="false" customHeight="false" outlineLevel="0" collapsed="false">
      <c r="A17" s="23" t="s">
        <v>24</v>
      </c>
      <c r="B17" s="24" t="n">
        <v>0</v>
      </c>
      <c r="C17" s="24" t="n">
        <v>0</v>
      </c>
      <c r="D17" s="24" t="n">
        <v>0</v>
      </c>
      <c r="E17" s="26" t="n">
        <v>0</v>
      </c>
      <c r="F17" s="26" t="n">
        <v>0</v>
      </c>
      <c r="G17" s="26" t="n">
        <v>40</v>
      </c>
      <c r="H17" s="26" t="n">
        <v>0</v>
      </c>
      <c r="I17" s="26" t="n">
        <v>35</v>
      </c>
      <c r="J17" s="26" t="n">
        <v>0</v>
      </c>
    </row>
    <row r="18" s="1" customFormat="true" ht="12.75" hidden="false" customHeight="false" outlineLevel="0" collapsed="false">
      <c r="A18" s="27" t="s">
        <v>25</v>
      </c>
      <c r="B18" s="28" t="n">
        <v>0</v>
      </c>
      <c r="C18" s="28" t="n">
        <v>0</v>
      </c>
      <c r="D18" s="28" t="n">
        <v>0</v>
      </c>
      <c r="E18" s="29" t="n">
        <v>0</v>
      </c>
      <c r="F18" s="29" t="n">
        <v>0</v>
      </c>
      <c r="G18" s="29" t="n">
        <v>41</v>
      </c>
      <c r="H18" s="29" t="n">
        <v>0</v>
      </c>
      <c r="I18" s="29" t="n">
        <v>2</v>
      </c>
      <c r="J18" s="29" t="n">
        <v>0</v>
      </c>
    </row>
    <row r="19" s="4" customFormat="true" ht="15" hidden="false" customHeight="true" outlineLevel="0" collapsed="false">
      <c r="A19" s="30" t="s">
        <v>26</v>
      </c>
      <c r="B19" s="31" t="n">
        <v>0</v>
      </c>
      <c r="C19" s="31" t="n">
        <v>0</v>
      </c>
      <c r="D19" s="31" t="n">
        <v>0</v>
      </c>
      <c r="E19" s="32" t="n">
        <v>0</v>
      </c>
      <c r="F19" s="32" t="n">
        <v>0</v>
      </c>
      <c r="G19" s="32" t="n">
        <v>81</v>
      </c>
      <c r="H19" s="32" t="n">
        <v>0</v>
      </c>
      <c r="I19" s="32" t="n">
        <v>37</v>
      </c>
      <c r="J19" s="32" t="n">
        <v>0</v>
      </c>
    </row>
    <row r="20" customFormat="false" ht="15" hidden="false" customHeight="true" outlineLevel="0" collapsed="false">
      <c r="A20" s="33"/>
      <c r="B20" s="33"/>
      <c r="C20" s="34"/>
      <c r="D20" s="34"/>
      <c r="E20" s="34"/>
      <c r="F20" s="34"/>
      <c r="G20" s="34"/>
    </row>
    <row r="21" customFormat="false" ht="15" hidden="false" customHeight="true" outlineLevel="0" collapsed="false">
      <c r="A21" s="35"/>
      <c r="B21" s="35"/>
      <c r="C21" s="36"/>
      <c r="D21" s="36"/>
      <c r="E21" s="36"/>
      <c r="F21" s="36"/>
      <c r="G21" s="36"/>
    </row>
    <row r="22" customFormat="false" ht="15" hidden="false" customHeight="true" outlineLevel="0" collapsed="false">
      <c r="A22" s="35"/>
      <c r="B22" s="35"/>
      <c r="C22" s="36"/>
      <c r="D22" s="36"/>
      <c r="E22" s="36"/>
      <c r="F22" s="36"/>
      <c r="G22" s="36"/>
    </row>
    <row r="23" s="4" customFormat="true" ht="12.75" hidden="false" customHeight="true" outlineLevel="0" collapsed="false">
      <c r="A23" s="37" t="s">
        <v>27</v>
      </c>
      <c r="B23" s="37"/>
      <c r="C23" s="37"/>
      <c r="D23" s="37"/>
      <c r="E23" s="37"/>
      <c r="F23" s="37"/>
      <c r="G23" s="37"/>
      <c r="H23" s="38"/>
    </row>
    <row r="24" s="1" customFormat="true" ht="12.75" hidden="false" customHeight="true" outlineLevel="0" collapsed="false">
      <c r="A24" s="16" t="s">
        <v>28</v>
      </c>
      <c r="B24" s="17"/>
      <c r="C24" s="17"/>
      <c r="D24" s="17"/>
      <c r="E24" s="17"/>
      <c r="F24" s="17"/>
      <c r="G24" s="17"/>
      <c r="H24" s="17"/>
      <c r="I24" s="17"/>
      <c r="J24" s="17"/>
    </row>
    <row r="25" s="1" customFormat="true" ht="15" hidden="false" customHeight="true" outlineLevel="0" collapsed="false">
      <c r="A25" s="16"/>
      <c r="B25" s="39" t="s">
        <v>12</v>
      </c>
      <c r="C25" s="39"/>
      <c r="D25" s="39"/>
      <c r="E25" s="19" t="s">
        <v>13</v>
      </c>
      <c r="F25" s="19"/>
      <c r="G25" s="19"/>
      <c r="H25" s="19"/>
      <c r="I25" s="19"/>
      <c r="J25" s="19"/>
    </row>
    <row r="26" s="1" customFormat="true" ht="12.75" hidden="false" customHeight="false" outlineLevel="0" collapsed="false">
      <c r="A26" s="16"/>
      <c r="B26" s="21" t="s">
        <v>14</v>
      </c>
      <c r="C26" s="21" t="s">
        <v>15</v>
      </c>
      <c r="D26" s="21" t="s">
        <v>16</v>
      </c>
      <c r="E26" s="22" t="s">
        <v>17</v>
      </c>
      <c r="F26" s="22" t="s">
        <v>18</v>
      </c>
      <c r="G26" s="22" t="s">
        <v>19</v>
      </c>
      <c r="H26" s="22" t="s">
        <v>20</v>
      </c>
      <c r="I26" s="22" t="s">
        <v>21</v>
      </c>
      <c r="J26" s="22" t="s">
        <v>22</v>
      </c>
    </row>
    <row r="27" s="1" customFormat="true" ht="12.75" hidden="false" customHeight="false" outlineLevel="0" collapsed="false">
      <c r="A27" s="40" t="s">
        <v>29</v>
      </c>
      <c r="B27" s="29" t="n">
        <v>0</v>
      </c>
      <c r="C27" s="29" t="n">
        <v>0</v>
      </c>
      <c r="D27" s="29" t="n">
        <v>0</v>
      </c>
      <c r="E27" s="29" t="n">
        <v>0</v>
      </c>
      <c r="F27" s="29" t="n">
        <v>0</v>
      </c>
      <c r="G27" s="29" t="n">
        <v>81</v>
      </c>
      <c r="H27" s="29" t="n">
        <v>0</v>
      </c>
      <c r="I27" s="29" t="n">
        <v>37</v>
      </c>
      <c r="J27" s="29" t="n">
        <v>0</v>
      </c>
    </row>
    <row r="28" s="1" customFormat="true" ht="12.75" hidden="false" customHeight="false" outlineLevel="0" collapsed="false">
      <c r="A28" s="41" t="s">
        <v>30</v>
      </c>
      <c r="B28" s="42" t="n">
        <v>0</v>
      </c>
      <c r="C28" s="42" t="n">
        <v>0</v>
      </c>
      <c r="D28" s="42" t="n">
        <v>0</v>
      </c>
      <c r="E28" s="42" t="n">
        <v>0</v>
      </c>
      <c r="F28" s="42" t="n">
        <v>0</v>
      </c>
      <c r="G28" s="42" t="n">
        <v>81</v>
      </c>
      <c r="H28" s="42" t="n">
        <v>0</v>
      </c>
      <c r="I28" s="42" t="n">
        <v>37</v>
      </c>
      <c r="J28" s="42" t="n">
        <v>0</v>
      </c>
    </row>
    <row r="29" s="1" customFormat="true" ht="12.75" hidden="false" customHeight="false" outlineLevel="0" collapsed="false">
      <c r="A29" s="41" t="s">
        <v>31</v>
      </c>
      <c r="B29" s="32" t="n">
        <v>0</v>
      </c>
      <c r="C29" s="32" t="n">
        <v>0</v>
      </c>
      <c r="D29" s="32" t="n">
        <v>0</v>
      </c>
      <c r="E29" s="32" t="n">
        <v>0</v>
      </c>
      <c r="F29" s="32" t="n">
        <v>0</v>
      </c>
      <c r="G29" s="32" t="n">
        <v>0</v>
      </c>
      <c r="H29" s="32" t="n">
        <v>0</v>
      </c>
      <c r="I29" s="32" t="n">
        <v>0</v>
      </c>
      <c r="J29" s="32" t="n">
        <v>0</v>
      </c>
    </row>
  </sheetData>
  <mergeCells count="16">
    <mergeCell ref="B2:F2"/>
    <mergeCell ref="A5:G5"/>
    <mergeCell ref="C6:G6"/>
    <mergeCell ref="C7:G7"/>
    <mergeCell ref="C8:G8"/>
    <mergeCell ref="C9:G9"/>
    <mergeCell ref="A12:G12"/>
    <mergeCell ref="A13:A15"/>
    <mergeCell ref="B13:J13"/>
    <mergeCell ref="B14:D14"/>
    <mergeCell ref="E14:J14"/>
    <mergeCell ref="A23:G23"/>
    <mergeCell ref="A24:A26"/>
    <mergeCell ref="B24:J24"/>
    <mergeCell ref="B25:D25"/>
    <mergeCell ref="E25:J25"/>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Q87"/>
  <sheetViews>
    <sheetView showFormulas="false" showGridLines="true" showRowColHeaders="true" showZeros="true" rightToLeft="false" tabSelected="true" showOutlineSymbols="true" defaultGridColor="true" view="normal" topLeftCell="C1" colorId="64" zoomScale="85" zoomScaleNormal="85" zoomScalePageLayoutView="100" workbookViewId="0">
      <selection pane="topLeft" activeCell="J25" activeCellId="0" sqref="J:J"/>
    </sheetView>
  </sheetViews>
  <sheetFormatPr defaultRowHeight="13.8" zeroHeight="false" outlineLevelRow="0" outlineLevelCol="0"/>
  <cols>
    <col collapsed="false" customWidth="true" hidden="false" outlineLevel="0" max="1" min="1" style="43" width="13.55"/>
    <col collapsed="false" customWidth="true" hidden="false" outlineLevel="0" max="2" min="2" style="43" width="13.89"/>
    <col collapsed="false" customWidth="true" hidden="false" outlineLevel="0" max="5" min="3" style="43" width="28"/>
    <col collapsed="false" customWidth="true" hidden="false" outlineLevel="0" max="6" min="6" style="43" width="8.44"/>
    <col collapsed="false" customWidth="true" hidden="false" outlineLevel="0" max="7" min="7" style="43" width="11.66"/>
    <col collapsed="false" customWidth="true" hidden="false" outlineLevel="0" max="8" min="8" style="43" width="13.11"/>
    <col collapsed="false" customWidth="true" hidden="false" outlineLevel="0" max="10" min="9" style="43" width="14.44"/>
    <col collapsed="false" customWidth="true" hidden="false" outlineLevel="0" max="11" min="11" style="43" width="18.33"/>
    <col collapsed="false" customWidth="true" hidden="false" outlineLevel="0" max="12" min="12" style="43" width="12.66"/>
    <col collapsed="false" customWidth="true" hidden="false" outlineLevel="0" max="13" min="13" style="43" width="22.55"/>
    <col collapsed="false" customWidth="true" hidden="false" outlineLevel="0" max="14" min="14" style="43" width="15.55"/>
    <col collapsed="false" customWidth="true" hidden="false" outlineLevel="0" max="15" min="15" style="43" width="14.33"/>
    <col collapsed="false" customWidth="true" hidden="false" outlineLevel="0" max="16" min="16" style="43" width="18.44"/>
    <col collapsed="false" customWidth="true" hidden="false" outlineLevel="0" max="17" min="17" style="43" width="14.66"/>
    <col collapsed="false" customWidth="true" hidden="false" outlineLevel="0" max="1025" min="18" style="44" width="9.14"/>
  </cols>
  <sheetData>
    <row r="1" customFormat="false" ht="19.7" hidden="false" customHeight="false" outlineLevel="0" collapsed="false">
      <c r="A1" s="45" t="s">
        <v>32</v>
      </c>
    </row>
    <row r="2" s="49" customFormat="true" ht="29.1" hidden="false" customHeight="false" outlineLevel="0" collapsed="false">
      <c r="A2" s="46" t="s">
        <v>33</v>
      </c>
      <c r="B2" s="46" t="s">
        <v>34</v>
      </c>
      <c r="C2" s="47" t="s">
        <v>35</v>
      </c>
      <c r="D2" s="47" t="s">
        <v>36</v>
      </c>
      <c r="E2" s="47" t="s">
        <v>37</v>
      </c>
      <c r="F2" s="48" t="s">
        <v>38</v>
      </c>
      <c r="G2" s="48" t="s">
        <v>39</v>
      </c>
      <c r="H2" s="48" t="s">
        <v>40</v>
      </c>
      <c r="I2" s="48" t="s">
        <v>41</v>
      </c>
      <c r="J2" s="48" t="s">
        <v>42</v>
      </c>
      <c r="K2" s="48" t="s">
        <v>43</v>
      </c>
      <c r="L2" s="48" t="s">
        <v>44</v>
      </c>
      <c r="M2" s="48" t="s">
        <v>45</v>
      </c>
      <c r="N2" s="48" t="s">
        <v>46</v>
      </c>
      <c r="O2" s="48" t="s">
        <v>47</v>
      </c>
      <c r="P2" s="48" t="s">
        <v>48</v>
      </c>
      <c r="Q2" s="48" t="s">
        <v>49</v>
      </c>
    </row>
    <row r="3" s="43" customFormat="true" ht="109.4" hidden="false" customHeight="false" outlineLevel="0" collapsed="false">
      <c r="A3" s="50" t="s">
        <v>50</v>
      </c>
      <c r="B3" s="50" t="s">
        <v>25</v>
      </c>
      <c r="C3" s="51" t="str">
        <f aca="false">HYPERLINK("https://jira.itg.ti.com/browse/MISRAC-34","MISRAC-34")</f>
        <v>MISRAC-34</v>
      </c>
      <c r="D3" s="50" t="s">
        <v>51</v>
      </c>
      <c r="E3" s="50" t="s">
        <v>19</v>
      </c>
      <c r="F3" s="50" t="n">
        <v>4204</v>
      </c>
      <c r="G3" s="52" t="s">
        <v>52</v>
      </c>
      <c r="H3" s="52" t="s">
        <v>53</v>
      </c>
      <c r="I3" s="52" t="s">
        <v>54</v>
      </c>
      <c r="J3" s="52" t="s">
        <v>55</v>
      </c>
      <c r="K3" s="52" t="s">
        <v>56</v>
      </c>
      <c r="L3" s="52" t="s">
        <v>57</v>
      </c>
      <c r="M3" s="52" t="s">
        <v>58</v>
      </c>
      <c r="N3" s="52" t="s">
        <v>59</v>
      </c>
      <c r="O3" s="52" t="s">
        <v>60</v>
      </c>
      <c r="P3" s="50" t="n">
        <v>148</v>
      </c>
      <c r="Q3" s="52" t="s">
        <v>61</v>
      </c>
    </row>
    <row r="4" s="43" customFormat="true" ht="109.4" hidden="false" customHeight="false" outlineLevel="0" collapsed="false">
      <c r="A4" s="50" t="s">
        <v>50</v>
      </c>
      <c r="B4" s="50" t="s">
        <v>25</v>
      </c>
      <c r="C4" s="51" t="str">
        <f aca="false">HYPERLINK("https://jira.itg.ti.com/browse/MISRAC-34","MISRAC-34")</f>
        <v>MISRAC-34</v>
      </c>
      <c r="D4" s="50" t="s">
        <v>51</v>
      </c>
      <c r="E4" s="50" t="s">
        <v>19</v>
      </c>
      <c r="F4" s="50" t="n">
        <v>4205</v>
      </c>
      <c r="G4" s="52" t="s">
        <v>52</v>
      </c>
      <c r="H4" s="52" t="s">
        <v>53</v>
      </c>
      <c r="I4" s="52" t="s">
        <v>54</v>
      </c>
      <c r="J4" s="52" t="s">
        <v>55</v>
      </c>
      <c r="K4" s="52" t="s">
        <v>56</v>
      </c>
      <c r="L4" s="52" t="s">
        <v>57</v>
      </c>
      <c r="M4" s="52" t="s">
        <v>58</v>
      </c>
      <c r="N4" s="52" t="s">
        <v>59</v>
      </c>
      <c r="O4" s="52" t="s">
        <v>60</v>
      </c>
      <c r="P4" s="50" t="n">
        <v>153</v>
      </c>
      <c r="Q4" s="52" t="s">
        <v>61</v>
      </c>
    </row>
    <row r="5" s="43" customFormat="true" ht="109.4" hidden="false" customHeight="false" outlineLevel="0" collapsed="false">
      <c r="A5" s="50" t="s">
        <v>50</v>
      </c>
      <c r="B5" s="50" t="s">
        <v>25</v>
      </c>
      <c r="C5" s="51" t="str">
        <f aca="false">HYPERLINK("https://jira.itg.ti.com/browse/MISRAC-34","MISRAC-34")</f>
        <v>MISRAC-34</v>
      </c>
      <c r="D5" s="50" t="s">
        <v>51</v>
      </c>
      <c r="E5" s="50" t="s">
        <v>19</v>
      </c>
      <c r="F5" s="50" t="n">
        <v>4206</v>
      </c>
      <c r="G5" s="52" t="s">
        <v>52</v>
      </c>
      <c r="H5" s="52" t="s">
        <v>53</v>
      </c>
      <c r="I5" s="52" t="s">
        <v>54</v>
      </c>
      <c r="J5" s="52" t="s">
        <v>55</v>
      </c>
      <c r="K5" s="52" t="s">
        <v>56</v>
      </c>
      <c r="L5" s="52" t="s">
        <v>57</v>
      </c>
      <c r="M5" s="52" t="s">
        <v>58</v>
      </c>
      <c r="N5" s="52" t="s">
        <v>59</v>
      </c>
      <c r="O5" s="52" t="s">
        <v>60</v>
      </c>
      <c r="P5" s="50" t="n">
        <v>156</v>
      </c>
      <c r="Q5" s="52" t="s">
        <v>61</v>
      </c>
    </row>
    <row r="6" s="43" customFormat="true" ht="109.4" hidden="false" customHeight="false" outlineLevel="0" collapsed="false">
      <c r="A6" s="50" t="s">
        <v>50</v>
      </c>
      <c r="B6" s="50" t="s">
        <v>25</v>
      </c>
      <c r="C6" s="51" t="str">
        <f aca="false">HYPERLINK("https://jira.itg.ti.com/browse/MISRAC-34","MISRAC-34")</f>
        <v>MISRAC-34</v>
      </c>
      <c r="D6" s="50" t="s">
        <v>51</v>
      </c>
      <c r="E6" s="50" t="s">
        <v>19</v>
      </c>
      <c r="F6" s="50" t="n">
        <v>4207</v>
      </c>
      <c r="G6" s="52" t="s">
        <v>52</v>
      </c>
      <c r="H6" s="52" t="s">
        <v>53</v>
      </c>
      <c r="I6" s="52" t="s">
        <v>54</v>
      </c>
      <c r="J6" s="52" t="s">
        <v>55</v>
      </c>
      <c r="K6" s="52" t="s">
        <v>56</v>
      </c>
      <c r="L6" s="52" t="s">
        <v>57</v>
      </c>
      <c r="M6" s="52" t="s">
        <v>58</v>
      </c>
      <c r="N6" s="52" t="s">
        <v>59</v>
      </c>
      <c r="O6" s="52" t="s">
        <v>60</v>
      </c>
      <c r="P6" s="50" t="n">
        <v>162</v>
      </c>
      <c r="Q6" s="52" t="s">
        <v>61</v>
      </c>
    </row>
    <row r="7" s="43" customFormat="true" ht="109.4" hidden="false" customHeight="false" outlineLevel="0" collapsed="false">
      <c r="A7" s="50" t="s">
        <v>50</v>
      </c>
      <c r="B7" s="50" t="s">
        <v>25</v>
      </c>
      <c r="C7" s="51" t="str">
        <f aca="false">HYPERLINK("https://jira.itg.ti.com/browse/MISRAC-34","MISRAC-34")</f>
        <v>MISRAC-34</v>
      </c>
      <c r="D7" s="50" t="s">
        <v>51</v>
      </c>
      <c r="E7" s="50" t="s">
        <v>19</v>
      </c>
      <c r="F7" s="50" t="n">
        <v>4208</v>
      </c>
      <c r="G7" s="52" t="s">
        <v>52</v>
      </c>
      <c r="H7" s="52" t="s">
        <v>53</v>
      </c>
      <c r="I7" s="52" t="s">
        <v>54</v>
      </c>
      <c r="J7" s="52" t="s">
        <v>55</v>
      </c>
      <c r="K7" s="52" t="s">
        <v>56</v>
      </c>
      <c r="L7" s="52" t="s">
        <v>57</v>
      </c>
      <c r="M7" s="52" t="s">
        <v>58</v>
      </c>
      <c r="N7" s="52" t="s">
        <v>59</v>
      </c>
      <c r="O7" s="52" t="s">
        <v>60</v>
      </c>
      <c r="P7" s="50" t="n">
        <v>165</v>
      </c>
      <c r="Q7" s="52" t="s">
        <v>61</v>
      </c>
    </row>
    <row r="8" s="43" customFormat="true" ht="109.4" hidden="false" customHeight="false" outlineLevel="0" collapsed="false">
      <c r="A8" s="50" t="s">
        <v>50</v>
      </c>
      <c r="B8" s="50" t="s">
        <v>25</v>
      </c>
      <c r="C8" s="51" t="str">
        <f aca="false">HYPERLINK("https://jira.itg.ti.com/browse/MISRAC-34","MISRAC-34")</f>
        <v>MISRAC-34</v>
      </c>
      <c r="D8" s="50" t="s">
        <v>51</v>
      </c>
      <c r="E8" s="50" t="s">
        <v>19</v>
      </c>
      <c r="F8" s="50" t="n">
        <v>4209</v>
      </c>
      <c r="G8" s="52" t="s">
        <v>52</v>
      </c>
      <c r="H8" s="52" t="s">
        <v>53</v>
      </c>
      <c r="I8" s="52" t="s">
        <v>54</v>
      </c>
      <c r="J8" s="52" t="s">
        <v>55</v>
      </c>
      <c r="K8" s="52" t="s">
        <v>56</v>
      </c>
      <c r="L8" s="52" t="s">
        <v>57</v>
      </c>
      <c r="M8" s="52" t="s">
        <v>58</v>
      </c>
      <c r="N8" s="52" t="s">
        <v>59</v>
      </c>
      <c r="O8" s="52" t="s">
        <v>60</v>
      </c>
      <c r="P8" s="50" t="n">
        <v>1907</v>
      </c>
      <c r="Q8" s="52" t="s">
        <v>61</v>
      </c>
    </row>
    <row r="9" s="43" customFormat="true" ht="109.4" hidden="false" customHeight="false" outlineLevel="0" collapsed="false">
      <c r="A9" s="50" t="s">
        <v>50</v>
      </c>
      <c r="B9" s="50" t="s">
        <v>25</v>
      </c>
      <c r="C9" s="51" t="str">
        <f aca="false">HYPERLINK("https://jira.itg.ti.com/browse/MISRAC-34","MISRAC-34")</f>
        <v>MISRAC-34</v>
      </c>
      <c r="D9" s="50" t="s">
        <v>51</v>
      </c>
      <c r="E9" s="50" t="s">
        <v>19</v>
      </c>
      <c r="F9" s="50" t="n">
        <v>4210</v>
      </c>
      <c r="G9" s="52" t="s">
        <v>52</v>
      </c>
      <c r="H9" s="52" t="s">
        <v>53</v>
      </c>
      <c r="I9" s="52" t="s">
        <v>54</v>
      </c>
      <c r="J9" s="52" t="s">
        <v>55</v>
      </c>
      <c r="K9" s="52" t="s">
        <v>56</v>
      </c>
      <c r="L9" s="52" t="s">
        <v>57</v>
      </c>
      <c r="M9" s="52" t="s">
        <v>58</v>
      </c>
      <c r="N9" s="52" t="s">
        <v>59</v>
      </c>
      <c r="O9" s="52" t="s">
        <v>60</v>
      </c>
      <c r="P9" s="50" t="n">
        <v>1913</v>
      </c>
      <c r="Q9" s="52" t="s">
        <v>61</v>
      </c>
    </row>
    <row r="10" s="43" customFormat="true" ht="109.4" hidden="false" customHeight="false" outlineLevel="0" collapsed="false">
      <c r="A10" s="50" t="s">
        <v>50</v>
      </c>
      <c r="B10" s="50" t="s">
        <v>25</v>
      </c>
      <c r="C10" s="51" t="str">
        <f aca="false">HYPERLINK("https://jira.itg.ti.com/browse/MISRAC-34","MISRAC-34")</f>
        <v>MISRAC-34</v>
      </c>
      <c r="D10" s="50" t="s">
        <v>51</v>
      </c>
      <c r="E10" s="50" t="s">
        <v>19</v>
      </c>
      <c r="F10" s="50" t="n">
        <v>4211</v>
      </c>
      <c r="G10" s="52" t="s">
        <v>52</v>
      </c>
      <c r="H10" s="52" t="s">
        <v>53</v>
      </c>
      <c r="I10" s="52" t="s">
        <v>54</v>
      </c>
      <c r="J10" s="52" t="s">
        <v>55</v>
      </c>
      <c r="K10" s="52" t="s">
        <v>56</v>
      </c>
      <c r="L10" s="52" t="s">
        <v>57</v>
      </c>
      <c r="M10" s="52" t="s">
        <v>58</v>
      </c>
      <c r="N10" s="52" t="s">
        <v>59</v>
      </c>
      <c r="O10" s="52" t="s">
        <v>60</v>
      </c>
      <c r="P10" s="50" t="n">
        <v>1925</v>
      </c>
      <c r="Q10" s="52" t="s">
        <v>61</v>
      </c>
    </row>
    <row r="11" s="43" customFormat="true" ht="136.75" hidden="false" customHeight="false" outlineLevel="0" collapsed="false">
      <c r="A11" s="50" t="s">
        <v>62</v>
      </c>
      <c r="B11" s="50" t="s">
        <v>24</v>
      </c>
      <c r="C11" s="50" t="s">
        <v>63</v>
      </c>
      <c r="D11" s="50" t="s">
        <v>64</v>
      </c>
      <c r="E11" s="50" t="s">
        <v>65</v>
      </c>
      <c r="F11" s="50" t="n">
        <v>4510</v>
      </c>
      <c r="G11" s="52" t="s">
        <v>52</v>
      </c>
      <c r="H11" s="52" t="s">
        <v>53</v>
      </c>
      <c r="I11" s="52" t="s">
        <v>66</v>
      </c>
      <c r="J11" s="52" t="s">
        <v>67</v>
      </c>
      <c r="K11" s="52" t="s">
        <v>68</v>
      </c>
      <c r="L11" s="52" t="s">
        <v>57</v>
      </c>
      <c r="M11" s="52" t="s">
        <v>58</v>
      </c>
      <c r="N11" s="52" t="s">
        <v>59</v>
      </c>
      <c r="O11" s="52" t="s">
        <v>69</v>
      </c>
      <c r="P11" s="50" t="n">
        <v>201</v>
      </c>
      <c r="Q11" s="52" t="s">
        <v>70</v>
      </c>
    </row>
    <row r="12" s="43" customFormat="true" ht="109.4" hidden="false" customHeight="false" outlineLevel="0" collapsed="false">
      <c r="A12" s="50" t="s">
        <v>71</v>
      </c>
      <c r="B12" s="50" t="s">
        <v>24</v>
      </c>
      <c r="C12" s="50" t="s">
        <v>72</v>
      </c>
      <c r="D12" s="50" t="s">
        <v>64</v>
      </c>
      <c r="E12" s="50" t="s">
        <v>65</v>
      </c>
      <c r="F12" s="50" t="n">
        <v>4511</v>
      </c>
      <c r="G12" s="52" t="s">
        <v>52</v>
      </c>
      <c r="H12" s="52" t="s">
        <v>53</v>
      </c>
      <c r="I12" s="52" t="s">
        <v>66</v>
      </c>
      <c r="J12" s="52" t="s">
        <v>73</v>
      </c>
      <c r="K12" s="52" t="s">
        <v>74</v>
      </c>
      <c r="L12" s="52" t="s">
        <v>57</v>
      </c>
      <c r="M12" s="52" t="s">
        <v>58</v>
      </c>
      <c r="N12" s="52" t="s">
        <v>59</v>
      </c>
      <c r="O12" s="52" t="s">
        <v>69</v>
      </c>
      <c r="P12" s="50" t="n">
        <v>204</v>
      </c>
      <c r="Q12" s="52" t="s">
        <v>75</v>
      </c>
    </row>
    <row r="13" s="43" customFormat="true" ht="136.75" hidden="false" customHeight="false" outlineLevel="0" collapsed="false">
      <c r="A13" s="50" t="s">
        <v>76</v>
      </c>
      <c r="B13" s="50" t="s">
        <v>25</v>
      </c>
      <c r="C13" s="51" t="str">
        <f aca="false">HYPERLINK("https://jira.itg.ti.com/browse/MISRAC-26","MISRAC-26")</f>
        <v>MISRAC-26</v>
      </c>
      <c r="D13" s="50" t="s">
        <v>77</v>
      </c>
      <c r="E13" s="50" t="s">
        <v>19</v>
      </c>
      <c r="F13" s="50" t="n">
        <v>4608</v>
      </c>
      <c r="G13" s="52" t="s">
        <v>52</v>
      </c>
      <c r="H13" s="52" t="s">
        <v>53</v>
      </c>
      <c r="I13" s="52" t="s">
        <v>54</v>
      </c>
      <c r="J13" s="52" t="s">
        <v>78</v>
      </c>
      <c r="K13" s="52" t="s">
        <v>79</v>
      </c>
      <c r="L13" s="52" t="s">
        <v>57</v>
      </c>
      <c r="M13" s="52" t="s">
        <v>58</v>
      </c>
      <c r="N13" s="52" t="s">
        <v>59</v>
      </c>
      <c r="O13" s="52" t="s">
        <v>80</v>
      </c>
      <c r="P13" s="50" t="n">
        <v>929</v>
      </c>
      <c r="Q13" s="52" t="s">
        <v>81</v>
      </c>
    </row>
    <row r="14" s="43" customFormat="true" ht="136.75" hidden="false" customHeight="false" outlineLevel="0" collapsed="false">
      <c r="A14" s="50" t="s">
        <v>76</v>
      </c>
      <c r="B14" s="50" t="s">
        <v>25</v>
      </c>
      <c r="C14" s="51" t="str">
        <f aca="false">HYPERLINK("https://jira.itg.ti.com/browse/MISRAC-26","MISRAC-26")</f>
        <v>MISRAC-26</v>
      </c>
      <c r="D14" s="50" t="s">
        <v>77</v>
      </c>
      <c r="E14" s="50" t="s">
        <v>19</v>
      </c>
      <c r="F14" s="50" t="n">
        <v>4609</v>
      </c>
      <c r="G14" s="52" t="s">
        <v>52</v>
      </c>
      <c r="H14" s="52" t="s">
        <v>53</v>
      </c>
      <c r="I14" s="52" t="s">
        <v>54</v>
      </c>
      <c r="J14" s="52" t="s">
        <v>78</v>
      </c>
      <c r="K14" s="52" t="s">
        <v>79</v>
      </c>
      <c r="L14" s="52" t="s">
        <v>57</v>
      </c>
      <c r="M14" s="52" t="s">
        <v>58</v>
      </c>
      <c r="N14" s="52" t="s">
        <v>59</v>
      </c>
      <c r="O14" s="52" t="s">
        <v>80</v>
      </c>
      <c r="P14" s="50" t="n">
        <v>931</v>
      </c>
      <c r="Q14" s="52" t="s">
        <v>81</v>
      </c>
    </row>
    <row r="15" s="43" customFormat="true" ht="136.75" hidden="false" customHeight="false" outlineLevel="0" collapsed="false">
      <c r="A15" s="50" t="s">
        <v>76</v>
      </c>
      <c r="B15" s="50" t="s">
        <v>25</v>
      </c>
      <c r="C15" s="51" t="str">
        <f aca="false">HYPERLINK("https://jira.itg.ti.com/browse/MISRAC-26","MISRAC-26")</f>
        <v>MISRAC-26</v>
      </c>
      <c r="D15" s="50" t="s">
        <v>77</v>
      </c>
      <c r="E15" s="50" t="s">
        <v>19</v>
      </c>
      <c r="F15" s="50" t="n">
        <v>4610</v>
      </c>
      <c r="G15" s="52" t="s">
        <v>52</v>
      </c>
      <c r="H15" s="52" t="s">
        <v>53</v>
      </c>
      <c r="I15" s="52" t="s">
        <v>54</v>
      </c>
      <c r="J15" s="52" t="s">
        <v>78</v>
      </c>
      <c r="K15" s="52" t="s">
        <v>79</v>
      </c>
      <c r="L15" s="52" t="s">
        <v>57</v>
      </c>
      <c r="M15" s="52" t="s">
        <v>58</v>
      </c>
      <c r="N15" s="52" t="s">
        <v>59</v>
      </c>
      <c r="O15" s="52" t="s">
        <v>80</v>
      </c>
      <c r="P15" s="50" t="n">
        <v>933</v>
      </c>
      <c r="Q15" s="52" t="s">
        <v>81</v>
      </c>
    </row>
    <row r="16" s="43" customFormat="true" ht="136.75" hidden="false" customHeight="false" outlineLevel="0" collapsed="false">
      <c r="A16" s="50" t="s">
        <v>76</v>
      </c>
      <c r="B16" s="50" t="s">
        <v>25</v>
      </c>
      <c r="C16" s="51" t="str">
        <f aca="false">HYPERLINK("https://jira.itg.ti.com/browse/MISRAC-26","MISRAC-26")</f>
        <v>MISRAC-26</v>
      </c>
      <c r="D16" s="50" t="s">
        <v>77</v>
      </c>
      <c r="E16" s="50" t="s">
        <v>19</v>
      </c>
      <c r="F16" s="50" t="n">
        <v>4611</v>
      </c>
      <c r="G16" s="52" t="s">
        <v>52</v>
      </c>
      <c r="H16" s="52" t="s">
        <v>53</v>
      </c>
      <c r="I16" s="52" t="s">
        <v>54</v>
      </c>
      <c r="J16" s="52" t="s">
        <v>78</v>
      </c>
      <c r="K16" s="52" t="s">
        <v>79</v>
      </c>
      <c r="L16" s="52" t="s">
        <v>57</v>
      </c>
      <c r="M16" s="52" t="s">
        <v>58</v>
      </c>
      <c r="N16" s="52" t="s">
        <v>59</v>
      </c>
      <c r="O16" s="52" t="s">
        <v>80</v>
      </c>
      <c r="P16" s="50" t="n">
        <v>935</v>
      </c>
      <c r="Q16" s="52" t="s">
        <v>81</v>
      </c>
    </row>
    <row r="17" s="43" customFormat="true" ht="136.75" hidden="false" customHeight="false" outlineLevel="0" collapsed="false">
      <c r="A17" s="50" t="s">
        <v>76</v>
      </c>
      <c r="B17" s="50" t="s">
        <v>25</v>
      </c>
      <c r="C17" s="51" t="str">
        <f aca="false">HYPERLINK("https://jira.itg.ti.com/browse/MISRAC-26","MISRAC-26")</f>
        <v>MISRAC-26</v>
      </c>
      <c r="D17" s="50" t="s">
        <v>77</v>
      </c>
      <c r="E17" s="50" t="s">
        <v>19</v>
      </c>
      <c r="F17" s="50" t="n">
        <v>4612</v>
      </c>
      <c r="G17" s="52" t="s">
        <v>52</v>
      </c>
      <c r="H17" s="52" t="s">
        <v>53</v>
      </c>
      <c r="I17" s="52" t="s">
        <v>54</v>
      </c>
      <c r="J17" s="52" t="s">
        <v>78</v>
      </c>
      <c r="K17" s="52" t="s">
        <v>79</v>
      </c>
      <c r="L17" s="52" t="s">
        <v>57</v>
      </c>
      <c r="M17" s="52" t="s">
        <v>58</v>
      </c>
      <c r="N17" s="52" t="s">
        <v>59</v>
      </c>
      <c r="O17" s="52" t="s">
        <v>80</v>
      </c>
      <c r="P17" s="50" t="n">
        <v>937</v>
      </c>
      <c r="Q17" s="52" t="s">
        <v>81</v>
      </c>
    </row>
    <row r="18" s="43" customFormat="true" ht="136.75" hidden="false" customHeight="false" outlineLevel="0" collapsed="false">
      <c r="A18" s="50" t="s">
        <v>76</v>
      </c>
      <c r="B18" s="50" t="s">
        <v>25</v>
      </c>
      <c r="C18" s="51" t="str">
        <f aca="false">HYPERLINK("https://jira.itg.ti.com/browse/MISRAC-26","MISRAC-26")</f>
        <v>MISRAC-26</v>
      </c>
      <c r="D18" s="50" t="s">
        <v>77</v>
      </c>
      <c r="E18" s="50" t="s">
        <v>19</v>
      </c>
      <c r="F18" s="50" t="n">
        <v>4613</v>
      </c>
      <c r="G18" s="52" t="s">
        <v>52</v>
      </c>
      <c r="H18" s="52" t="s">
        <v>53</v>
      </c>
      <c r="I18" s="52" t="s">
        <v>54</v>
      </c>
      <c r="J18" s="52" t="s">
        <v>78</v>
      </c>
      <c r="K18" s="52" t="s">
        <v>79</v>
      </c>
      <c r="L18" s="52" t="s">
        <v>57</v>
      </c>
      <c r="M18" s="52" t="s">
        <v>58</v>
      </c>
      <c r="N18" s="52" t="s">
        <v>59</v>
      </c>
      <c r="O18" s="52" t="s">
        <v>80</v>
      </c>
      <c r="P18" s="50" t="n">
        <v>939</v>
      </c>
      <c r="Q18" s="52" t="s">
        <v>81</v>
      </c>
    </row>
    <row r="19" s="43" customFormat="true" ht="136.75" hidden="false" customHeight="false" outlineLevel="0" collapsed="false">
      <c r="A19" s="50" t="s">
        <v>76</v>
      </c>
      <c r="B19" s="50" t="s">
        <v>25</v>
      </c>
      <c r="C19" s="51" t="str">
        <f aca="false">HYPERLINK("https://jira.itg.ti.com/browse/MISRAC-26","MISRAC-26")</f>
        <v>MISRAC-26</v>
      </c>
      <c r="D19" s="50" t="s">
        <v>77</v>
      </c>
      <c r="E19" s="50" t="s">
        <v>19</v>
      </c>
      <c r="F19" s="50" t="n">
        <v>4614</v>
      </c>
      <c r="G19" s="52" t="s">
        <v>52</v>
      </c>
      <c r="H19" s="52" t="s">
        <v>53</v>
      </c>
      <c r="I19" s="52" t="s">
        <v>54</v>
      </c>
      <c r="J19" s="52" t="s">
        <v>78</v>
      </c>
      <c r="K19" s="52" t="s">
        <v>79</v>
      </c>
      <c r="L19" s="52" t="s">
        <v>57</v>
      </c>
      <c r="M19" s="52" t="s">
        <v>58</v>
      </c>
      <c r="N19" s="52" t="s">
        <v>59</v>
      </c>
      <c r="O19" s="52" t="s">
        <v>80</v>
      </c>
      <c r="P19" s="50" t="n">
        <v>941</v>
      </c>
      <c r="Q19" s="52" t="s">
        <v>81</v>
      </c>
    </row>
    <row r="20" s="43" customFormat="true" ht="136.75" hidden="false" customHeight="false" outlineLevel="0" collapsed="false">
      <c r="A20" s="50" t="s">
        <v>76</v>
      </c>
      <c r="B20" s="50" t="s">
        <v>25</v>
      </c>
      <c r="C20" s="51" t="str">
        <f aca="false">HYPERLINK("https://jira.itg.ti.com/browse/MISRAC-26","MISRAC-26")</f>
        <v>MISRAC-26</v>
      </c>
      <c r="D20" s="50" t="s">
        <v>77</v>
      </c>
      <c r="E20" s="50" t="s">
        <v>19</v>
      </c>
      <c r="F20" s="50" t="n">
        <v>4615</v>
      </c>
      <c r="G20" s="52" t="s">
        <v>52</v>
      </c>
      <c r="H20" s="52" t="s">
        <v>53</v>
      </c>
      <c r="I20" s="52" t="s">
        <v>54</v>
      </c>
      <c r="J20" s="52" t="s">
        <v>78</v>
      </c>
      <c r="K20" s="52" t="s">
        <v>79</v>
      </c>
      <c r="L20" s="52" t="s">
        <v>57</v>
      </c>
      <c r="M20" s="52" t="s">
        <v>58</v>
      </c>
      <c r="N20" s="52" t="s">
        <v>59</v>
      </c>
      <c r="O20" s="52" t="s">
        <v>80</v>
      </c>
      <c r="P20" s="50" t="n">
        <v>943</v>
      </c>
      <c r="Q20" s="52" t="s">
        <v>81</v>
      </c>
    </row>
    <row r="21" s="43" customFormat="true" ht="136.75" hidden="false" customHeight="false" outlineLevel="0" collapsed="false">
      <c r="A21" s="50" t="s">
        <v>76</v>
      </c>
      <c r="B21" s="50" t="s">
        <v>25</v>
      </c>
      <c r="C21" s="51" t="str">
        <f aca="false">HYPERLINK("https://jira.itg.ti.com/browse/MISRAC-26","MISRAC-26")</f>
        <v>MISRAC-26</v>
      </c>
      <c r="D21" s="50" t="s">
        <v>77</v>
      </c>
      <c r="E21" s="50" t="s">
        <v>19</v>
      </c>
      <c r="F21" s="50" t="n">
        <v>4616</v>
      </c>
      <c r="G21" s="52" t="s">
        <v>52</v>
      </c>
      <c r="H21" s="52" t="s">
        <v>53</v>
      </c>
      <c r="I21" s="52" t="s">
        <v>54</v>
      </c>
      <c r="J21" s="52" t="s">
        <v>78</v>
      </c>
      <c r="K21" s="52" t="s">
        <v>79</v>
      </c>
      <c r="L21" s="52" t="s">
        <v>57</v>
      </c>
      <c r="M21" s="52" t="s">
        <v>58</v>
      </c>
      <c r="N21" s="52" t="s">
        <v>59</v>
      </c>
      <c r="O21" s="52" t="s">
        <v>80</v>
      </c>
      <c r="P21" s="50" t="n">
        <v>945</v>
      </c>
      <c r="Q21" s="52" t="s">
        <v>81</v>
      </c>
    </row>
    <row r="22" s="43" customFormat="true" ht="109.4" hidden="false" customHeight="false" outlineLevel="0" collapsed="false">
      <c r="A22" s="50" t="s">
        <v>82</v>
      </c>
      <c r="B22" s="50" t="s">
        <v>24</v>
      </c>
      <c r="C22" s="51" t="str">
        <f aca="false">HYPERLINK("https://jira.itg.ti.com/browse/MISRAC-36","MISRAC-36")</f>
        <v>MISRAC-36</v>
      </c>
      <c r="D22" s="50" t="s">
        <v>51</v>
      </c>
      <c r="E22" s="50" t="s">
        <v>19</v>
      </c>
      <c r="F22" s="50" t="n">
        <v>6472</v>
      </c>
      <c r="G22" s="52" t="s">
        <v>52</v>
      </c>
      <c r="H22" s="52" t="s">
        <v>53</v>
      </c>
      <c r="I22" s="52" t="s">
        <v>66</v>
      </c>
      <c r="J22" s="52" t="s">
        <v>83</v>
      </c>
      <c r="K22" s="52" t="s">
        <v>84</v>
      </c>
      <c r="L22" s="52" t="s">
        <v>57</v>
      </c>
      <c r="M22" s="52" t="s">
        <v>58</v>
      </c>
      <c r="N22" s="52" t="s">
        <v>85</v>
      </c>
      <c r="O22" s="52" t="s">
        <v>86</v>
      </c>
      <c r="P22" s="50" t="n">
        <v>79</v>
      </c>
      <c r="Q22" s="52" t="s">
        <v>87</v>
      </c>
    </row>
    <row r="23" s="43" customFormat="true" ht="164.1" hidden="false" customHeight="false" outlineLevel="0" collapsed="false">
      <c r="A23" s="50" t="s">
        <v>62</v>
      </c>
      <c r="B23" s="50" t="s">
        <v>24</v>
      </c>
      <c r="C23" s="50" t="s">
        <v>63</v>
      </c>
      <c r="D23" s="50" t="s">
        <v>64</v>
      </c>
      <c r="E23" s="50" t="s">
        <v>65</v>
      </c>
      <c r="F23" s="50" t="n">
        <v>6480</v>
      </c>
      <c r="G23" s="52" t="s">
        <v>52</v>
      </c>
      <c r="H23" s="52" t="s">
        <v>53</v>
      </c>
      <c r="I23" s="52" t="s">
        <v>66</v>
      </c>
      <c r="J23" s="52" t="s">
        <v>67</v>
      </c>
      <c r="K23" s="52" t="s">
        <v>68</v>
      </c>
      <c r="L23" s="52" t="s">
        <v>57</v>
      </c>
      <c r="M23" s="52" t="s">
        <v>58</v>
      </c>
      <c r="N23" s="52" t="s">
        <v>59</v>
      </c>
      <c r="O23" s="52" t="s">
        <v>88</v>
      </c>
      <c r="P23" s="50" t="n">
        <v>1149</v>
      </c>
      <c r="Q23" s="52" t="s">
        <v>89</v>
      </c>
    </row>
    <row r="24" s="43" customFormat="true" ht="164.1" hidden="false" customHeight="false" outlineLevel="0" collapsed="false">
      <c r="A24" s="50" t="s">
        <v>62</v>
      </c>
      <c r="B24" s="50" t="s">
        <v>24</v>
      </c>
      <c r="C24" s="50" t="s">
        <v>63</v>
      </c>
      <c r="D24" s="50" t="s">
        <v>64</v>
      </c>
      <c r="E24" s="50" t="s">
        <v>65</v>
      </c>
      <c r="F24" s="50" t="n">
        <v>6481</v>
      </c>
      <c r="G24" s="52" t="s">
        <v>52</v>
      </c>
      <c r="H24" s="52" t="s">
        <v>53</v>
      </c>
      <c r="I24" s="52" t="s">
        <v>66</v>
      </c>
      <c r="J24" s="52" t="s">
        <v>67</v>
      </c>
      <c r="K24" s="52" t="s">
        <v>68</v>
      </c>
      <c r="L24" s="52" t="s">
        <v>57</v>
      </c>
      <c r="M24" s="52" t="s">
        <v>58</v>
      </c>
      <c r="N24" s="52" t="s">
        <v>59</v>
      </c>
      <c r="O24" s="52" t="s">
        <v>88</v>
      </c>
      <c r="P24" s="50" t="n">
        <v>1153</v>
      </c>
      <c r="Q24" s="52" t="s">
        <v>90</v>
      </c>
    </row>
    <row r="25" s="43" customFormat="true" ht="164.1" hidden="false" customHeight="false" outlineLevel="0" collapsed="false">
      <c r="A25" s="50" t="s">
        <v>62</v>
      </c>
      <c r="B25" s="50" t="s">
        <v>24</v>
      </c>
      <c r="C25" s="50" t="s">
        <v>63</v>
      </c>
      <c r="D25" s="50" t="s">
        <v>64</v>
      </c>
      <c r="E25" s="50" t="s">
        <v>65</v>
      </c>
      <c r="F25" s="50" t="n">
        <v>6482</v>
      </c>
      <c r="G25" s="52" t="s">
        <v>52</v>
      </c>
      <c r="H25" s="52" t="s">
        <v>53</v>
      </c>
      <c r="I25" s="52" t="s">
        <v>66</v>
      </c>
      <c r="J25" s="52" t="s">
        <v>67</v>
      </c>
      <c r="K25" s="52" t="s">
        <v>68</v>
      </c>
      <c r="L25" s="52" t="s">
        <v>57</v>
      </c>
      <c r="M25" s="52" t="s">
        <v>58</v>
      </c>
      <c r="N25" s="52" t="s">
        <v>59</v>
      </c>
      <c r="O25" s="52" t="s">
        <v>88</v>
      </c>
      <c r="P25" s="50" t="n">
        <v>1157</v>
      </c>
      <c r="Q25" s="52" t="s">
        <v>91</v>
      </c>
    </row>
    <row r="26" s="43" customFormat="true" ht="164.1" hidden="false" customHeight="false" outlineLevel="0" collapsed="false">
      <c r="A26" s="50" t="s">
        <v>62</v>
      </c>
      <c r="B26" s="50" t="s">
        <v>24</v>
      </c>
      <c r="C26" s="50" t="s">
        <v>63</v>
      </c>
      <c r="D26" s="50" t="s">
        <v>64</v>
      </c>
      <c r="E26" s="50" t="s">
        <v>65</v>
      </c>
      <c r="F26" s="50" t="n">
        <v>6483</v>
      </c>
      <c r="G26" s="52" t="s">
        <v>52</v>
      </c>
      <c r="H26" s="52" t="s">
        <v>53</v>
      </c>
      <c r="I26" s="52" t="s">
        <v>66</v>
      </c>
      <c r="J26" s="52" t="s">
        <v>67</v>
      </c>
      <c r="K26" s="52" t="s">
        <v>68</v>
      </c>
      <c r="L26" s="52" t="s">
        <v>57</v>
      </c>
      <c r="M26" s="52" t="s">
        <v>58</v>
      </c>
      <c r="N26" s="52" t="s">
        <v>59</v>
      </c>
      <c r="O26" s="52" t="s">
        <v>88</v>
      </c>
      <c r="P26" s="50" t="n">
        <v>1161</v>
      </c>
      <c r="Q26" s="52" t="s">
        <v>92</v>
      </c>
    </row>
    <row r="27" s="43" customFormat="true" ht="164.1" hidden="false" customHeight="false" outlineLevel="0" collapsed="false">
      <c r="A27" s="50" t="s">
        <v>62</v>
      </c>
      <c r="B27" s="50" t="s">
        <v>24</v>
      </c>
      <c r="C27" s="50" t="s">
        <v>63</v>
      </c>
      <c r="D27" s="50" t="s">
        <v>64</v>
      </c>
      <c r="E27" s="50" t="s">
        <v>65</v>
      </c>
      <c r="F27" s="50" t="n">
        <v>6484</v>
      </c>
      <c r="G27" s="52" t="s">
        <v>52</v>
      </c>
      <c r="H27" s="52" t="s">
        <v>53</v>
      </c>
      <c r="I27" s="52" t="s">
        <v>66</v>
      </c>
      <c r="J27" s="52" t="s">
        <v>67</v>
      </c>
      <c r="K27" s="52" t="s">
        <v>68</v>
      </c>
      <c r="L27" s="52" t="s">
        <v>57</v>
      </c>
      <c r="M27" s="52" t="s">
        <v>58</v>
      </c>
      <c r="N27" s="52" t="s">
        <v>59</v>
      </c>
      <c r="O27" s="52" t="s">
        <v>88</v>
      </c>
      <c r="P27" s="50" t="n">
        <v>1165</v>
      </c>
      <c r="Q27" s="52" t="s">
        <v>93</v>
      </c>
    </row>
    <row r="28" s="43" customFormat="true" ht="164.1" hidden="false" customHeight="false" outlineLevel="0" collapsed="false">
      <c r="A28" s="50" t="s">
        <v>62</v>
      </c>
      <c r="B28" s="50" t="s">
        <v>24</v>
      </c>
      <c r="C28" s="50" t="s">
        <v>63</v>
      </c>
      <c r="D28" s="50" t="s">
        <v>64</v>
      </c>
      <c r="E28" s="50" t="s">
        <v>65</v>
      </c>
      <c r="F28" s="50" t="n">
        <v>6485</v>
      </c>
      <c r="G28" s="52" t="s">
        <v>52</v>
      </c>
      <c r="H28" s="52" t="s">
        <v>53</v>
      </c>
      <c r="I28" s="52" t="s">
        <v>66</v>
      </c>
      <c r="J28" s="52" t="s">
        <v>67</v>
      </c>
      <c r="K28" s="52" t="s">
        <v>68</v>
      </c>
      <c r="L28" s="52" t="s">
        <v>57</v>
      </c>
      <c r="M28" s="52" t="s">
        <v>58</v>
      </c>
      <c r="N28" s="52" t="s">
        <v>59</v>
      </c>
      <c r="O28" s="52" t="s">
        <v>88</v>
      </c>
      <c r="P28" s="50" t="n">
        <v>1169</v>
      </c>
      <c r="Q28" s="52" t="s">
        <v>94</v>
      </c>
    </row>
    <row r="29" s="43" customFormat="true" ht="109.4" hidden="false" customHeight="false" outlineLevel="0" collapsed="false">
      <c r="A29" s="50" t="s">
        <v>71</v>
      </c>
      <c r="B29" s="50" t="s">
        <v>24</v>
      </c>
      <c r="C29" s="50" t="s">
        <v>72</v>
      </c>
      <c r="D29" s="50" t="s">
        <v>64</v>
      </c>
      <c r="E29" s="50" t="s">
        <v>65</v>
      </c>
      <c r="F29" s="50" t="n">
        <v>6486</v>
      </c>
      <c r="G29" s="52" t="s">
        <v>52</v>
      </c>
      <c r="H29" s="52" t="s">
        <v>53</v>
      </c>
      <c r="I29" s="52" t="s">
        <v>66</v>
      </c>
      <c r="J29" s="52" t="s">
        <v>73</v>
      </c>
      <c r="K29" s="52" t="s">
        <v>74</v>
      </c>
      <c r="L29" s="52" t="s">
        <v>57</v>
      </c>
      <c r="M29" s="52" t="s">
        <v>58</v>
      </c>
      <c r="N29" s="52" t="s">
        <v>59</v>
      </c>
      <c r="O29" s="52" t="s">
        <v>88</v>
      </c>
      <c r="P29" s="50" t="n">
        <v>1151</v>
      </c>
      <c r="Q29" s="52" t="s">
        <v>75</v>
      </c>
    </row>
    <row r="30" s="43" customFormat="true" ht="109.4" hidden="false" customHeight="false" outlineLevel="0" collapsed="false">
      <c r="A30" s="50" t="s">
        <v>71</v>
      </c>
      <c r="B30" s="50" t="s">
        <v>24</v>
      </c>
      <c r="C30" s="50" t="s">
        <v>72</v>
      </c>
      <c r="D30" s="50" t="s">
        <v>64</v>
      </c>
      <c r="E30" s="50" t="s">
        <v>65</v>
      </c>
      <c r="F30" s="50" t="n">
        <v>6487</v>
      </c>
      <c r="G30" s="52" t="s">
        <v>52</v>
      </c>
      <c r="H30" s="52" t="s">
        <v>53</v>
      </c>
      <c r="I30" s="52" t="s">
        <v>66</v>
      </c>
      <c r="J30" s="52" t="s">
        <v>73</v>
      </c>
      <c r="K30" s="52" t="s">
        <v>74</v>
      </c>
      <c r="L30" s="52" t="s">
        <v>57</v>
      </c>
      <c r="M30" s="52" t="s">
        <v>58</v>
      </c>
      <c r="N30" s="52" t="s">
        <v>59</v>
      </c>
      <c r="O30" s="52" t="s">
        <v>88</v>
      </c>
      <c r="P30" s="50" t="n">
        <v>1155</v>
      </c>
      <c r="Q30" s="52" t="s">
        <v>75</v>
      </c>
    </row>
    <row r="31" s="43" customFormat="true" ht="109.4" hidden="false" customHeight="false" outlineLevel="0" collapsed="false">
      <c r="A31" s="50" t="s">
        <v>71</v>
      </c>
      <c r="B31" s="50" t="s">
        <v>24</v>
      </c>
      <c r="C31" s="50" t="s">
        <v>72</v>
      </c>
      <c r="D31" s="50" t="s">
        <v>64</v>
      </c>
      <c r="E31" s="50" t="s">
        <v>65</v>
      </c>
      <c r="F31" s="50" t="n">
        <v>6488</v>
      </c>
      <c r="G31" s="52" t="s">
        <v>52</v>
      </c>
      <c r="H31" s="52" t="s">
        <v>53</v>
      </c>
      <c r="I31" s="52" t="s">
        <v>66</v>
      </c>
      <c r="J31" s="52" t="s">
        <v>73</v>
      </c>
      <c r="K31" s="52" t="s">
        <v>74</v>
      </c>
      <c r="L31" s="52" t="s">
        <v>57</v>
      </c>
      <c r="M31" s="52" t="s">
        <v>58</v>
      </c>
      <c r="N31" s="52" t="s">
        <v>59</v>
      </c>
      <c r="O31" s="52" t="s">
        <v>88</v>
      </c>
      <c r="P31" s="50" t="n">
        <v>1159</v>
      </c>
      <c r="Q31" s="52" t="s">
        <v>75</v>
      </c>
    </row>
    <row r="32" s="43" customFormat="true" ht="109.4" hidden="false" customHeight="false" outlineLevel="0" collapsed="false">
      <c r="A32" s="50" t="s">
        <v>71</v>
      </c>
      <c r="B32" s="50" t="s">
        <v>24</v>
      </c>
      <c r="C32" s="50" t="s">
        <v>72</v>
      </c>
      <c r="D32" s="50" t="s">
        <v>64</v>
      </c>
      <c r="E32" s="50" t="s">
        <v>65</v>
      </c>
      <c r="F32" s="50" t="n">
        <v>6489</v>
      </c>
      <c r="G32" s="52" t="s">
        <v>52</v>
      </c>
      <c r="H32" s="52" t="s">
        <v>53</v>
      </c>
      <c r="I32" s="52" t="s">
        <v>66</v>
      </c>
      <c r="J32" s="52" t="s">
        <v>73</v>
      </c>
      <c r="K32" s="52" t="s">
        <v>74</v>
      </c>
      <c r="L32" s="52" t="s">
        <v>57</v>
      </c>
      <c r="M32" s="52" t="s">
        <v>58</v>
      </c>
      <c r="N32" s="52" t="s">
        <v>59</v>
      </c>
      <c r="O32" s="52" t="s">
        <v>88</v>
      </c>
      <c r="P32" s="50" t="n">
        <v>1163</v>
      </c>
      <c r="Q32" s="52" t="s">
        <v>75</v>
      </c>
    </row>
    <row r="33" s="43" customFormat="true" ht="109.4" hidden="false" customHeight="false" outlineLevel="0" collapsed="false">
      <c r="A33" s="50" t="s">
        <v>71</v>
      </c>
      <c r="B33" s="50" t="s">
        <v>24</v>
      </c>
      <c r="C33" s="50" t="s">
        <v>72</v>
      </c>
      <c r="D33" s="50" t="s">
        <v>64</v>
      </c>
      <c r="E33" s="50" t="s">
        <v>65</v>
      </c>
      <c r="F33" s="50" t="n">
        <v>6490</v>
      </c>
      <c r="G33" s="52" t="s">
        <v>52</v>
      </c>
      <c r="H33" s="52" t="s">
        <v>53</v>
      </c>
      <c r="I33" s="52" t="s">
        <v>66</v>
      </c>
      <c r="J33" s="52" t="s">
        <v>73</v>
      </c>
      <c r="K33" s="52" t="s">
        <v>74</v>
      </c>
      <c r="L33" s="52" t="s">
        <v>57</v>
      </c>
      <c r="M33" s="52" t="s">
        <v>58</v>
      </c>
      <c r="N33" s="52" t="s">
        <v>59</v>
      </c>
      <c r="O33" s="52" t="s">
        <v>88</v>
      </c>
      <c r="P33" s="50" t="n">
        <v>1167</v>
      </c>
      <c r="Q33" s="52" t="s">
        <v>75</v>
      </c>
    </row>
    <row r="34" s="43" customFormat="true" ht="109.4" hidden="false" customHeight="false" outlineLevel="0" collapsed="false">
      <c r="A34" s="50" t="s">
        <v>71</v>
      </c>
      <c r="B34" s="50" t="s">
        <v>24</v>
      </c>
      <c r="C34" s="50" t="s">
        <v>72</v>
      </c>
      <c r="D34" s="50" t="s">
        <v>64</v>
      </c>
      <c r="E34" s="50" t="s">
        <v>65</v>
      </c>
      <c r="F34" s="50" t="n">
        <v>6491</v>
      </c>
      <c r="G34" s="52" t="s">
        <v>52</v>
      </c>
      <c r="H34" s="52" t="s">
        <v>53</v>
      </c>
      <c r="I34" s="52" t="s">
        <v>66</v>
      </c>
      <c r="J34" s="52" t="s">
        <v>73</v>
      </c>
      <c r="K34" s="52" t="s">
        <v>74</v>
      </c>
      <c r="L34" s="52" t="s">
        <v>57</v>
      </c>
      <c r="M34" s="52" t="s">
        <v>58</v>
      </c>
      <c r="N34" s="52" t="s">
        <v>59</v>
      </c>
      <c r="O34" s="52" t="s">
        <v>88</v>
      </c>
      <c r="P34" s="50" t="n">
        <v>1171</v>
      </c>
      <c r="Q34" s="52" t="s">
        <v>75</v>
      </c>
    </row>
    <row r="35" s="43" customFormat="true" ht="164.1" hidden="false" customHeight="false" outlineLevel="0" collapsed="false">
      <c r="A35" s="50" t="s">
        <v>62</v>
      </c>
      <c r="B35" s="50" t="s">
        <v>24</v>
      </c>
      <c r="C35" s="50" t="s">
        <v>63</v>
      </c>
      <c r="D35" s="50" t="s">
        <v>64</v>
      </c>
      <c r="E35" s="50" t="s">
        <v>65</v>
      </c>
      <c r="F35" s="50" t="n">
        <v>6496</v>
      </c>
      <c r="G35" s="52" t="s">
        <v>52</v>
      </c>
      <c r="H35" s="52" t="s">
        <v>53</v>
      </c>
      <c r="I35" s="52" t="s">
        <v>66</v>
      </c>
      <c r="J35" s="52" t="s">
        <v>67</v>
      </c>
      <c r="K35" s="52" t="s">
        <v>68</v>
      </c>
      <c r="L35" s="52" t="s">
        <v>57</v>
      </c>
      <c r="M35" s="52" t="s">
        <v>58</v>
      </c>
      <c r="N35" s="52" t="s">
        <v>95</v>
      </c>
      <c r="O35" s="52" t="s">
        <v>96</v>
      </c>
      <c r="P35" s="50" t="n">
        <v>409</v>
      </c>
      <c r="Q35" s="52" t="s">
        <v>97</v>
      </c>
    </row>
    <row r="36" s="43" customFormat="true" ht="164.1" hidden="false" customHeight="false" outlineLevel="0" collapsed="false">
      <c r="A36" s="50" t="s">
        <v>62</v>
      </c>
      <c r="B36" s="50" t="s">
        <v>24</v>
      </c>
      <c r="C36" s="50" t="s">
        <v>63</v>
      </c>
      <c r="D36" s="50" t="s">
        <v>64</v>
      </c>
      <c r="E36" s="50" t="s">
        <v>65</v>
      </c>
      <c r="F36" s="50" t="n">
        <v>6497</v>
      </c>
      <c r="G36" s="52" t="s">
        <v>52</v>
      </c>
      <c r="H36" s="52" t="s">
        <v>53</v>
      </c>
      <c r="I36" s="52" t="s">
        <v>66</v>
      </c>
      <c r="J36" s="52" t="s">
        <v>67</v>
      </c>
      <c r="K36" s="52" t="s">
        <v>68</v>
      </c>
      <c r="L36" s="52" t="s">
        <v>57</v>
      </c>
      <c r="M36" s="52" t="s">
        <v>58</v>
      </c>
      <c r="N36" s="52" t="s">
        <v>95</v>
      </c>
      <c r="O36" s="52" t="s">
        <v>98</v>
      </c>
      <c r="P36" s="50" t="n">
        <v>943</v>
      </c>
      <c r="Q36" s="52" t="s">
        <v>99</v>
      </c>
    </row>
    <row r="37" s="43" customFormat="true" ht="164.1" hidden="false" customHeight="false" outlineLevel="0" collapsed="false">
      <c r="A37" s="50" t="s">
        <v>62</v>
      </c>
      <c r="B37" s="50" t="s">
        <v>24</v>
      </c>
      <c r="C37" s="50" t="s">
        <v>63</v>
      </c>
      <c r="D37" s="50" t="s">
        <v>64</v>
      </c>
      <c r="E37" s="50" t="s">
        <v>65</v>
      </c>
      <c r="F37" s="50" t="n">
        <v>6498</v>
      </c>
      <c r="G37" s="52" t="s">
        <v>52</v>
      </c>
      <c r="H37" s="52" t="s">
        <v>53</v>
      </c>
      <c r="I37" s="52" t="s">
        <v>66</v>
      </c>
      <c r="J37" s="52" t="s">
        <v>67</v>
      </c>
      <c r="K37" s="52" t="s">
        <v>68</v>
      </c>
      <c r="L37" s="52" t="s">
        <v>57</v>
      </c>
      <c r="M37" s="52" t="s">
        <v>58</v>
      </c>
      <c r="N37" s="52" t="s">
        <v>95</v>
      </c>
      <c r="O37" s="52" t="s">
        <v>100</v>
      </c>
      <c r="P37" s="50" t="n">
        <v>985</v>
      </c>
      <c r="Q37" s="52" t="s">
        <v>99</v>
      </c>
    </row>
    <row r="38" s="43" customFormat="true" ht="164.1" hidden="false" customHeight="false" outlineLevel="0" collapsed="false">
      <c r="A38" s="50" t="s">
        <v>62</v>
      </c>
      <c r="B38" s="50" t="s">
        <v>24</v>
      </c>
      <c r="C38" s="50" t="s">
        <v>63</v>
      </c>
      <c r="D38" s="50" t="s">
        <v>64</v>
      </c>
      <c r="E38" s="50" t="s">
        <v>65</v>
      </c>
      <c r="F38" s="50" t="n">
        <v>6499</v>
      </c>
      <c r="G38" s="52" t="s">
        <v>52</v>
      </c>
      <c r="H38" s="52" t="s">
        <v>53</v>
      </c>
      <c r="I38" s="52" t="s">
        <v>66</v>
      </c>
      <c r="J38" s="52" t="s">
        <v>67</v>
      </c>
      <c r="K38" s="52" t="s">
        <v>68</v>
      </c>
      <c r="L38" s="52" t="s">
        <v>57</v>
      </c>
      <c r="M38" s="52" t="s">
        <v>58</v>
      </c>
      <c r="N38" s="52" t="s">
        <v>95</v>
      </c>
      <c r="O38" s="52" t="s">
        <v>101</v>
      </c>
      <c r="P38" s="50" t="n">
        <v>1653</v>
      </c>
      <c r="Q38" s="52" t="s">
        <v>102</v>
      </c>
    </row>
    <row r="39" s="43" customFormat="true" ht="150" hidden="false" customHeight="false" outlineLevel="0" collapsed="false">
      <c r="A39" s="50" t="s">
        <v>62</v>
      </c>
      <c r="B39" s="50" t="s">
        <v>24</v>
      </c>
      <c r="C39" s="50" t="s">
        <v>63</v>
      </c>
      <c r="D39" s="50" t="s">
        <v>64</v>
      </c>
      <c r="E39" s="50" t="s">
        <v>65</v>
      </c>
      <c r="F39" s="50" t="n">
        <v>6500</v>
      </c>
      <c r="G39" s="52" t="s">
        <v>52</v>
      </c>
      <c r="H39" s="52" t="s">
        <v>53</v>
      </c>
      <c r="I39" s="52" t="s">
        <v>66</v>
      </c>
      <c r="J39" s="52" t="s">
        <v>67</v>
      </c>
      <c r="K39" s="52" t="s">
        <v>68</v>
      </c>
      <c r="L39" s="52" t="s">
        <v>57</v>
      </c>
      <c r="M39" s="52" t="s">
        <v>58</v>
      </c>
      <c r="N39" s="52" t="s">
        <v>95</v>
      </c>
      <c r="O39" s="52" t="s">
        <v>101</v>
      </c>
      <c r="P39" s="50" t="n">
        <v>1657</v>
      </c>
      <c r="Q39" s="52" t="s">
        <v>103</v>
      </c>
    </row>
    <row r="40" s="43" customFormat="true" ht="123.5" hidden="false" customHeight="false" outlineLevel="0" collapsed="false">
      <c r="A40" s="50" t="s">
        <v>71</v>
      </c>
      <c r="B40" s="50" t="s">
        <v>24</v>
      </c>
      <c r="C40" s="50" t="s">
        <v>72</v>
      </c>
      <c r="D40" s="50" t="s">
        <v>64</v>
      </c>
      <c r="E40" s="50" t="s">
        <v>65</v>
      </c>
      <c r="F40" s="50" t="n">
        <v>6513</v>
      </c>
      <c r="G40" s="52" t="s">
        <v>52</v>
      </c>
      <c r="H40" s="52" t="s">
        <v>53</v>
      </c>
      <c r="I40" s="52" t="s">
        <v>66</v>
      </c>
      <c r="J40" s="52" t="s">
        <v>73</v>
      </c>
      <c r="K40" s="52" t="s">
        <v>74</v>
      </c>
      <c r="L40" s="52" t="s">
        <v>57</v>
      </c>
      <c r="M40" s="52" t="s">
        <v>58</v>
      </c>
      <c r="N40" s="52" t="s">
        <v>95</v>
      </c>
      <c r="O40" s="52" t="s">
        <v>96</v>
      </c>
      <c r="P40" s="50" t="n">
        <v>412</v>
      </c>
      <c r="Q40" s="52" t="s">
        <v>75</v>
      </c>
    </row>
    <row r="41" s="43" customFormat="true" ht="123.5" hidden="false" customHeight="false" outlineLevel="0" collapsed="false">
      <c r="A41" s="50" t="s">
        <v>71</v>
      </c>
      <c r="B41" s="50" t="s">
        <v>24</v>
      </c>
      <c r="C41" s="50" t="s">
        <v>72</v>
      </c>
      <c r="D41" s="50" t="s">
        <v>64</v>
      </c>
      <c r="E41" s="50" t="s">
        <v>65</v>
      </c>
      <c r="F41" s="50" t="n">
        <v>6514</v>
      </c>
      <c r="G41" s="52" t="s">
        <v>52</v>
      </c>
      <c r="H41" s="52" t="s">
        <v>53</v>
      </c>
      <c r="I41" s="52" t="s">
        <v>66</v>
      </c>
      <c r="J41" s="52" t="s">
        <v>73</v>
      </c>
      <c r="K41" s="52" t="s">
        <v>74</v>
      </c>
      <c r="L41" s="52" t="s">
        <v>57</v>
      </c>
      <c r="M41" s="52" t="s">
        <v>58</v>
      </c>
      <c r="N41" s="52" t="s">
        <v>95</v>
      </c>
      <c r="O41" s="52" t="s">
        <v>98</v>
      </c>
      <c r="P41" s="50" t="n">
        <v>947</v>
      </c>
      <c r="Q41" s="52" t="s">
        <v>75</v>
      </c>
    </row>
    <row r="42" s="43" customFormat="true" ht="123.5" hidden="false" customHeight="false" outlineLevel="0" collapsed="false">
      <c r="A42" s="50" t="s">
        <v>71</v>
      </c>
      <c r="B42" s="50" t="s">
        <v>24</v>
      </c>
      <c r="C42" s="50" t="s">
        <v>72</v>
      </c>
      <c r="D42" s="50" t="s">
        <v>64</v>
      </c>
      <c r="E42" s="50" t="s">
        <v>65</v>
      </c>
      <c r="F42" s="50" t="n">
        <v>6515</v>
      </c>
      <c r="G42" s="52" t="s">
        <v>52</v>
      </c>
      <c r="H42" s="52" t="s">
        <v>53</v>
      </c>
      <c r="I42" s="52" t="s">
        <v>66</v>
      </c>
      <c r="J42" s="52" t="s">
        <v>73</v>
      </c>
      <c r="K42" s="52" t="s">
        <v>74</v>
      </c>
      <c r="L42" s="52" t="s">
        <v>57</v>
      </c>
      <c r="M42" s="52" t="s">
        <v>58</v>
      </c>
      <c r="N42" s="52" t="s">
        <v>95</v>
      </c>
      <c r="O42" s="52" t="s">
        <v>100</v>
      </c>
      <c r="P42" s="50" t="n">
        <v>988</v>
      </c>
      <c r="Q42" s="52" t="s">
        <v>75</v>
      </c>
    </row>
    <row r="43" s="43" customFormat="true" ht="123.5" hidden="false" customHeight="false" outlineLevel="0" collapsed="false">
      <c r="A43" s="50" t="s">
        <v>71</v>
      </c>
      <c r="B43" s="50" t="s">
        <v>24</v>
      </c>
      <c r="C43" s="50" t="s">
        <v>72</v>
      </c>
      <c r="D43" s="50" t="s">
        <v>64</v>
      </c>
      <c r="E43" s="50" t="s">
        <v>65</v>
      </c>
      <c r="F43" s="50" t="n">
        <v>6516</v>
      </c>
      <c r="G43" s="52" t="s">
        <v>52</v>
      </c>
      <c r="H43" s="52" t="s">
        <v>53</v>
      </c>
      <c r="I43" s="52" t="s">
        <v>66</v>
      </c>
      <c r="J43" s="52" t="s">
        <v>73</v>
      </c>
      <c r="K43" s="52" t="s">
        <v>74</v>
      </c>
      <c r="L43" s="52" t="s">
        <v>57</v>
      </c>
      <c r="M43" s="52" t="s">
        <v>58</v>
      </c>
      <c r="N43" s="52" t="s">
        <v>95</v>
      </c>
      <c r="O43" s="52" t="s">
        <v>101</v>
      </c>
      <c r="P43" s="50" t="n">
        <v>1655</v>
      </c>
      <c r="Q43" s="52" t="s">
        <v>75</v>
      </c>
    </row>
    <row r="44" s="43" customFormat="true" ht="123.5" hidden="false" customHeight="false" outlineLevel="0" collapsed="false">
      <c r="A44" s="50" t="s">
        <v>71</v>
      </c>
      <c r="B44" s="50" t="s">
        <v>24</v>
      </c>
      <c r="C44" s="50" t="s">
        <v>72</v>
      </c>
      <c r="D44" s="50" t="s">
        <v>64</v>
      </c>
      <c r="E44" s="50" t="s">
        <v>65</v>
      </c>
      <c r="F44" s="50" t="n">
        <v>6517</v>
      </c>
      <c r="G44" s="52" t="s">
        <v>52</v>
      </c>
      <c r="H44" s="52" t="s">
        <v>53</v>
      </c>
      <c r="I44" s="52" t="s">
        <v>66</v>
      </c>
      <c r="J44" s="52" t="s">
        <v>73</v>
      </c>
      <c r="K44" s="52" t="s">
        <v>74</v>
      </c>
      <c r="L44" s="52" t="s">
        <v>57</v>
      </c>
      <c r="M44" s="52" t="s">
        <v>58</v>
      </c>
      <c r="N44" s="52" t="s">
        <v>95</v>
      </c>
      <c r="O44" s="52" t="s">
        <v>101</v>
      </c>
      <c r="P44" s="50" t="n">
        <v>1659</v>
      </c>
      <c r="Q44" s="52" t="s">
        <v>75</v>
      </c>
    </row>
    <row r="45" s="43" customFormat="true" ht="123.5" hidden="false" customHeight="false" outlineLevel="0" collapsed="false">
      <c r="A45" s="50" t="s">
        <v>104</v>
      </c>
      <c r="B45" s="50" t="s">
        <v>24</v>
      </c>
      <c r="C45" s="50" t="s">
        <v>105</v>
      </c>
      <c r="D45" s="50" t="s">
        <v>106</v>
      </c>
      <c r="E45" s="50" t="s">
        <v>65</v>
      </c>
      <c r="F45" s="50" t="n">
        <v>6518</v>
      </c>
      <c r="G45" s="52" t="s">
        <v>52</v>
      </c>
      <c r="H45" s="52" t="s">
        <v>53</v>
      </c>
      <c r="I45" s="52" t="s">
        <v>66</v>
      </c>
      <c r="J45" s="52" t="s">
        <v>107</v>
      </c>
      <c r="K45" s="52" t="s">
        <v>108</v>
      </c>
      <c r="L45" s="52" t="s">
        <v>57</v>
      </c>
      <c r="M45" s="52" t="s">
        <v>58</v>
      </c>
      <c r="N45" s="52" t="s">
        <v>95</v>
      </c>
      <c r="O45" s="52" t="s">
        <v>98</v>
      </c>
      <c r="P45" s="50" t="n">
        <v>941</v>
      </c>
      <c r="Q45" s="52" t="s">
        <v>109</v>
      </c>
    </row>
    <row r="46" s="43" customFormat="true" ht="150" hidden="false" customHeight="false" outlineLevel="0" collapsed="false">
      <c r="A46" s="50" t="s">
        <v>110</v>
      </c>
      <c r="B46" s="50" t="s">
        <v>24</v>
      </c>
      <c r="C46" s="50" t="s">
        <v>111</v>
      </c>
      <c r="D46" s="50" t="s">
        <v>112</v>
      </c>
      <c r="E46" s="50" t="s">
        <v>113</v>
      </c>
      <c r="F46" s="50" t="n">
        <v>6579</v>
      </c>
      <c r="G46" s="52" t="s">
        <v>52</v>
      </c>
      <c r="H46" s="52" t="s">
        <v>114</v>
      </c>
      <c r="I46" s="52" t="s">
        <v>66</v>
      </c>
      <c r="J46" s="52" t="s">
        <v>115</v>
      </c>
      <c r="K46" s="52" t="s">
        <v>116</v>
      </c>
      <c r="L46" s="52" t="s">
        <v>57</v>
      </c>
      <c r="M46" s="52" t="s">
        <v>58</v>
      </c>
      <c r="N46" s="52" t="s">
        <v>117</v>
      </c>
      <c r="O46" s="52" t="s">
        <v>118</v>
      </c>
      <c r="P46" s="50" t="n">
        <v>220</v>
      </c>
      <c r="Q46" s="52" t="s">
        <v>119</v>
      </c>
    </row>
    <row r="47" s="43" customFormat="true" ht="150" hidden="false" customHeight="false" outlineLevel="0" collapsed="false">
      <c r="A47" s="50" t="s">
        <v>110</v>
      </c>
      <c r="B47" s="50" t="s">
        <v>24</v>
      </c>
      <c r="C47" s="50" t="s">
        <v>111</v>
      </c>
      <c r="D47" s="50" t="s">
        <v>112</v>
      </c>
      <c r="E47" s="50" t="s">
        <v>113</v>
      </c>
      <c r="F47" s="50" t="n">
        <v>6580</v>
      </c>
      <c r="G47" s="52" t="s">
        <v>52</v>
      </c>
      <c r="H47" s="52" t="s">
        <v>114</v>
      </c>
      <c r="I47" s="52" t="s">
        <v>66</v>
      </c>
      <c r="J47" s="52" t="s">
        <v>115</v>
      </c>
      <c r="K47" s="52" t="s">
        <v>116</v>
      </c>
      <c r="L47" s="52" t="s">
        <v>57</v>
      </c>
      <c r="M47" s="52" t="s">
        <v>58</v>
      </c>
      <c r="N47" s="52" t="s">
        <v>117</v>
      </c>
      <c r="O47" s="52" t="s">
        <v>118</v>
      </c>
      <c r="P47" s="50" t="n">
        <v>221</v>
      </c>
      <c r="Q47" s="52" t="s">
        <v>119</v>
      </c>
    </row>
    <row r="48" s="43" customFormat="true" ht="123.5" hidden="false" customHeight="false" outlineLevel="0" collapsed="false">
      <c r="A48" s="50" t="s">
        <v>120</v>
      </c>
      <c r="B48" s="50" t="s">
        <v>25</v>
      </c>
      <c r="C48" s="51" t="str">
        <f aca="false">HYPERLINK("https://jira.itg.ti.com/browse/MISRAC-74","MISRAC-74")</f>
        <v>MISRAC-74</v>
      </c>
      <c r="D48" s="50" t="s">
        <v>121</v>
      </c>
      <c r="E48" s="50" t="s">
        <v>21</v>
      </c>
      <c r="F48" s="50" t="n">
        <v>6593</v>
      </c>
      <c r="G48" s="52" t="s">
        <v>52</v>
      </c>
      <c r="H48" s="52" t="s">
        <v>114</v>
      </c>
      <c r="I48" s="52" t="s">
        <v>54</v>
      </c>
      <c r="J48" s="52" t="s">
        <v>122</v>
      </c>
      <c r="K48" s="52" t="s">
        <v>123</v>
      </c>
      <c r="L48" s="52" t="s">
        <v>57</v>
      </c>
      <c r="M48" s="52" t="s">
        <v>58</v>
      </c>
      <c r="N48" s="52" t="s">
        <v>117</v>
      </c>
      <c r="O48" s="52" t="s">
        <v>118</v>
      </c>
      <c r="P48" s="50" t="n">
        <v>220</v>
      </c>
      <c r="Q48" s="52" t="s">
        <v>124</v>
      </c>
    </row>
    <row r="49" s="43" customFormat="true" ht="123.5" hidden="false" customHeight="false" outlineLevel="0" collapsed="false">
      <c r="A49" s="50" t="s">
        <v>120</v>
      </c>
      <c r="B49" s="50" t="s">
        <v>25</v>
      </c>
      <c r="C49" s="51" t="str">
        <f aca="false">HYPERLINK("https://jira.itg.ti.com/browse/MISRAC-74","MISRAC-74")</f>
        <v>MISRAC-74</v>
      </c>
      <c r="D49" s="50" t="s">
        <v>121</v>
      </c>
      <c r="E49" s="50" t="s">
        <v>21</v>
      </c>
      <c r="F49" s="50" t="n">
        <v>6594</v>
      </c>
      <c r="G49" s="52" t="s">
        <v>52</v>
      </c>
      <c r="H49" s="52" t="s">
        <v>114</v>
      </c>
      <c r="I49" s="52" t="s">
        <v>54</v>
      </c>
      <c r="J49" s="52" t="s">
        <v>122</v>
      </c>
      <c r="K49" s="52" t="s">
        <v>123</v>
      </c>
      <c r="L49" s="52" t="s">
        <v>57</v>
      </c>
      <c r="M49" s="52" t="s">
        <v>58</v>
      </c>
      <c r="N49" s="52" t="s">
        <v>117</v>
      </c>
      <c r="O49" s="52" t="s">
        <v>118</v>
      </c>
      <c r="P49" s="50" t="n">
        <v>221</v>
      </c>
      <c r="Q49" s="52" t="s">
        <v>124</v>
      </c>
    </row>
    <row r="50" s="43" customFormat="true" ht="136.75" hidden="false" customHeight="false" outlineLevel="0" collapsed="false">
      <c r="A50" s="50" t="s">
        <v>76</v>
      </c>
      <c r="B50" s="50" t="s">
        <v>25</v>
      </c>
      <c r="C50" s="51" t="str">
        <f aca="false">HYPERLINK("https://jira.itg.ti.com/browse/MISRAC-26","MISRAC-26")</f>
        <v>MISRAC-26</v>
      </c>
      <c r="D50" s="50" t="s">
        <v>77</v>
      </c>
      <c r="E50" s="50" t="s">
        <v>19</v>
      </c>
      <c r="F50" s="50" t="n">
        <v>4617</v>
      </c>
      <c r="G50" s="52" t="s">
        <v>52</v>
      </c>
      <c r="H50" s="52" t="s">
        <v>53</v>
      </c>
      <c r="I50" s="52" t="s">
        <v>54</v>
      </c>
      <c r="J50" s="52" t="s">
        <v>78</v>
      </c>
      <c r="K50" s="52" t="s">
        <v>79</v>
      </c>
      <c r="L50" s="52" t="s">
        <v>57</v>
      </c>
      <c r="M50" s="52" t="s">
        <v>58</v>
      </c>
      <c r="N50" s="52" t="s">
        <v>59</v>
      </c>
      <c r="O50" s="52" t="s">
        <v>80</v>
      </c>
      <c r="P50" s="50" t="n">
        <v>947</v>
      </c>
      <c r="Q50" s="52" t="s">
        <v>81</v>
      </c>
    </row>
    <row r="51" s="43" customFormat="true" ht="136.75" hidden="false" customHeight="false" outlineLevel="0" collapsed="false">
      <c r="A51" s="50" t="s">
        <v>76</v>
      </c>
      <c r="B51" s="50" t="s">
        <v>25</v>
      </c>
      <c r="C51" s="51" t="str">
        <f aca="false">HYPERLINK("https://jira.itg.ti.com/browse/MISRAC-26","MISRAC-26")</f>
        <v>MISRAC-26</v>
      </c>
      <c r="D51" s="50" t="s">
        <v>77</v>
      </c>
      <c r="E51" s="50" t="s">
        <v>19</v>
      </c>
      <c r="F51" s="50" t="n">
        <v>4618</v>
      </c>
      <c r="G51" s="52" t="s">
        <v>52</v>
      </c>
      <c r="H51" s="52" t="s">
        <v>53</v>
      </c>
      <c r="I51" s="52" t="s">
        <v>54</v>
      </c>
      <c r="J51" s="52" t="s">
        <v>78</v>
      </c>
      <c r="K51" s="52" t="s">
        <v>79</v>
      </c>
      <c r="L51" s="52" t="s">
        <v>57</v>
      </c>
      <c r="M51" s="52" t="s">
        <v>58</v>
      </c>
      <c r="N51" s="52" t="s">
        <v>59</v>
      </c>
      <c r="O51" s="52" t="s">
        <v>80</v>
      </c>
      <c r="P51" s="50" t="n">
        <v>949</v>
      </c>
      <c r="Q51" s="52" t="s">
        <v>81</v>
      </c>
    </row>
    <row r="52" s="43" customFormat="true" ht="136.75" hidden="false" customHeight="false" outlineLevel="0" collapsed="false">
      <c r="A52" s="50" t="s">
        <v>76</v>
      </c>
      <c r="B52" s="50" t="s">
        <v>25</v>
      </c>
      <c r="C52" s="51" t="str">
        <f aca="false">HYPERLINK("https://jira.itg.ti.com/browse/MISRAC-26","MISRAC-26")</f>
        <v>MISRAC-26</v>
      </c>
      <c r="D52" s="50" t="s">
        <v>77</v>
      </c>
      <c r="E52" s="50" t="s">
        <v>19</v>
      </c>
      <c r="F52" s="50" t="n">
        <v>4619</v>
      </c>
      <c r="G52" s="52" t="s">
        <v>52</v>
      </c>
      <c r="H52" s="52" t="s">
        <v>53</v>
      </c>
      <c r="I52" s="52" t="s">
        <v>54</v>
      </c>
      <c r="J52" s="52" t="s">
        <v>78</v>
      </c>
      <c r="K52" s="52" t="s">
        <v>79</v>
      </c>
      <c r="L52" s="52" t="s">
        <v>57</v>
      </c>
      <c r="M52" s="52" t="s">
        <v>58</v>
      </c>
      <c r="N52" s="52" t="s">
        <v>59</v>
      </c>
      <c r="O52" s="52" t="s">
        <v>80</v>
      </c>
      <c r="P52" s="50" t="n">
        <v>951</v>
      </c>
      <c r="Q52" s="52" t="s">
        <v>81</v>
      </c>
    </row>
    <row r="53" s="43" customFormat="true" ht="136.75" hidden="false" customHeight="false" outlineLevel="0" collapsed="false">
      <c r="A53" s="50" t="s">
        <v>76</v>
      </c>
      <c r="B53" s="50" t="s">
        <v>25</v>
      </c>
      <c r="C53" s="51" t="str">
        <f aca="false">HYPERLINK("https://jira.itg.ti.com/browse/MISRAC-26","MISRAC-26")</f>
        <v>MISRAC-26</v>
      </c>
      <c r="D53" s="50" t="s">
        <v>77</v>
      </c>
      <c r="E53" s="50" t="s">
        <v>19</v>
      </c>
      <c r="F53" s="50" t="n">
        <v>4620</v>
      </c>
      <c r="G53" s="52" t="s">
        <v>52</v>
      </c>
      <c r="H53" s="52" t="s">
        <v>53</v>
      </c>
      <c r="I53" s="52" t="s">
        <v>54</v>
      </c>
      <c r="J53" s="52" t="s">
        <v>78</v>
      </c>
      <c r="K53" s="52" t="s">
        <v>79</v>
      </c>
      <c r="L53" s="52" t="s">
        <v>57</v>
      </c>
      <c r="M53" s="52" t="s">
        <v>58</v>
      </c>
      <c r="N53" s="52" t="s">
        <v>59</v>
      </c>
      <c r="O53" s="52" t="s">
        <v>80</v>
      </c>
      <c r="P53" s="50" t="n">
        <v>953</v>
      </c>
      <c r="Q53" s="52" t="s">
        <v>81</v>
      </c>
    </row>
    <row r="54" s="43" customFormat="true" ht="136.75" hidden="false" customHeight="false" outlineLevel="0" collapsed="false">
      <c r="A54" s="50" t="s">
        <v>76</v>
      </c>
      <c r="B54" s="50" t="s">
        <v>25</v>
      </c>
      <c r="C54" s="51" t="str">
        <f aca="false">HYPERLINK("https://jira.itg.ti.com/browse/MISRAC-26","MISRAC-26")</f>
        <v>MISRAC-26</v>
      </c>
      <c r="D54" s="50" t="s">
        <v>77</v>
      </c>
      <c r="E54" s="50" t="s">
        <v>19</v>
      </c>
      <c r="F54" s="50" t="n">
        <v>4621</v>
      </c>
      <c r="G54" s="52" t="s">
        <v>52</v>
      </c>
      <c r="H54" s="52" t="s">
        <v>53</v>
      </c>
      <c r="I54" s="52" t="s">
        <v>54</v>
      </c>
      <c r="J54" s="52" t="s">
        <v>78</v>
      </c>
      <c r="K54" s="52" t="s">
        <v>79</v>
      </c>
      <c r="L54" s="52" t="s">
        <v>57</v>
      </c>
      <c r="M54" s="52" t="s">
        <v>58</v>
      </c>
      <c r="N54" s="52" t="s">
        <v>59</v>
      </c>
      <c r="O54" s="52" t="s">
        <v>80</v>
      </c>
      <c r="P54" s="50" t="n">
        <v>955</v>
      </c>
      <c r="Q54" s="52" t="s">
        <v>81</v>
      </c>
    </row>
    <row r="55" s="43" customFormat="true" ht="136.75" hidden="false" customHeight="false" outlineLevel="0" collapsed="false">
      <c r="A55" s="50" t="s">
        <v>76</v>
      </c>
      <c r="B55" s="50" t="s">
        <v>25</v>
      </c>
      <c r="C55" s="51" t="str">
        <f aca="false">HYPERLINK("https://jira.itg.ti.com/browse/MISRAC-26","MISRAC-26")</f>
        <v>MISRAC-26</v>
      </c>
      <c r="D55" s="50" t="s">
        <v>77</v>
      </c>
      <c r="E55" s="50" t="s">
        <v>19</v>
      </c>
      <c r="F55" s="50" t="n">
        <v>4622</v>
      </c>
      <c r="G55" s="52" t="s">
        <v>52</v>
      </c>
      <c r="H55" s="52" t="s">
        <v>53</v>
      </c>
      <c r="I55" s="52" t="s">
        <v>54</v>
      </c>
      <c r="J55" s="52" t="s">
        <v>78</v>
      </c>
      <c r="K55" s="52" t="s">
        <v>79</v>
      </c>
      <c r="L55" s="52" t="s">
        <v>57</v>
      </c>
      <c r="M55" s="52" t="s">
        <v>58</v>
      </c>
      <c r="N55" s="52" t="s">
        <v>59</v>
      </c>
      <c r="O55" s="52" t="s">
        <v>80</v>
      </c>
      <c r="P55" s="50" t="n">
        <v>957</v>
      </c>
      <c r="Q55" s="52" t="s">
        <v>81</v>
      </c>
    </row>
    <row r="56" s="43" customFormat="true" ht="136.75" hidden="false" customHeight="false" outlineLevel="0" collapsed="false">
      <c r="A56" s="50" t="s">
        <v>76</v>
      </c>
      <c r="B56" s="50" t="s">
        <v>25</v>
      </c>
      <c r="C56" s="51" t="str">
        <f aca="false">HYPERLINK("https://jira.itg.ti.com/browse/MISRAC-26","MISRAC-26")</f>
        <v>MISRAC-26</v>
      </c>
      <c r="D56" s="50" t="s">
        <v>77</v>
      </c>
      <c r="E56" s="50" t="s">
        <v>19</v>
      </c>
      <c r="F56" s="50" t="n">
        <v>4623</v>
      </c>
      <c r="G56" s="52" t="s">
        <v>52</v>
      </c>
      <c r="H56" s="52" t="s">
        <v>53</v>
      </c>
      <c r="I56" s="52" t="s">
        <v>54</v>
      </c>
      <c r="J56" s="52" t="s">
        <v>78</v>
      </c>
      <c r="K56" s="52" t="s">
        <v>79</v>
      </c>
      <c r="L56" s="52" t="s">
        <v>57</v>
      </c>
      <c r="M56" s="52" t="s">
        <v>58</v>
      </c>
      <c r="N56" s="52" t="s">
        <v>59</v>
      </c>
      <c r="O56" s="52" t="s">
        <v>80</v>
      </c>
      <c r="P56" s="50" t="n">
        <v>959</v>
      </c>
      <c r="Q56" s="52" t="s">
        <v>81</v>
      </c>
    </row>
    <row r="57" s="43" customFormat="true" ht="136.75" hidden="false" customHeight="false" outlineLevel="0" collapsed="false">
      <c r="A57" s="50" t="s">
        <v>76</v>
      </c>
      <c r="B57" s="50" t="s">
        <v>25</v>
      </c>
      <c r="C57" s="51" t="str">
        <f aca="false">HYPERLINK("https://jira.itg.ti.com/browse/MISRAC-26","MISRAC-26")</f>
        <v>MISRAC-26</v>
      </c>
      <c r="D57" s="50" t="s">
        <v>77</v>
      </c>
      <c r="E57" s="50" t="s">
        <v>19</v>
      </c>
      <c r="F57" s="50" t="n">
        <v>4624</v>
      </c>
      <c r="G57" s="52" t="s">
        <v>52</v>
      </c>
      <c r="H57" s="52" t="s">
        <v>53</v>
      </c>
      <c r="I57" s="52" t="s">
        <v>54</v>
      </c>
      <c r="J57" s="52" t="s">
        <v>78</v>
      </c>
      <c r="K57" s="52" t="s">
        <v>79</v>
      </c>
      <c r="L57" s="52" t="s">
        <v>57</v>
      </c>
      <c r="M57" s="52" t="s">
        <v>58</v>
      </c>
      <c r="N57" s="52" t="s">
        <v>59</v>
      </c>
      <c r="O57" s="52" t="s">
        <v>80</v>
      </c>
      <c r="P57" s="50" t="n">
        <v>961</v>
      </c>
      <c r="Q57" s="52" t="s">
        <v>81</v>
      </c>
    </row>
    <row r="58" s="43" customFormat="true" ht="136.75" hidden="false" customHeight="false" outlineLevel="0" collapsed="false">
      <c r="A58" s="50" t="s">
        <v>76</v>
      </c>
      <c r="B58" s="50" t="s">
        <v>25</v>
      </c>
      <c r="C58" s="51" t="str">
        <f aca="false">HYPERLINK("https://jira.itg.ti.com/browse/MISRAC-26","MISRAC-26")</f>
        <v>MISRAC-26</v>
      </c>
      <c r="D58" s="50" t="s">
        <v>77</v>
      </c>
      <c r="E58" s="50" t="s">
        <v>19</v>
      </c>
      <c r="F58" s="50" t="n">
        <v>4625</v>
      </c>
      <c r="G58" s="52" t="s">
        <v>52</v>
      </c>
      <c r="H58" s="52" t="s">
        <v>53</v>
      </c>
      <c r="I58" s="52" t="s">
        <v>54</v>
      </c>
      <c r="J58" s="52" t="s">
        <v>78</v>
      </c>
      <c r="K58" s="52" t="s">
        <v>79</v>
      </c>
      <c r="L58" s="52" t="s">
        <v>57</v>
      </c>
      <c r="M58" s="52" t="s">
        <v>58</v>
      </c>
      <c r="N58" s="52" t="s">
        <v>59</v>
      </c>
      <c r="O58" s="52" t="s">
        <v>80</v>
      </c>
      <c r="P58" s="50" t="n">
        <v>963</v>
      </c>
      <c r="Q58" s="52" t="s">
        <v>81</v>
      </c>
    </row>
    <row r="59" s="43" customFormat="true" ht="136.75" hidden="false" customHeight="false" outlineLevel="0" collapsed="false">
      <c r="A59" s="50" t="s">
        <v>76</v>
      </c>
      <c r="B59" s="50" t="s">
        <v>25</v>
      </c>
      <c r="C59" s="51" t="str">
        <f aca="false">HYPERLINK("https://jira.itg.ti.com/browse/MISRAC-26","MISRAC-26")</f>
        <v>MISRAC-26</v>
      </c>
      <c r="D59" s="50" t="s">
        <v>77</v>
      </c>
      <c r="E59" s="50" t="s">
        <v>19</v>
      </c>
      <c r="F59" s="50" t="n">
        <v>4626</v>
      </c>
      <c r="G59" s="52" t="s">
        <v>52</v>
      </c>
      <c r="H59" s="52" t="s">
        <v>53</v>
      </c>
      <c r="I59" s="52" t="s">
        <v>54</v>
      </c>
      <c r="J59" s="52" t="s">
        <v>78</v>
      </c>
      <c r="K59" s="52" t="s">
        <v>79</v>
      </c>
      <c r="L59" s="52" t="s">
        <v>57</v>
      </c>
      <c r="M59" s="52" t="s">
        <v>58</v>
      </c>
      <c r="N59" s="52" t="s">
        <v>59</v>
      </c>
      <c r="O59" s="52" t="s">
        <v>80</v>
      </c>
      <c r="P59" s="50" t="n">
        <v>927</v>
      </c>
      <c r="Q59" s="52" t="s">
        <v>81</v>
      </c>
    </row>
    <row r="60" s="43" customFormat="true" ht="109.4" hidden="false" customHeight="false" outlineLevel="0" collapsed="false">
      <c r="A60" s="50" t="s">
        <v>104</v>
      </c>
      <c r="B60" s="50" t="s">
        <v>24</v>
      </c>
      <c r="C60" s="51" t="str">
        <f aca="false">HYPERLINK("https://jira.itg.ti.com/browse/MISRAC-11","MISRAC-11")</f>
        <v>MISRAC-11</v>
      </c>
      <c r="D60" s="50" t="s">
        <v>125</v>
      </c>
      <c r="E60" s="50" t="s">
        <v>19</v>
      </c>
      <c r="F60" s="50" t="n">
        <v>4653</v>
      </c>
      <c r="G60" s="52" t="s">
        <v>52</v>
      </c>
      <c r="H60" s="52" t="s">
        <v>53</v>
      </c>
      <c r="I60" s="52" t="s">
        <v>66</v>
      </c>
      <c r="J60" s="52" t="s">
        <v>126</v>
      </c>
      <c r="K60" s="52" t="s">
        <v>127</v>
      </c>
      <c r="L60" s="52" t="s">
        <v>57</v>
      </c>
      <c r="M60" s="52" t="s">
        <v>58</v>
      </c>
      <c r="N60" s="52" t="s">
        <v>59</v>
      </c>
      <c r="O60" s="52" t="s">
        <v>128</v>
      </c>
      <c r="P60" s="50" t="n">
        <v>1209</v>
      </c>
      <c r="Q60" s="52" t="s">
        <v>129</v>
      </c>
    </row>
    <row r="61" s="43" customFormat="true" ht="487.9" hidden="false" customHeight="false" outlineLevel="0" collapsed="false">
      <c r="A61" s="50" t="s">
        <v>130</v>
      </c>
      <c r="B61" s="50" t="s">
        <v>24</v>
      </c>
      <c r="C61" s="51" t="str">
        <f aca="false">HYPERLINK("https://jira.itg.ti.com/browse/MISRAC-91","MISRAC-91")</f>
        <v>MISRAC-91</v>
      </c>
      <c r="D61" s="50" t="s">
        <v>131</v>
      </c>
      <c r="E61" s="50" t="s">
        <v>19</v>
      </c>
      <c r="F61" s="50" t="n">
        <v>4666</v>
      </c>
      <c r="G61" s="52" t="s">
        <v>52</v>
      </c>
      <c r="H61" s="52" t="s">
        <v>53</v>
      </c>
      <c r="I61" s="52" t="s">
        <v>66</v>
      </c>
      <c r="J61" s="52" t="s">
        <v>132</v>
      </c>
      <c r="K61" s="52" t="s">
        <v>133</v>
      </c>
      <c r="L61" s="52" t="s">
        <v>57</v>
      </c>
      <c r="M61" s="52" t="s">
        <v>58</v>
      </c>
      <c r="N61" s="52" t="s">
        <v>134</v>
      </c>
      <c r="O61" s="52" t="s">
        <v>135</v>
      </c>
      <c r="P61" s="50" t="n">
        <v>181</v>
      </c>
      <c r="Q61" s="52" t="s">
        <v>136</v>
      </c>
    </row>
    <row r="62" s="43" customFormat="true" ht="487.9" hidden="false" customHeight="false" outlineLevel="0" collapsed="false">
      <c r="A62" s="50" t="s">
        <v>130</v>
      </c>
      <c r="B62" s="50" t="s">
        <v>24</v>
      </c>
      <c r="C62" s="51" t="str">
        <f aca="false">HYPERLINK("https://jira.itg.ti.com/browse/MISRAC-91","MISRAC-91")</f>
        <v>MISRAC-91</v>
      </c>
      <c r="D62" s="50" t="s">
        <v>131</v>
      </c>
      <c r="E62" s="50" t="s">
        <v>19</v>
      </c>
      <c r="F62" s="50" t="n">
        <v>4667</v>
      </c>
      <c r="G62" s="52" t="s">
        <v>52</v>
      </c>
      <c r="H62" s="52" t="s">
        <v>53</v>
      </c>
      <c r="I62" s="52" t="s">
        <v>66</v>
      </c>
      <c r="J62" s="52" t="s">
        <v>132</v>
      </c>
      <c r="K62" s="52" t="s">
        <v>133</v>
      </c>
      <c r="L62" s="52" t="s">
        <v>57</v>
      </c>
      <c r="M62" s="52" t="s">
        <v>58</v>
      </c>
      <c r="N62" s="52" t="s">
        <v>134</v>
      </c>
      <c r="O62" s="52" t="s">
        <v>135</v>
      </c>
      <c r="P62" s="50" t="n">
        <v>208</v>
      </c>
      <c r="Q62" s="52" t="s">
        <v>137</v>
      </c>
    </row>
    <row r="63" s="43" customFormat="true" ht="109.4" hidden="false" customHeight="false" outlineLevel="0" collapsed="false">
      <c r="A63" s="50" t="s">
        <v>50</v>
      </c>
      <c r="B63" s="50" t="s">
        <v>25</v>
      </c>
      <c r="C63" s="51" t="str">
        <f aca="false">HYPERLINK("https://jira.itg.ti.com/browse/MISRAC-34","MISRAC-34")</f>
        <v>MISRAC-34</v>
      </c>
      <c r="D63" s="50" t="s">
        <v>51</v>
      </c>
      <c r="E63" s="50" t="s">
        <v>19</v>
      </c>
      <c r="F63" s="50" t="n">
        <v>4689</v>
      </c>
      <c r="G63" s="52" t="s">
        <v>52</v>
      </c>
      <c r="H63" s="52" t="s">
        <v>53</v>
      </c>
      <c r="I63" s="52" t="s">
        <v>54</v>
      </c>
      <c r="J63" s="52" t="s">
        <v>55</v>
      </c>
      <c r="K63" s="52" t="s">
        <v>56</v>
      </c>
      <c r="L63" s="52" t="s">
        <v>57</v>
      </c>
      <c r="M63" s="52" t="s">
        <v>58</v>
      </c>
      <c r="N63" s="52" t="s">
        <v>85</v>
      </c>
      <c r="O63" s="52" t="s">
        <v>86</v>
      </c>
      <c r="P63" s="50" t="n">
        <v>110</v>
      </c>
      <c r="Q63" s="52" t="s">
        <v>61</v>
      </c>
    </row>
    <row r="64" s="43" customFormat="true" ht="501.15" hidden="false" customHeight="false" outlineLevel="0" collapsed="false">
      <c r="A64" s="50" t="s">
        <v>130</v>
      </c>
      <c r="B64" s="50" t="s">
        <v>24</v>
      </c>
      <c r="C64" s="51" t="str">
        <f aca="false">HYPERLINK("https://jira.itg.ti.com/browse/MISRAC-91","MISRAC-91")</f>
        <v>MISRAC-91</v>
      </c>
      <c r="D64" s="50" t="s">
        <v>131</v>
      </c>
      <c r="E64" s="50" t="s">
        <v>19</v>
      </c>
      <c r="F64" s="50" t="n">
        <v>4692</v>
      </c>
      <c r="G64" s="52" t="s">
        <v>52</v>
      </c>
      <c r="H64" s="52" t="s">
        <v>53</v>
      </c>
      <c r="I64" s="52" t="s">
        <v>66</v>
      </c>
      <c r="J64" s="52" t="s">
        <v>132</v>
      </c>
      <c r="K64" s="52" t="s">
        <v>133</v>
      </c>
      <c r="L64" s="52" t="s">
        <v>57</v>
      </c>
      <c r="M64" s="52" t="s">
        <v>58</v>
      </c>
      <c r="N64" s="52" t="s">
        <v>95</v>
      </c>
      <c r="O64" s="52" t="s">
        <v>138</v>
      </c>
      <c r="P64" s="50" t="n">
        <v>172</v>
      </c>
      <c r="Q64" s="52" t="s">
        <v>139</v>
      </c>
    </row>
    <row r="65" s="43" customFormat="true" ht="123.5" hidden="false" customHeight="false" outlineLevel="0" collapsed="false">
      <c r="A65" s="50" t="s">
        <v>50</v>
      </c>
      <c r="B65" s="50" t="s">
        <v>25</v>
      </c>
      <c r="C65" s="51" t="str">
        <f aca="false">HYPERLINK("https://jira.itg.ti.com/browse/MISRAC-34","MISRAC-34")</f>
        <v>MISRAC-34</v>
      </c>
      <c r="D65" s="50" t="s">
        <v>51</v>
      </c>
      <c r="E65" s="50" t="s">
        <v>19</v>
      </c>
      <c r="F65" s="50" t="n">
        <v>4693</v>
      </c>
      <c r="G65" s="52" t="s">
        <v>52</v>
      </c>
      <c r="H65" s="52" t="s">
        <v>53</v>
      </c>
      <c r="I65" s="52" t="s">
        <v>54</v>
      </c>
      <c r="J65" s="52" t="s">
        <v>55</v>
      </c>
      <c r="K65" s="52" t="s">
        <v>56</v>
      </c>
      <c r="L65" s="52" t="s">
        <v>57</v>
      </c>
      <c r="M65" s="52" t="s">
        <v>58</v>
      </c>
      <c r="N65" s="52" t="s">
        <v>95</v>
      </c>
      <c r="O65" s="52" t="s">
        <v>138</v>
      </c>
      <c r="P65" s="50" t="n">
        <v>282</v>
      </c>
      <c r="Q65" s="52" t="s">
        <v>61</v>
      </c>
    </row>
    <row r="66" s="43" customFormat="true" ht="123.5" hidden="false" customHeight="false" outlineLevel="0" collapsed="false">
      <c r="A66" s="50" t="s">
        <v>50</v>
      </c>
      <c r="B66" s="50" t="s">
        <v>25</v>
      </c>
      <c r="C66" s="51" t="str">
        <f aca="false">HYPERLINK("https://jira.itg.ti.com/browse/MISRAC-34","MISRAC-34")</f>
        <v>MISRAC-34</v>
      </c>
      <c r="D66" s="50" t="s">
        <v>51</v>
      </c>
      <c r="E66" s="50" t="s">
        <v>19</v>
      </c>
      <c r="F66" s="50" t="n">
        <v>4694</v>
      </c>
      <c r="G66" s="52" t="s">
        <v>52</v>
      </c>
      <c r="H66" s="52" t="s">
        <v>53</v>
      </c>
      <c r="I66" s="52" t="s">
        <v>54</v>
      </c>
      <c r="J66" s="52" t="s">
        <v>55</v>
      </c>
      <c r="K66" s="52" t="s">
        <v>56</v>
      </c>
      <c r="L66" s="52" t="s">
        <v>57</v>
      </c>
      <c r="M66" s="52" t="s">
        <v>58</v>
      </c>
      <c r="N66" s="52" t="s">
        <v>95</v>
      </c>
      <c r="O66" s="52" t="s">
        <v>138</v>
      </c>
      <c r="P66" s="50" t="n">
        <v>291</v>
      </c>
      <c r="Q66" s="52" t="s">
        <v>61</v>
      </c>
    </row>
    <row r="67" s="43" customFormat="true" ht="123.5" hidden="false" customHeight="false" outlineLevel="0" collapsed="false">
      <c r="A67" s="50" t="s">
        <v>50</v>
      </c>
      <c r="B67" s="50" t="s">
        <v>25</v>
      </c>
      <c r="C67" s="51" t="str">
        <f aca="false">HYPERLINK("https://jira.itg.ti.com/browse/MISRAC-34","MISRAC-34")</f>
        <v>MISRAC-34</v>
      </c>
      <c r="D67" s="50" t="s">
        <v>51</v>
      </c>
      <c r="E67" s="50" t="s">
        <v>19</v>
      </c>
      <c r="F67" s="50" t="n">
        <v>4695</v>
      </c>
      <c r="G67" s="52" t="s">
        <v>52</v>
      </c>
      <c r="H67" s="52" t="s">
        <v>53</v>
      </c>
      <c r="I67" s="52" t="s">
        <v>54</v>
      </c>
      <c r="J67" s="52" t="s">
        <v>55</v>
      </c>
      <c r="K67" s="52" t="s">
        <v>56</v>
      </c>
      <c r="L67" s="52" t="s">
        <v>57</v>
      </c>
      <c r="M67" s="52" t="s">
        <v>58</v>
      </c>
      <c r="N67" s="52" t="s">
        <v>95</v>
      </c>
      <c r="O67" s="52" t="s">
        <v>138</v>
      </c>
      <c r="P67" s="50" t="n">
        <v>298</v>
      </c>
      <c r="Q67" s="52" t="s">
        <v>61</v>
      </c>
    </row>
    <row r="68" s="43" customFormat="true" ht="123.5" hidden="false" customHeight="false" outlineLevel="0" collapsed="false">
      <c r="A68" s="50" t="s">
        <v>50</v>
      </c>
      <c r="B68" s="50" t="s">
        <v>25</v>
      </c>
      <c r="C68" s="51" t="str">
        <f aca="false">HYPERLINK("https://jira.itg.ti.com/browse/MISRAC-34","MISRAC-34")</f>
        <v>MISRAC-34</v>
      </c>
      <c r="D68" s="50" t="s">
        <v>51</v>
      </c>
      <c r="E68" s="50" t="s">
        <v>19</v>
      </c>
      <c r="F68" s="50" t="n">
        <v>4696</v>
      </c>
      <c r="G68" s="52" t="s">
        <v>52</v>
      </c>
      <c r="H68" s="52" t="s">
        <v>53</v>
      </c>
      <c r="I68" s="52" t="s">
        <v>54</v>
      </c>
      <c r="J68" s="52" t="s">
        <v>55</v>
      </c>
      <c r="K68" s="52" t="s">
        <v>56</v>
      </c>
      <c r="L68" s="52" t="s">
        <v>57</v>
      </c>
      <c r="M68" s="52" t="s">
        <v>58</v>
      </c>
      <c r="N68" s="52" t="s">
        <v>95</v>
      </c>
      <c r="O68" s="52" t="s">
        <v>138</v>
      </c>
      <c r="P68" s="50" t="n">
        <v>2926</v>
      </c>
      <c r="Q68" s="52" t="s">
        <v>61</v>
      </c>
    </row>
    <row r="69" s="43" customFormat="true" ht="123.5" hidden="false" customHeight="false" outlineLevel="0" collapsed="false">
      <c r="A69" s="50" t="s">
        <v>140</v>
      </c>
      <c r="B69" s="50" t="s">
        <v>25</v>
      </c>
      <c r="C69" s="51" t="str">
        <f aca="false">HYPERLINK("https://jira.itg.ti.com/browse/MISRAC-16","MISRAC-16")</f>
        <v>MISRAC-16</v>
      </c>
      <c r="D69" s="50" t="s">
        <v>131</v>
      </c>
      <c r="E69" s="50" t="s">
        <v>19</v>
      </c>
      <c r="F69" s="50" t="n">
        <v>4697</v>
      </c>
      <c r="G69" s="52" t="s">
        <v>52</v>
      </c>
      <c r="H69" s="52" t="s">
        <v>53</v>
      </c>
      <c r="I69" s="52" t="s">
        <v>54</v>
      </c>
      <c r="J69" s="52" t="s">
        <v>141</v>
      </c>
      <c r="K69" s="52" t="s">
        <v>142</v>
      </c>
      <c r="L69" s="52" t="s">
        <v>57</v>
      </c>
      <c r="M69" s="52" t="s">
        <v>58</v>
      </c>
      <c r="N69" s="52" t="s">
        <v>95</v>
      </c>
      <c r="O69" s="52" t="s">
        <v>143</v>
      </c>
      <c r="P69" s="50" t="n">
        <v>301</v>
      </c>
      <c r="Q69" s="52" t="s">
        <v>144</v>
      </c>
    </row>
    <row r="70" s="43" customFormat="true" ht="123.5" hidden="false" customHeight="false" outlineLevel="0" collapsed="false">
      <c r="A70" s="50" t="s">
        <v>140</v>
      </c>
      <c r="B70" s="50" t="s">
        <v>25</v>
      </c>
      <c r="C70" s="51" t="str">
        <f aca="false">HYPERLINK("https://jira.itg.ti.com/browse/MISRAC-16","MISRAC-16")</f>
        <v>MISRAC-16</v>
      </c>
      <c r="D70" s="50" t="s">
        <v>131</v>
      </c>
      <c r="E70" s="50" t="s">
        <v>19</v>
      </c>
      <c r="F70" s="50" t="n">
        <v>4698</v>
      </c>
      <c r="G70" s="52" t="s">
        <v>52</v>
      </c>
      <c r="H70" s="52" t="s">
        <v>53</v>
      </c>
      <c r="I70" s="52" t="s">
        <v>54</v>
      </c>
      <c r="J70" s="52" t="s">
        <v>141</v>
      </c>
      <c r="K70" s="52" t="s">
        <v>142</v>
      </c>
      <c r="L70" s="52" t="s">
        <v>57</v>
      </c>
      <c r="M70" s="52" t="s">
        <v>58</v>
      </c>
      <c r="N70" s="52" t="s">
        <v>95</v>
      </c>
      <c r="O70" s="52" t="s">
        <v>145</v>
      </c>
      <c r="P70" s="50" t="n">
        <v>747</v>
      </c>
      <c r="Q70" s="52" t="s">
        <v>146</v>
      </c>
    </row>
    <row r="71" s="43" customFormat="true" ht="123.5" hidden="false" customHeight="false" outlineLevel="0" collapsed="false">
      <c r="A71" s="50" t="s">
        <v>140</v>
      </c>
      <c r="B71" s="50" t="s">
        <v>25</v>
      </c>
      <c r="C71" s="51" t="str">
        <f aca="false">HYPERLINK("https://jira.itg.ti.com/browse/MISRAC-16","MISRAC-16")</f>
        <v>MISRAC-16</v>
      </c>
      <c r="D71" s="50" t="s">
        <v>131</v>
      </c>
      <c r="E71" s="50" t="s">
        <v>19</v>
      </c>
      <c r="F71" s="50" t="n">
        <v>4699</v>
      </c>
      <c r="G71" s="52" t="s">
        <v>52</v>
      </c>
      <c r="H71" s="52" t="s">
        <v>53</v>
      </c>
      <c r="I71" s="52" t="s">
        <v>54</v>
      </c>
      <c r="J71" s="52" t="s">
        <v>141</v>
      </c>
      <c r="K71" s="52" t="s">
        <v>142</v>
      </c>
      <c r="L71" s="52" t="s">
        <v>57</v>
      </c>
      <c r="M71" s="52" t="s">
        <v>58</v>
      </c>
      <c r="N71" s="52" t="s">
        <v>95</v>
      </c>
      <c r="O71" s="52" t="s">
        <v>145</v>
      </c>
      <c r="P71" s="50" t="n">
        <v>748</v>
      </c>
      <c r="Q71" s="52" t="s">
        <v>147</v>
      </c>
    </row>
    <row r="72" s="43" customFormat="true" ht="123.5" hidden="false" customHeight="false" outlineLevel="0" collapsed="false">
      <c r="A72" s="50" t="s">
        <v>140</v>
      </c>
      <c r="B72" s="50" t="s">
        <v>25</v>
      </c>
      <c r="C72" s="51" t="str">
        <f aca="false">HYPERLINK("https://jira.itg.ti.com/browse/MISRAC-16","MISRAC-16")</f>
        <v>MISRAC-16</v>
      </c>
      <c r="D72" s="50" t="s">
        <v>131</v>
      </c>
      <c r="E72" s="50" t="s">
        <v>19</v>
      </c>
      <c r="F72" s="50" t="n">
        <v>4700</v>
      </c>
      <c r="G72" s="52" t="s">
        <v>52</v>
      </c>
      <c r="H72" s="52" t="s">
        <v>53</v>
      </c>
      <c r="I72" s="52" t="s">
        <v>54</v>
      </c>
      <c r="J72" s="52" t="s">
        <v>141</v>
      </c>
      <c r="K72" s="52" t="s">
        <v>142</v>
      </c>
      <c r="L72" s="52" t="s">
        <v>57</v>
      </c>
      <c r="M72" s="52" t="s">
        <v>58</v>
      </c>
      <c r="N72" s="52" t="s">
        <v>95</v>
      </c>
      <c r="O72" s="52" t="s">
        <v>148</v>
      </c>
      <c r="P72" s="50" t="n">
        <v>1788</v>
      </c>
      <c r="Q72" s="52" t="s">
        <v>149</v>
      </c>
    </row>
    <row r="73" s="43" customFormat="true" ht="123.5" hidden="false" customHeight="false" outlineLevel="0" collapsed="false">
      <c r="A73" s="50" t="s">
        <v>140</v>
      </c>
      <c r="B73" s="50" t="s">
        <v>25</v>
      </c>
      <c r="C73" s="51" t="str">
        <f aca="false">HYPERLINK("https://jira.itg.ti.com/browse/MISRAC-16","MISRAC-16")</f>
        <v>MISRAC-16</v>
      </c>
      <c r="D73" s="50" t="s">
        <v>131</v>
      </c>
      <c r="E73" s="50" t="s">
        <v>19</v>
      </c>
      <c r="F73" s="50" t="n">
        <v>4701</v>
      </c>
      <c r="G73" s="52" t="s">
        <v>52</v>
      </c>
      <c r="H73" s="52" t="s">
        <v>53</v>
      </c>
      <c r="I73" s="52" t="s">
        <v>54</v>
      </c>
      <c r="J73" s="52" t="s">
        <v>141</v>
      </c>
      <c r="K73" s="52" t="s">
        <v>142</v>
      </c>
      <c r="L73" s="52" t="s">
        <v>57</v>
      </c>
      <c r="M73" s="52" t="s">
        <v>58</v>
      </c>
      <c r="N73" s="52" t="s">
        <v>95</v>
      </c>
      <c r="O73" s="52" t="s">
        <v>150</v>
      </c>
      <c r="P73" s="50" t="n">
        <v>2446</v>
      </c>
      <c r="Q73" s="52" t="s">
        <v>151</v>
      </c>
    </row>
    <row r="74" s="43" customFormat="true" ht="123.5" hidden="false" customHeight="false" outlineLevel="0" collapsed="false">
      <c r="A74" s="50" t="s">
        <v>140</v>
      </c>
      <c r="B74" s="50" t="s">
        <v>25</v>
      </c>
      <c r="C74" s="51" t="str">
        <f aca="false">HYPERLINK("https://jira.itg.ti.com/browse/MISRAC-16","MISRAC-16")</f>
        <v>MISRAC-16</v>
      </c>
      <c r="D74" s="50" t="s">
        <v>131</v>
      </c>
      <c r="E74" s="50" t="s">
        <v>19</v>
      </c>
      <c r="F74" s="50" t="n">
        <v>4702</v>
      </c>
      <c r="G74" s="52" t="s">
        <v>52</v>
      </c>
      <c r="H74" s="52" t="s">
        <v>53</v>
      </c>
      <c r="I74" s="52" t="s">
        <v>54</v>
      </c>
      <c r="J74" s="52" t="s">
        <v>141</v>
      </c>
      <c r="K74" s="52" t="s">
        <v>142</v>
      </c>
      <c r="L74" s="52" t="s">
        <v>57</v>
      </c>
      <c r="M74" s="52" t="s">
        <v>58</v>
      </c>
      <c r="N74" s="52" t="s">
        <v>95</v>
      </c>
      <c r="O74" s="52" t="s">
        <v>152</v>
      </c>
      <c r="P74" s="50" t="n">
        <v>2602</v>
      </c>
      <c r="Q74" s="52" t="s">
        <v>153</v>
      </c>
    </row>
    <row r="75" s="43" customFormat="true" ht="123.5" hidden="false" customHeight="false" outlineLevel="0" collapsed="false">
      <c r="A75" s="50" t="s">
        <v>140</v>
      </c>
      <c r="B75" s="50" t="s">
        <v>25</v>
      </c>
      <c r="C75" s="51" t="str">
        <f aca="false">HYPERLINK("https://jira.itg.ti.com/browse/MISRAC-16","MISRAC-16")</f>
        <v>MISRAC-16</v>
      </c>
      <c r="D75" s="50" t="s">
        <v>131</v>
      </c>
      <c r="E75" s="50" t="s">
        <v>19</v>
      </c>
      <c r="F75" s="50" t="n">
        <v>4703</v>
      </c>
      <c r="G75" s="52" t="s">
        <v>52</v>
      </c>
      <c r="H75" s="52" t="s">
        <v>53</v>
      </c>
      <c r="I75" s="52" t="s">
        <v>54</v>
      </c>
      <c r="J75" s="52" t="s">
        <v>141</v>
      </c>
      <c r="K75" s="52" t="s">
        <v>142</v>
      </c>
      <c r="L75" s="52" t="s">
        <v>57</v>
      </c>
      <c r="M75" s="52" t="s">
        <v>58</v>
      </c>
      <c r="N75" s="52" t="s">
        <v>95</v>
      </c>
      <c r="O75" s="52" t="s">
        <v>154</v>
      </c>
      <c r="P75" s="50" t="n">
        <v>2652</v>
      </c>
      <c r="Q75" s="52" t="s">
        <v>155</v>
      </c>
    </row>
    <row r="76" s="43" customFormat="true" ht="136.75" hidden="false" customHeight="false" outlineLevel="0" collapsed="false">
      <c r="A76" s="50" t="s">
        <v>62</v>
      </c>
      <c r="B76" s="50" t="s">
        <v>24</v>
      </c>
      <c r="C76" s="50" t="s">
        <v>156</v>
      </c>
      <c r="D76" s="50" t="s">
        <v>64</v>
      </c>
      <c r="E76" s="50" t="s">
        <v>65</v>
      </c>
      <c r="F76" s="50" t="n">
        <v>5244</v>
      </c>
      <c r="G76" s="52" t="s">
        <v>52</v>
      </c>
      <c r="H76" s="52" t="s">
        <v>114</v>
      </c>
      <c r="I76" s="52" t="s">
        <v>66</v>
      </c>
      <c r="J76" s="52" t="s">
        <v>157</v>
      </c>
      <c r="K76" s="52" t="s">
        <v>158</v>
      </c>
      <c r="L76" s="52" t="s">
        <v>57</v>
      </c>
      <c r="M76" s="52" t="s">
        <v>58</v>
      </c>
      <c r="N76" s="52" t="s">
        <v>95</v>
      </c>
      <c r="O76" s="52" t="s">
        <v>159</v>
      </c>
      <c r="P76" s="50" t="n">
        <v>2036</v>
      </c>
      <c r="Q76" s="52" t="s">
        <v>160</v>
      </c>
    </row>
    <row r="77" s="43" customFormat="true" ht="136.75" hidden="false" customHeight="false" outlineLevel="0" collapsed="false">
      <c r="A77" s="50" t="s">
        <v>62</v>
      </c>
      <c r="B77" s="50" t="s">
        <v>24</v>
      </c>
      <c r="C77" s="50" t="s">
        <v>156</v>
      </c>
      <c r="D77" s="50" t="s">
        <v>64</v>
      </c>
      <c r="E77" s="50" t="s">
        <v>65</v>
      </c>
      <c r="F77" s="50" t="n">
        <v>5245</v>
      </c>
      <c r="G77" s="52" t="s">
        <v>52</v>
      </c>
      <c r="H77" s="52" t="s">
        <v>114</v>
      </c>
      <c r="I77" s="52" t="s">
        <v>66</v>
      </c>
      <c r="J77" s="52" t="s">
        <v>157</v>
      </c>
      <c r="K77" s="52" t="s">
        <v>158</v>
      </c>
      <c r="L77" s="52" t="s">
        <v>57</v>
      </c>
      <c r="M77" s="52" t="s">
        <v>58</v>
      </c>
      <c r="N77" s="52" t="s">
        <v>95</v>
      </c>
      <c r="O77" s="52" t="s">
        <v>161</v>
      </c>
      <c r="P77" s="50" t="n">
        <v>2097</v>
      </c>
      <c r="Q77" s="52" t="s">
        <v>162</v>
      </c>
    </row>
    <row r="78" s="43" customFormat="true" ht="136.75" hidden="false" customHeight="false" outlineLevel="0" collapsed="false">
      <c r="A78" s="50" t="s">
        <v>62</v>
      </c>
      <c r="B78" s="50" t="s">
        <v>24</v>
      </c>
      <c r="C78" s="50" t="s">
        <v>156</v>
      </c>
      <c r="D78" s="50" t="s">
        <v>64</v>
      </c>
      <c r="E78" s="50" t="s">
        <v>65</v>
      </c>
      <c r="F78" s="50" t="n">
        <v>5246</v>
      </c>
      <c r="G78" s="52" t="s">
        <v>52</v>
      </c>
      <c r="H78" s="52" t="s">
        <v>114</v>
      </c>
      <c r="I78" s="52" t="s">
        <v>66</v>
      </c>
      <c r="J78" s="52" t="s">
        <v>157</v>
      </c>
      <c r="K78" s="52" t="s">
        <v>158</v>
      </c>
      <c r="L78" s="52" t="s">
        <v>57</v>
      </c>
      <c r="M78" s="52" t="s">
        <v>58</v>
      </c>
      <c r="N78" s="52" t="s">
        <v>95</v>
      </c>
      <c r="O78" s="52" t="s">
        <v>163</v>
      </c>
      <c r="P78" s="50" t="n">
        <v>2206</v>
      </c>
      <c r="Q78" s="52" t="s">
        <v>162</v>
      </c>
    </row>
    <row r="79" s="43" customFormat="true" ht="136.75" hidden="false" customHeight="false" outlineLevel="0" collapsed="false">
      <c r="A79" s="50" t="s">
        <v>62</v>
      </c>
      <c r="B79" s="50" t="s">
        <v>24</v>
      </c>
      <c r="C79" s="50" t="s">
        <v>156</v>
      </c>
      <c r="D79" s="50" t="s">
        <v>64</v>
      </c>
      <c r="E79" s="50" t="s">
        <v>65</v>
      </c>
      <c r="F79" s="50" t="n">
        <v>5247</v>
      </c>
      <c r="G79" s="52" t="s">
        <v>52</v>
      </c>
      <c r="H79" s="52" t="s">
        <v>114</v>
      </c>
      <c r="I79" s="52" t="s">
        <v>66</v>
      </c>
      <c r="J79" s="52" t="s">
        <v>157</v>
      </c>
      <c r="K79" s="52" t="s">
        <v>158</v>
      </c>
      <c r="L79" s="52" t="s">
        <v>57</v>
      </c>
      <c r="M79" s="52" t="s">
        <v>58</v>
      </c>
      <c r="N79" s="52" t="s">
        <v>95</v>
      </c>
      <c r="O79" s="52" t="s">
        <v>164</v>
      </c>
      <c r="P79" s="50" t="n">
        <v>2525</v>
      </c>
      <c r="Q79" s="52" t="s">
        <v>162</v>
      </c>
    </row>
    <row r="80" s="43" customFormat="true" ht="136.75" hidden="false" customHeight="false" outlineLevel="0" collapsed="false">
      <c r="A80" s="50" t="s">
        <v>62</v>
      </c>
      <c r="B80" s="50" t="s">
        <v>24</v>
      </c>
      <c r="C80" s="50" t="s">
        <v>156</v>
      </c>
      <c r="D80" s="50" t="s">
        <v>64</v>
      </c>
      <c r="E80" s="50" t="s">
        <v>65</v>
      </c>
      <c r="F80" s="50" t="n">
        <v>5248</v>
      </c>
      <c r="G80" s="52" t="s">
        <v>52</v>
      </c>
      <c r="H80" s="52" t="s">
        <v>114</v>
      </c>
      <c r="I80" s="52" t="s">
        <v>66</v>
      </c>
      <c r="J80" s="52" t="s">
        <v>157</v>
      </c>
      <c r="K80" s="52" t="s">
        <v>158</v>
      </c>
      <c r="L80" s="52" t="s">
        <v>57</v>
      </c>
      <c r="M80" s="52" t="s">
        <v>58</v>
      </c>
      <c r="N80" s="52" t="s">
        <v>95</v>
      </c>
      <c r="O80" s="52" t="s">
        <v>152</v>
      </c>
      <c r="P80" s="50" t="n">
        <v>2637</v>
      </c>
      <c r="Q80" s="52" t="s">
        <v>162</v>
      </c>
    </row>
    <row r="81" s="43" customFormat="true" ht="136.75" hidden="false" customHeight="false" outlineLevel="0" collapsed="false">
      <c r="A81" s="50" t="s">
        <v>62</v>
      </c>
      <c r="B81" s="50" t="s">
        <v>24</v>
      </c>
      <c r="C81" s="50" t="s">
        <v>156</v>
      </c>
      <c r="D81" s="50" t="s">
        <v>64</v>
      </c>
      <c r="E81" s="50" t="s">
        <v>65</v>
      </c>
      <c r="F81" s="50" t="n">
        <v>5249</v>
      </c>
      <c r="G81" s="52" t="s">
        <v>52</v>
      </c>
      <c r="H81" s="52" t="s">
        <v>114</v>
      </c>
      <c r="I81" s="52" t="s">
        <v>66</v>
      </c>
      <c r="J81" s="52" t="s">
        <v>157</v>
      </c>
      <c r="K81" s="52" t="s">
        <v>158</v>
      </c>
      <c r="L81" s="52" t="s">
        <v>57</v>
      </c>
      <c r="M81" s="52" t="s">
        <v>58</v>
      </c>
      <c r="N81" s="52" t="s">
        <v>95</v>
      </c>
      <c r="O81" s="52" t="s">
        <v>154</v>
      </c>
      <c r="P81" s="50" t="n">
        <v>2688</v>
      </c>
      <c r="Q81" s="52" t="s">
        <v>162</v>
      </c>
    </row>
    <row r="82" s="43" customFormat="true" ht="136.75" hidden="false" customHeight="false" outlineLevel="0" collapsed="false">
      <c r="A82" s="50" t="s">
        <v>62</v>
      </c>
      <c r="B82" s="50" t="s">
        <v>24</v>
      </c>
      <c r="C82" s="50" t="s">
        <v>156</v>
      </c>
      <c r="D82" s="50" t="s">
        <v>64</v>
      </c>
      <c r="E82" s="50" t="s">
        <v>65</v>
      </c>
      <c r="F82" s="50" t="n">
        <v>5250</v>
      </c>
      <c r="G82" s="52" t="s">
        <v>52</v>
      </c>
      <c r="H82" s="52" t="s">
        <v>114</v>
      </c>
      <c r="I82" s="52" t="s">
        <v>66</v>
      </c>
      <c r="J82" s="52" t="s">
        <v>157</v>
      </c>
      <c r="K82" s="52" t="s">
        <v>158</v>
      </c>
      <c r="L82" s="52" t="s">
        <v>57</v>
      </c>
      <c r="M82" s="52" t="s">
        <v>58</v>
      </c>
      <c r="N82" s="52" t="s">
        <v>95</v>
      </c>
      <c r="O82" s="52" t="s">
        <v>165</v>
      </c>
      <c r="P82" s="50" t="n">
        <v>2821</v>
      </c>
      <c r="Q82" s="52" t="s">
        <v>162</v>
      </c>
    </row>
    <row r="83" s="43" customFormat="true" ht="136.75" hidden="false" customHeight="false" outlineLevel="0" collapsed="false">
      <c r="A83" s="50" t="s">
        <v>62</v>
      </c>
      <c r="B83" s="50" t="s">
        <v>24</v>
      </c>
      <c r="C83" s="50" t="s">
        <v>156</v>
      </c>
      <c r="D83" s="50" t="s">
        <v>64</v>
      </c>
      <c r="E83" s="50" t="s">
        <v>65</v>
      </c>
      <c r="F83" s="50" t="n">
        <v>5251</v>
      </c>
      <c r="G83" s="52" t="s">
        <v>52</v>
      </c>
      <c r="H83" s="52" t="s">
        <v>114</v>
      </c>
      <c r="I83" s="52" t="s">
        <v>66</v>
      </c>
      <c r="J83" s="52" t="s">
        <v>157</v>
      </c>
      <c r="K83" s="52" t="s">
        <v>158</v>
      </c>
      <c r="L83" s="52" t="s">
        <v>57</v>
      </c>
      <c r="M83" s="52" t="s">
        <v>58</v>
      </c>
      <c r="N83" s="52" t="s">
        <v>95</v>
      </c>
      <c r="O83" s="52" t="s">
        <v>166</v>
      </c>
      <c r="P83" s="50" t="n">
        <v>2874</v>
      </c>
      <c r="Q83" s="52" t="s">
        <v>162</v>
      </c>
    </row>
    <row r="84" s="43" customFormat="true" ht="123.5" hidden="false" customHeight="false" outlineLevel="0" collapsed="false">
      <c r="A84" s="50" t="s">
        <v>50</v>
      </c>
      <c r="B84" s="50" t="s">
        <v>25</v>
      </c>
      <c r="C84" s="51" t="str">
        <f aca="false">HYPERLINK("https://jira.itg.ti.com/browse/MISRAC-34","MISRAC-34")</f>
        <v>MISRAC-34</v>
      </c>
      <c r="D84" s="50" t="s">
        <v>51</v>
      </c>
      <c r="E84" s="50" t="s">
        <v>19</v>
      </c>
      <c r="F84" s="50" t="n">
        <v>5276</v>
      </c>
      <c r="G84" s="52" t="s">
        <v>52</v>
      </c>
      <c r="H84" s="52" t="s">
        <v>53</v>
      </c>
      <c r="I84" s="52" t="s">
        <v>54</v>
      </c>
      <c r="J84" s="52" t="s">
        <v>55</v>
      </c>
      <c r="K84" s="52" t="s">
        <v>56</v>
      </c>
      <c r="L84" s="52" t="s">
        <v>57</v>
      </c>
      <c r="M84" s="52" t="s">
        <v>58</v>
      </c>
      <c r="N84" s="52" t="s">
        <v>167</v>
      </c>
      <c r="O84" s="52" t="s">
        <v>168</v>
      </c>
      <c r="P84" s="50" t="n">
        <v>305</v>
      </c>
      <c r="Q84" s="52" t="s">
        <v>61</v>
      </c>
    </row>
    <row r="85" s="43" customFormat="true" ht="123.5" hidden="false" customHeight="false" outlineLevel="0" collapsed="false">
      <c r="A85" s="50" t="s">
        <v>169</v>
      </c>
      <c r="B85" s="50" t="s">
        <v>24</v>
      </c>
      <c r="C85" s="51" t="str">
        <f aca="false">HYPERLINK("https://jira.itg.ti.com/browse/MISRAC-32","MISRAC-32")</f>
        <v>MISRAC-32</v>
      </c>
      <c r="D85" s="50" t="s">
        <v>131</v>
      </c>
      <c r="E85" s="50" t="s">
        <v>19</v>
      </c>
      <c r="F85" s="50" t="n">
        <v>5480</v>
      </c>
      <c r="G85" s="52" t="s">
        <v>52</v>
      </c>
      <c r="H85" s="52" t="s">
        <v>53</v>
      </c>
      <c r="I85" s="52" t="s">
        <v>66</v>
      </c>
      <c r="J85" s="52" t="s">
        <v>170</v>
      </c>
      <c r="K85" s="52" t="s">
        <v>171</v>
      </c>
      <c r="L85" s="52" t="s">
        <v>57</v>
      </c>
      <c r="M85" s="52" t="s">
        <v>58</v>
      </c>
      <c r="N85" s="52" t="s">
        <v>117</v>
      </c>
      <c r="O85" s="52" t="s">
        <v>172</v>
      </c>
      <c r="P85" s="50" t="n">
        <v>2130</v>
      </c>
      <c r="Q85" s="52" t="s">
        <v>173</v>
      </c>
    </row>
    <row r="86" s="43" customFormat="true" ht="123.5" hidden="false" customHeight="false" outlineLevel="0" collapsed="false">
      <c r="A86" s="50" t="s">
        <v>174</v>
      </c>
      <c r="B86" s="50" t="s">
        <v>24</v>
      </c>
      <c r="C86" s="51" t="str">
        <f aca="false">HYPERLINK("https://jira.itg.ti.com/browse/MISRAC-27","MISRAC-27")</f>
        <v>MISRAC-27</v>
      </c>
      <c r="D86" s="50" t="s">
        <v>77</v>
      </c>
      <c r="E86" s="50" t="s">
        <v>19</v>
      </c>
      <c r="F86" s="50" t="n">
        <v>5483</v>
      </c>
      <c r="G86" s="52" t="s">
        <v>52</v>
      </c>
      <c r="H86" s="52" t="s">
        <v>53</v>
      </c>
      <c r="I86" s="52" t="s">
        <v>66</v>
      </c>
      <c r="J86" s="52" t="s">
        <v>175</v>
      </c>
      <c r="K86" s="52" t="s">
        <v>176</v>
      </c>
      <c r="L86" s="52" t="s">
        <v>57</v>
      </c>
      <c r="M86" s="52" t="s">
        <v>58</v>
      </c>
      <c r="N86" s="52" t="s">
        <v>117</v>
      </c>
      <c r="O86" s="52" t="s">
        <v>172</v>
      </c>
      <c r="P86" s="50" t="n">
        <v>2130</v>
      </c>
      <c r="Q86" s="52" t="s">
        <v>177</v>
      </c>
    </row>
    <row r="87" s="43" customFormat="true" ht="123.5" hidden="false" customHeight="false" outlineLevel="0" collapsed="false">
      <c r="A87" s="50" t="s">
        <v>178</v>
      </c>
      <c r="B87" s="50" t="s">
        <v>25</v>
      </c>
      <c r="C87" s="50" t="s">
        <v>179</v>
      </c>
      <c r="D87" s="50" t="s">
        <v>180</v>
      </c>
      <c r="E87" s="50" t="s">
        <v>181</v>
      </c>
      <c r="F87" s="50" t="n">
        <v>5494</v>
      </c>
      <c r="G87" s="52" t="s">
        <v>52</v>
      </c>
      <c r="H87" s="52" t="s">
        <v>53</v>
      </c>
      <c r="I87" s="52" t="s">
        <v>54</v>
      </c>
      <c r="J87" s="52" t="s">
        <v>182</v>
      </c>
      <c r="K87" s="52" t="s">
        <v>183</v>
      </c>
      <c r="L87" s="52" t="s">
        <v>57</v>
      </c>
      <c r="M87" s="52" t="s">
        <v>58</v>
      </c>
      <c r="N87" s="52" t="s">
        <v>184</v>
      </c>
      <c r="O87" s="52" t="s">
        <v>185</v>
      </c>
      <c r="P87" s="50" t="n">
        <v>3160</v>
      </c>
      <c r="Q87" s="52" t="s">
        <v>186</v>
      </c>
    </row>
  </sheetData>
  <autoFilter ref="A2:Q8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2:K21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J:J A1"/>
    </sheetView>
  </sheetViews>
  <sheetFormatPr defaultRowHeight="12.75" zeroHeight="false" outlineLevelRow="0" outlineLevelCol="0"/>
  <cols>
    <col collapsed="false" customWidth="true" hidden="false" outlineLevel="0" max="4" min="1" style="1" width="25.55"/>
    <col collapsed="false" customWidth="true" hidden="false" outlineLevel="0" max="5" min="5" style="1" width="31.33"/>
    <col collapsed="false" customWidth="true" hidden="false" outlineLevel="0" max="11" min="6" style="1" width="15"/>
    <col collapsed="false" customWidth="true" hidden="false" outlineLevel="0" max="1025" min="12" style="0" width="9.14"/>
  </cols>
  <sheetData>
    <row r="2" customFormat="false" ht="12.75" hidden="false" customHeight="false" outlineLevel="0" collapsed="false">
      <c r="E2" s="53" t="s">
        <v>26</v>
      </c>
      <c r="F2" s="32" t="n">
        <v>0</v>
      </c>
      <c r="G2" s="32" t="n">
        <v>0</v>
      </c>
      <c r="H2" s="32" t="n">
        <v>81</v>
      </c>
      <c r="I2" s="32" t="n">
        <v>0</v>
      </c>
      <c r="J2" s="32" t="n">
        <v>37</v>
      </c>
      <c r="K2" s="32" t="n">
        <v>0</v>
      </c>
    </row>
    <row r="3" customFormat="false" ht="12.75" hidden="false" customHeight="false" outlineLevel="0" collapsed="false">
      <c r="A3" s="54" t="s">
        <v>187</v>
      </c>
      <c r="B3" s="54" t="s">
        <v>188</v>
      </c>
      <c r="C3" s="54" t="s">
        <v>189</v>
      </c>
      <c r="D3" s="54" t="s">
        <v>190</v>
      </c>
      <c r="E3" s="55" t="s">
        <v>191</v>
      </c>
      <c r="F3" s="56" t="s">
        <v>17</v>
      </c>
      <c r="G3" s="56" t="s">
        <v>18</v>
      </c>
      <c r="H3" s="56" t="s">
        <v>19</v>
      </c>
      <c r="I3" s="56" t="s">
        <v>20</v>
      </c>
      <c r="J3" s="56" t="s">
        <v>21</v>
      </c>
      <c r="K3" s="56" t="s">
        <v>22</v>
      </c>
    </row>
    <row r="4" customFormat="false" ht="12.75" hidden="false" customHeight="false" outlineLevel="0" collapsed="false">
      <c r="A4" s="57" t="s">
        <v>192</v>
      </c>
      <c r="B4" s="57" t="s">
        <v>24</v>
      </c>
      <c r="C4" s="57" t="s">
        <v>193</v>
      </c>
      <c r="D4" s="57" t="s">
        <v>194</v>
      </c>
      <c r="E4" s="57" t="s">
        <v>195</v>
      </c>
    </row>
    <row r="5" customFormat="false" ht="12.75" hidden="false" customHeight="false" outlineLevel="0" collapsed="false">
      <c r="A5" s="58" t="s">
        <v>196</v>
      </c>
      <c r="B5" s="58" t="s">
        <v>24</v>
      </c>
      <c r="C5" s="58" t="s">
        <v>193</v>
      </c>
      <c r="D5" s="58" t="s">
        <v>197</v>
      </c>
      <c r="E5" s="58" t="s">
        <v>198</v>
      </c>
    </row>
    <row r="6" customFormat="false" ht="12.75" hidden="false" customHeight="false" outlineLevel="0" collapsed="false">
      <c r="A6" s="58" t="s">
        <v>196</v>
      </c>
      <c r="B6" s="58" t="s">
        <v>24</v>
      </c>
      <c r="C6" s="58" t="s">
        <v>193</v>
      </c>
      <c r="D6" s="58" t="s">
        <v>197</v>
      </c>
      <c r="E6" s="58" t="s">
        <v>199</v>
      </c>
    </row>
    <row r="7" customFormat="false" ht="12.75" hidden="false" customHeight="false" outlineLevel="0" collapsed="false">
      <c r="A7" s="58" t="s">
        <v>196</v>
      </c>
      <c r="B7" s="58" t="s">
        <v>24</v>
      </c>
      <c r="C7" s="58" t="s">
        <v>193</v>
      </c>
      <c r="D7" s="58" t="s">
        <v>197</v>
      </c>
      <c r="E7" s="58" t="s">
        <v>200</v>
      </c>
    </row>
    <row r="8" customFormat="false" ht="12.75" hidden="false" customHeight="false" outlineLevel="0" collapsed="false">
      <c r="A8" s="58" t="s">
        <v>196</v>
      </c>
      <c r="B8" s="58" t="s">
        <v>24</v>
      </c>
      <c r="C8" s="58" t="s">
        <v>193</v>
      </c>
      <c r="D8" s="58" t="s">
        <v>197</v>
      </c>
      <c r="E8" s="58" t="s">
        <v>201</v>
      </c>
    </row>
    <row r="9" customFormat="false" ht="12.75" hidden="false" customHeight="false" outlineLevel="0" collapsed="false">
      <c r="A9" s="58" t="s">
        <v>196</v>
      </c>
      <c r="B9" s="58" t="s">
        <v>24</v>
      </c>
      <c r="C9" s="58" t="s">
        <v>193</v>
      </c>
      <c r="D9" s="58" t="s">
        <v>197</v>
      </c>
      <c r="E9" s="58" t="s">
        <v>202</v>
      </c>
    </row>
    <row r="10" customFormat="false" ht="12.75" hidden="false" customHeight="false" outlineLevel="0" collapsed="false">
      <c r="A10" s="58" t="s">
        <v>196</v>
      </c>
      <c r="B10" s="58" t="s">
        <v>24</v>
      </c>
      <c r="C10" s="58" t="s">
        <v>193</v>
      </c>
      <c r="D10" s="58" t="s">
        <v>197</v>
      </c>
      <c r="E10" s="58" t="s">
        <v>203</v>
      </c>
    </row>
    <row r="11" customFormat="false" ht="12.75" hidden="false" customHeight="false" outlineLevel="0" collapsed="false">
      <c r="A11" s="58" t="s">
        <v>196</v>
      </c>
      <c r="B11" s="58" t="s">
        <v>24</v>
      </c>
      <c r="C11" s="58" t="s">
        <v>193</v>
      </c>
      <c r="D11" s="58" t="s">
        <v>197</v>
      </c>
      <c r="E11" s="58" t="s">
        <v>204</v>
      </c>
    </row>
    <row r="12" customFormat="false" ht="12.75" hidden="false" customHeight="false" outlineLevel="0" collapsed="false">
      <c r="A12" s="58" t="s">
        <v>196</v>
      </c>
      <c r="B12" s="58" t="s">
        <v>24</v>
      </c>
      <c r="C12" s="58" t="s">
        <v>193</v>
      </c>
      <c r="D12" s="58" t="s">
        <v>197</v>
      </c>
      <c r="E12" s="58" t="s">
        <v>205</v>
      </c>
    </row>
    <row r="13" customFormat="false" ht="12.75" hidden="false" customHeight="false" outlineLevel="0" collapsed="false">
      <c r="A13" s="58" t="s">
        <v>196</v>
      </c>
      <c r="B13" s="58" t="s">
        <v>24</v>
      </c>
      <c r="C13" s="58" t="s">
        <v>193</v>
      </c>
      <c r="D13" s="58" t="s">
        <v>197</v>
      </c>
      <c r="E13" s="58" t="s">
        <v>206</v>
      </c>
    </row>
    <row r="14" customFormat="false" ht="12.75" hidden="false" customHeight="false" outlineLevel="0" collapsed="false">
      <c r="A14" s="58" t="s">
        <v>196</v>
      </c>
      <c r="B14" s="58" t="s">
        <v>24</v>
      </c>
      <c r="C14" s="58" t="s">
        <v>193</v>
      </c>
      <c r="D14" s="58" t="s">
        <v>197</v>
      </c>
      <c r="E14" s="58" t="s">
        <v>207</v>
      </c>
    </row>
    <row r="15" customFormat="false" ht="12.75" hidden="false" customHeight="false" outlineLevel="0" collapsed="false">
      <c r="A15" s="58" t="s">
        <v>196</v>
      </c>
      <c r="B15" s="58" t="s">
        <v>24</v>
      </c>
      <c r="C15" s="58" t="s">
        <v>193</v>
      </c>
      <c r="D15" s="58" t="s">
        <v>197</v>
      </c>
      <c r="E15" s="58" t="s">
        <v>208</v>
      </c>
    </row>
    <row r="16" customFormat="false" ht="12.75" hidden="false" customHeight="false" outlineLevel="0" collapsed="false">
      <c r="A16" s="58" t="s">
        <v>196</v>
      </c>
      <c r="B16" s="58" t="s">
        <v>24</v>
      </c>
      <c r="C16" s="58" t="s">
        <v>193</v>
      </c>
      <c r="D16" s="58" t="s">
        <v>197</v>
      </c>
      <c r="E16" s="58" t="s">
        <v>209</v>
      </c>
    </row>
    <row r="17" customFormat="false" ht="12.75" hidden="false" customHeight="false" outlineLevel="0" collapsed="false">
      <c r="A17" s="58" t="s">
        <v>196</v>
      </c>
      <c r="B17" s="58" t="s">
        <v>24</v>
      </c>
      <c r="C17" s="58" t="s">
        <v>193</v>
      </c>
      <c r="D17" s="58" t="s">
        <v>197</v>
      </c>
      <c r="E17" s="58" t="s">
        <v>210</v>
      </c>
    </row>
    <row r="18" customFormat="false" ht="12.75" hidden="false" customHeight="false" outlineLevel="0" collapsed="false">
      <c r="A18" s="58" t="s">
        <v>196</v>
      </c>
      <c r="B18" s="58" t="s">
        <v>24</v>
      </c>
      <c r="C18" s="58" t="s">
        <v>193</v>
      </c>
      <c r="D18" s="58" t="s">
        <v>197</v>
      </c>
      <c r="E18" s="58" t="s">
        <v>211</v>
      </c>
    </row>
    <row r="19" customFormat="false" ht="12.75" hidden="false" customHeight="false" outlineLevel="0" collapsed="false">
      <c r="A19" s="58" t="s">
        <v>196</v>
      </c>
      <c r="B19" s="58" t="s">
        <v>24</v>
      </c>
      <c r="C19" s="58" t="s">
        <v>193</v>
      </c>
      <c r="D19" s="58" t="s">
        <v>197</v>
      </c>
      <c r="E19" s="58" t="s">
        <v>212</v>
      </c>
    </row>
    <row r="20" customFormat="false" ht="12.75" hidden="false" customHeight="false" outlineLevel="0" collapsed="false">
      <c r="A20" s="58" t="s">
        <v>213</v>
      </c>
      <c r="B20" s="58" t="s">
        <v>24</v>
      </c>
      <c r="C20" s="58" t="s">
        <v>193</v>
      </c>
      <c r="D20" s="58" t="s">
        <v>214</v>
      </c>
      <c r="E20" s="58" t="s">
        <v>215</v>
      </c>
    </row>
    <row r="21" customFormat="false" ht="12.75" hidden="false" customHeight="false" outlineLevel="0" collapsed="false">
      <c r="A21" s="58" t="s">
        <v>216</v>
      </c>
      <c r="B21" s="58" t="s">
        <v>25</v>
      </c>
      <c r="C21" s="58" t="s">
        <v>193</v>
      </c>
      <c r="D21" s="58" t="s">
        <v>217</v>
      </c>
      <c r="E21" s="58" t="s">
        <v>218</v>
      </c>
    </row>
    <row r="22" customFormat="false" ht="12.75" hidden="false" customHeight="false" outlineLevel="0" collapsed="false">
      <c r="A22" s="58" t="s">
        <v>178</v>
      </c>
      <c r="B22" s="58" t="s">
        <v>25</v>
      </c>
      <c r="C22" s="58" t="s">
        <v>193</v>
      </c>
      <c r="D22" s="58" t="s">
        <v>219</v>
      </c>
      <c r="E22" s="58" t="s">
        <v>183</v>
      </c>
      <c r="H22" s="59" t="n">
        <v>1</v>
      </c>
    </row>
    <row r="23" customFormat="false" ht="12.75" hidden="false" customHeight="false" outlineLevel="0" collapsed="false">
      <c r="A23" s="58" t="s">
        <v>220</v>
      </c>
      <c r="B23" s="58" t="s">
        <v>24</v>
      </c>
      <c r="C23" s="58" t="s">
        <v>221</v>
      </c>
      <c r="D23" s="58" t="s">
        <v>222</v>
      </c>
      <c r="E23" s="58" t="s">
        <v>223</v>
      </c>
    </row>
    <row r="24" customFormat="false" ht="12.75" hidden="false" customHeight="false" outlineLevel="0" collapsed="false">
      <c r="A24" s="58" t="s">
        <v>220</v>
      </c>
      <c r="B24" s="58" t="s">
        <v>24</v>
      </c>
      <c r="C24" s="58" t="s">
        <v>221</v>
      </c>
      <c r="D24" s="58" t="s">
        <v>222</v>
      </c>
      <c r="E24" s="58" t="s">
        <v>224</v>
      </c>
    </row>
    <row r="25" customFormat="false" ht="12.75" hidden="false" customHeight="false" outlineLevel="0" collapsed="false">
      <c r="A25" s="58" t="s">
        <v>220</v>
      </c>
      <c r="B25" s="58" t="s">
        <v>24</v>
      </c>
      <c r="C25" s="58" t="s">
        <v>221</v>
      </c>
      <c r="D25" s="58" t="s">
        <v>222</v>
      </c>
      <c r="E25" s="58" t="s">
        <v>225</v>
      </c>
    </row>
    <row r="26" customFormat="false" ht="12.75" hidden="false" customHeight="false" outlineLevel="0" collapsed="false">
      <c r="A26" s="58" t="s">
        <v>220</v>
      </c>
      <c r="B26" s="58" t="s">
        <v>24</v>
      </c>
      <c r="C26" s="58" t="s">
        <v>221</v>
      </c>
      <c r="D26" s="58" t="s">
        <v>222</v>
      </c>
      <c r="E26" s="58" t="s">
        <v>226</v>
      </c>
    </row>
    <row r="27" customFormat="false" ht="12.75" hidden="false" customHeight="false" outlineLevel="0" collapsed="false">
      <c r="A27" s="58" t="s">
        <v>227</v>
      </c>
      <c r="B27" s="58" t="s">
        <v>24</v>
      </c>
      <c r="C27" s="58" t="s">
        <v>221</v>
      </c>
      <c r="D27" s="58" t="s">
        <v>228</v>
      </c>
      <c r="E27" s="58" t="s">
        <v>229</v>
      </c>
    </row>
    <row r="28" customFormat="false" ht="12.75" hidden="false" customHeight="false" outlineLevel="0" collapsed="false">
      <c r="A28" s="58" t="s">
        <v>110</v>
      </c>
      <c r="B28" s="58" t="s">
        <v>24</v>
      </c>
      <c r="C28" s="58" t="s">
        <v>221</v>
      </c>
      <c r="D28" s="58" t="s">
        <v>230</v>
      </c>
      <c r="E28" s="58" t="s">
        <v>116</v>
      </c>
      <c r="J28" s="59" t="n">
        <v>2</v>
      </c>
    </row>
    <row r="29" customFormat="false" ht="12.75" hidden="false" customHeight="false" outlineLevel="0" collapsed="false">
      <c r="A29" s="58" t="s">
        <v>231</v>
      </c>
      <c r="B29" s="58" t="s">
        <v>24</v>
      </c>
      <c r="C29" s="58" t="s">
        <v>221</v>
      </c>
      <c r="D29" s="58" t="s">
        <v>232</v>
      </c>
      <c r="E29" s="58" t="s">
        <v>233</v>
      </c>
    </row>
    <row r="30" customFormat="false" ht="12.75" hidden="false" customHeight="false" outlineLevel="0" collapsed="false">
      <c r="A30" s="58" t="s">
        <v>234</v>
      </c>
      <c r="B30" s="58" t="s">
        <v>25</v>
      </c>
      <c r="C30" s="58" t="s">
        <v>221</v>
      </c>
      <c r="D30" s="58" t="s">
        <v>235</v>
      </c>
      <c r="E30" s="58" t="s">
        <v>236</v>
      </c>
    </row>
    <row r="31" customFormat="false" ht="12.75" hidden="false" customHeight="false" outlineLevel="0" collapsed="false">
      <c r="A31" s="58" t="s">
        <v>237</v>
      </c>
      <c r="B31" s="58" t="s">
        <v>24</v>
      </c>
      <c r="C31" s="58" t="s">
        <v>221</v>
      </c>
      <c r="D31" s="58" t="s">
        <v>238</v>
      </c>
      <c r="E31" s="58" t="s">
        <v>239</v>
      </c>
    </row>
    <row r="32" customFormat="false" ht="12.75" hidden="false" customHeight="false" outlineLevel="0" collapsed="false">
      <c r="A32" s="58" t="s">
        <v>240</v>
      </c>
      <c r="B32" s="58" t="s">
        <v>24</v>
      </c>
      <c r="C32" s="58" t="s">
        <v>221</v>
      </c>
      <c r="D32" s="58" t="s">
        <v>241</v>
      </c>
      <c r="E32" s="58" t="s">
        <v>242</v>
      </c>
    </row>
    <row r="33" customFormat="false" ht="12.75" hidden="false" customHeight="false" outlineLevel="0" collapsed="false">
      <c r="A33" s="58" t="s">
        <v>243</v>
      </c>
      <c r="B33" s="58" t="s">
        <v>24</v>
      </c>
      <c r="C33" s="58" t="s">
        <v>221</v>
      </c>
      <c r="D33" s="58" t="s">
        <v>244</v>
      </c>
      <c r="E33" s="58" t="s">
        <v>245</v>
      </c>
    </row>
    <row r="34" customFormat="false" ht="12.75" hidden="false" customHeight="false" outlineLevel="0" collapsed="false">
      <c r="A34" s="58" t="s">
        <v>243</v>
      </c>
      <c r="B34" s="58" t="s">
        <v>24</v>
      </c>
      <c r="C34" s="58" t="s">
        <v>221</v>
      </c>
      <c r="D34" s="58" t="s">
        <v>244</v>
      </c>
      <c r="E34" s="58" t="s">
        <v>246</v>
      </c>
    </row>
    <row r="35" customFormat="false" ht="12.75" hidden="false" customHeight="false" outlineLevel="0" collapsed="false">
      <c r="A35" s="58" t="s">
        <v>247</v>
      </c>
      <c r="B35" s="58" t="s">
        <v>24</v>
      </c>
      <c r="C35" s="58" t="s">
        <v>221</v>
      </c>
      <c r="D35" s="58" t="s">
        <v>248</v>
      </c>
      <c r="E35" s="58" t="s">
        <v>249</v>
      </c>
    </row>
    <row r="36" customFormat="false" ht="12.75" hidden="false" customHeight="false" outlineLevel="0" collapsed="false">
      <c r="A36" s="58" t="s">
        <v>250</v>
      </c>
      <c r="B36" s="58" t="s">
        <v>24</v>
      </c>
      <c r="C36" s="58" t="s">
        <v>221</v>
      </c>
      <c r="D36" s="58" t="s">
        <v>251</v>
      </c>
      <c r="E36" s="58" t="s">
        <v>252</v>
      </c>
    </row>
    <row r="37" customFormat="false" ht="12.75" hidden="false" customHeight="false" outlineLevel="0" collapsed="false">
      <c r="A37" s="58" t="s">
        <v>253</v>
      </c>
      <c r="B37" s="58" t="s">
        <v>24</v>
      </c>
      <c r="C37" s="58" t="s">
        <v>221</v>
      </c>
      <c r="D37" s="58" t="s">
        <v>254</v>
      </c>
      <c r="E37" s="58" t="s">
        <v>255</v>
      </c>
    </row>
    <row r="38" customFormat="false" ht="12.75" hidden="false" customHeight="false" outlineLevel="0" collapsed="false">
      <c r="A38" s="58" t="s">
        <v>76</v>
      </c>
      <c r="B38" s="58" t="s">
        <v>25</v>
      </c>
      <c r="C38" s="58" t="s">
        <v>221</v>
      </c>
      <c r="D38" s="58" t="s">
        <v>256</v>
      </c>
      <c r="E38" s="58" t="s">
        <v>79</v>
      </c>
      <c r="H38" s="59" t="n">
        <v>19</v>
      </c>
    </row>
    <row r="39" customFormat="false" ht="12.75" hidden="false" customHeight="false" outlineLevel="0" collapsed="false">
      <c r="A39" s="58" t="s">
        <v>257</v>
      </c>
      <c r="B39" s="58" t="s">
        <v>25</v>
      </c>
      <c r="C39" s="58" t="s">
        <v>221</v>
      </c>
      <c r="D39" s="58" t="s">
        <v>258</v>
      </c>
      <c r="E39" s="58" t="s">
        <v>259</v>
      </c>
    </row>
    <row r="40" customFormat="false" ht="12.75" hidden="false" customHeight="false" outlineLevel="0" collapsed="false">
      <c r="A40" s="58" t="s">
        <v>174</v>
      </c>
      <c r="B40" s="58" t="s">
        <v>24</v>
      </c>
      <c r="C40" s="58" t="s">
        <v>221</v>
      </c>
      <c r="D40" s="58" t="s">
        <v>260</v>
      </c>
      <c r="E40" s="58" t="s">
        <v>176</v>
      </c>
      <c r="H40" s="59" t="n">
        <v>1</v>
      </c>
    </row>
    <row r="41" customFormat="false" ht="12.75" hidden="false" customHeight="false" outlineLevel="0" collapsed="false">
      <c r="A41" s="58" t="s">
        <v>261</v>
      </c>
      <c r="B41" s="58" t="s">
        <v>24</v>
      </c>
      <c r="C41" s="58" t="s">
        <v>221</v>
      </c>
      <c r="D41" s="58" t="s">
        <v>262</v>
      </c>
      <c r="E41" s="58" t="s">
        <v>263</v>
      </c>
    </row>
    <row r="42" customFormat="false" ht="12.75" hidden="false" customHeight="false" outlineLevel="0" collapsed="false">
      <c r="A42" s="58" t="s">
        <v>264</v>
      </c>
      <c r="B42" s="58" t="s">
        <v>24</v>
      </c>
      <c r="C42" s="58" t="s">
        <v>221</v>
      </c>
      <c r="D42" s="58" t="s">
        <v>265</v>
      </c>
      <c r="E42" s="58" t="s">
        <v>266</v>
      </c>
    </row>
    <row r="43" customFormat="false" ht="12.75" hidden="false" customHeight="false" outlineLevel="0" collapsed="false">
      <c r="A43" s="58" t="s">
        <v>267</v>
      </c>
      <c r="B43" s="58" t="s">
        <v>24</v>
      </c>
      <c r="C43" s="58" t="s">
        <v>221</v>
      </c>
      <c r="D43" s="58" t="s">
        <v>268</v>
      </c>
      <c r="E43" s="58" t="s">
        <v>269</v>
      </c>
    </row>
    <row r="44" customFormat="false" ht="12.75" hidden="false" customHeight="false" outlineLevel="0" collapsed="false">
      <c r="A44" s="58" t="s">
        <v>270</v>
      </c>
      <c r="B44" s="58" t="s">
        <v>25</v>
      </c>
      <c r="C44" s="58" t="s">
        <v>221</v>
      </c>
      <c r="D44" s="58" t="s">
        <v>271</v>
      </c>
      <c r="E44" s="58" t="s">
        <v>272</v>
      </c>
    </row>
    <row r="45" customFormat="false" ht="12.75" hidden="false" customHeight="false" outlineLevel="0" collapsed="false">
      <c r="A45" s="58" t="s">
        <v>270</v>
      </c>
      <c r="B45" s="58" t="s">
        <v>25</v>
      </c>
      <c r="C45" s="58" t="s">
        <v>221</v>
      </c>
      <c r="D45" s="58" t="s">
        <v>271</v>
      </c>
      <c r="E45" s="58" t="s">
        <v>273</v>
      </c>
    </row>
    <row r="46" customFormat="false" ht="12.75" hidden="false" customHeight="false" outlineLevel="0" collapsed="false">
      <c r="A46" s="58" t="s">
        <v>274</v>
      </c>
      <c r="B46" s="58" t="s">
        <v>24</v>
      </c>
      <c r="C46" s="58" t="s">
        <v>193</v>
      </c>
      <c r="D46" s="58" t="s">
        <v>275</v>
      </c>
      <c r="E46" s="58" t="s">
        <v>276</v>
      </c>
    </row>
    <row r="47" customFormat="false" ht="12.75" hidden="false" customHeight="false" outlineLevel="0" collapsed="false">
      <c r="A47" s="58" t="s">
        <v>277</v>
      </c>
      <c r="B47" s="58" t="s">
        <v>25</v>
      </c>
      <c r="C47" s="58" t="s">
        <v>221</v>
      </c>
      <c r="D47" s="58" t="s">
        <v>278</v>
      </c>
      <c r="E47" s="58" t="s">
        <v>279</v>
      </c>
    </row>
    <row r="48" customFormat="false" ht="12.75" hidden="false" customHeight="false" outlineLevel="0" collapsed="false">
      <c r="A48" s="58" t="s">
        <v>120</v>
      </c>
      <c r="B48" s="58" t="s">
        <v>25</v>
      </c>
      <c r="C48" s="58" t="s">
        <v>221</v>
      </c>
      <c r="D48" s="58" t="s">
        <v>280</v>
      </c>
      <c r="E48" s="58" t="s">
        <v>123</v>
      </c>
      <c r="J48" s="59" t="n">
        <v>2</v>
      </c>
    </row>
    <row r="49" customFormat="false" ht="12.75" hidden="false" customHeight="false" outlineLevel="0" collapsed="false">
      <c r="A49" s="58" t="s">
        <v>281</v>
      </c>
      <c r="B49" s="58" t="s">
        <v>23</v>
      </c>
      <c r="C49" s="58" t="s">
        <v>221</v>
      </c>
      <c r="D49" s="58" t="s">
        <v>282</v>
      </c>
      <c r="E49" s="58" t="s">
        <v>283</v>
      </c>
    </row>
    <row r="50" customFormat="false" ht="12.75" hidden="false" customHeight="false" outlineLevel="0" collapsed="false">
      <c r="A50" s="58" t="s">
        <v>284</v>
      </c>
      <c r="B50" s="58" t="s">
        <v>24</v>
      </c>
      <c r="C50" s="58" t="s">
        <v>193</v>
      </c>
      <c r="D50" s="58" t="s">
        <v>285</v>
      </c>
      <c r="E50" s="58" t="s">
        <v>286</v>
      </c>
    </row>
    <row r="51" customFormat="false" ht="12.75" hidden="false" customHeight="false" outlineLevel="0" collapsed="false">
      <c r="A51" s="58" t="s">
        <v>287</v>
      </c>
      <c r="B51" s="58" t="s">
        <v>25</v>
      </c>
      <c r="C51" s="58" t="s">
        <v>221</v>
      </c>
      <c r="D51" s="58" t="s">
        <v>288</v>
      </c>
      <c r="E51" s="58" t="s">
        <v>289</v>
      </c>
    </row>
    <row r="52" customFormat="false" ht="12.75" hidden="false" customHeight="false" outlineLevel="0" collapsed="false">
      <c r="A52" s="58" t="s">
        <v>290</v>
      </c>
      <c r="B52" s="58" t="s">
        <v>25</v>
      </c>
      <c r="C52" s="58" t="s">
        <v>221</v>
      </c>
      <c r="D52" s="58" t="s">
        <v>291</v>
      </c>
      <c r="E52" s="58" t="s">
        <v>292</v>
      </c>
    </row>
    <row r="53" customFormat="false" ht="12.75" hidden="false" customHeight="false" outlineLevel="0" collapsed="false">
      <c r="A53" s="58" t="s">
        <v>293</v>
      </c>
      <c r="B53" s="58" t="s">
        <v>24</v>
      </c>
      <c r="C53" s="58" t="s">
        <v>193</v>
      </c>
      <c r="D53" s="58" t="s">
        <v>294</v>
      </c>
      <c r="E53" s="58" t="s">
        <v>295</v>
      </c>
    </row>
    <row r="54" customFormat="false" ht="12.75" hidden="false" customHeight="false" outlineLevel="0" collapsed="false">
      <c r="A54" s="58" t="s">
        <v>296</v>
      </c>
      <c r="B54" s="58" t="s">
        <v>23</v>
      </c>
      <c r="C54" s="58" t="s">
        <v>221</v>
      </c>
      <c r="D54" s="58" t="s">
        <v>297</v>
      </c>
      <c r="E54" s="58" t="s">
        <v>298</v>
      </c>
    </row>
    <row r="55" customFormat="false" ht="12.75" hidden="false" customHeight="false" outlineLevel="0" collapsed="false">
      <c r="A55" s="58" t="s">
        <v>299</v>
      </c>
      <c r="B55" s="58" t="s">
        <v>24</v>
      </c>
      <c r="C55" s="58" t="s">
        <v>193</v>
      </c>
      <c r="D55" s="58" t="s">
        <v>300</v>
      </c>
      <c r="E55" s="58" t="s">
        <v>301</v>
      </c>
    </row>
    <row r="56" customFormat="false" ht="12.75" hidden="false" customHeight="false" outlineLevel="0" collapsed="false">
      <c r="A56" s="58" t="s">
        <v>62</v>
      </c>
      <c r="B56" s="58" t="s">
        <v>24</v>
      </c>
      <c r="C56" s="58" t="s">
        <v>193</v>
      </c>
      <c r="D56" s="58" t="s">
        <v>302</v>
      </c>
      <c r="E56" s="58" t="s">
        <v>68</v>
      </c>
      <c r="H56" s="59" t="n">
        <v>12</v>
      </c>
      <c r="J56" s="59" t="n">
        <v>12</v>
      </c>
    </row>
    <row r="57" customFormat="false" ht="12.75" hidden="false" customHeight="false" outlineLevel="0" collapsed="false">
      <c r="A57" s="58" t="s">
        <v>62</v>
      </c>
      <c r="B57" s="58" t="s">
        <v>24</v>
      </c>
      <c r="C57" s="58" t="s">
        <v>193</v>
      </c>
      <c r="D57" s="58" t="s">
        <v>302</v>
      </c>
      <c r="E57" s="58" t="s">
        <v>158</v>
      </c>
      <c r="H57" s="59" t="n">
        <v>8</v>
      </c>
      <c r="J57" s="59" t="n">
        <v>8</v>
      </c>
    </row>
    <row r="58" customFormat="false" ht="12.75" hidden="false" customHeight="false" outlineLevel="0" collapsed="false">
      <c r="A58" s="58" t="s">
        <v>303</v>
      </c>
      <c r="B58" s="58" t="s">
        <v>24</v>
      </c>
      <c r="C58" s="58" t="s">
        <v>221</v>
      </c>
      <c r="D58" s="58" t="s">
        <v>304</v>
      </c>
      <c r="E58" s="58" t="s">
        <v>305</v>
      </c>
    </row>
    <row r="59" customFormat="false" ht="12.75" hidden="false" customHeight="false" outlineLevel="0" collapsed="false">
      <c r="A59" s="58" t="s">
        <v>306</v>
      </c>
      <c r="B59" s="58" t="s">
        <v>25</v>
      </c>
      <c r="C59" s="58" t="s">
        <v>221</v>
      </c>
      <c r="D59" s="58" t="s">
        <v>307</v>
      </c>
      <c r="E59" s="58" t="s">
        <v>308</v>
      </c>
    </row>
    <row r="60" customFormat="false" ht="12.75" hidden="false" customHeight="false" outlineLevel="0" collapsed="false">
      <c r="A60" s="58" t="s">
        <v>309</v>
      </c>
      <c r="B60" s="58" t="s">
        <v>24</v>
      </c>
      <c r="C60" s="58" t="s">
        <v>221</v>
      </c>
      <c r="D60" s="58" t="s">
        <v>310</v>
      </c>
      <c r="E60" s="58" t="s">
        <v>311</v>
      </c>
    </row>
    <row r="61" customFormat="false" ht="12.75" hidden="false" customHeight="false" outlineLevel="0" collapsed="false">
      <c r="A61" s="58" t="s">
        <v>312</v>
      </c>
      <c r="B61" s="58" t="s">
        <v>24</v>
      </c>
      <c r="C61" s="58" t="s">
        <v>221</v>
      </c>
      <c r="D61" s="58" t="s">
        <v>313</v>
      </c>
      <c r="E61" s="58" t="s">
        <v>314</v>
      </c>
    </row>
    <row r="62" customFormat="false" ht="12.75" hidden="false" customHeight="false" outlineLevel="0" collapsed="false">
      <c r="A62" s="58" t="s">
        <v>315</v>
      </c>
      <c r="B62" s="58" t="s">
        <v>25</v>
      </c>
      <c r="C62" s="58" t="s">
        <v>221</v>
      </c>
      <c r="D62" s="58" t="s">
        <v>316</v>
      </c>
      <c r="E62" s="58" t="s">
        <v>317</v>
      </c>
    </row>
    <row r="63" customFormat="false" ht="12.75" hidden="false" customHeight="false" outlineLevel="0" collapsed="false">
      <c r="A63" s="58" t="s">
        <v>318</v>
      </c>
      <c r="B63" s="58" t="s">
        <v>25</v>
      </c>
      <c r="C63" s="58" t="s">
        <v>221</v>
      </c>
      <c r="D63" s="58" t="s">
        <v>319</v>
      </c>
      <c r="E63" s="58" t="s">
        <v>320</v>
      </c>
    </row>
    <row r="64" customFormat="false" ht="12.75" hidden="false" customHeight="false" outlineLevel="0" collapsed="false">
      <c r="A64" s="58" t="s">
        <v>321</v>
      </c>
      <c r="B64" s="58" t="s">
        <v>24</v>
      </c>
      <c r="C64" s="58" t="s">
        <v>221</v>
      </c>
      <c r="D64" s="58" t="s">
        <v>322</v>
      </c>
      <c r="E64" s="58" t="s">
        <v>323</v>
      </c>
    </row>
    <row r="65" customFormat="false" ht="12.75" hidden="false" customHeight="false" outlineLevel="0" collapsed="false">
      <c r="A65" s="58" t="s">
        <v>321</v>
      </c>
      <c r="B65" s="58" t="s">
        <v>24</v>
      </c>
      <c r="C65" s="58" t="s">
        <v>221</v>
      </c>
      <c r="D65" s="58" t="s">
        <v>322</v>
      </c>
      <c r="E65" s="58" t="s">
        <v>324</v>
      </c>
    </row>
    <row r="66" customFormat="false" ht="12.75" hidden="false" customHeight="false" outlineLevel="0" collapsed="false">
      <c r="A66" s="58" t="s">
        <v>325</v>
      </c>
      <c r="B66" s="58" t="s">
        <v>24</v>
      </c>
      <c r="C66" s="58" t="s">
        <v>221</v>
      </c>
      <c r="D66" s="58" t="s">
        <v>326</v>
      </c>
      <c r="E66" s="58" t="s">
        <v>327</v>
      </c>
    </row>
    <row r="67" customFormat="false" ht="12.75" hidden="false" customHeight="false" outlineLevel="0" collapsed="false">
      <c r="A67" s="58" t="s">
        <v>328</v>
      </c>
      <c r="B67" s="58" t="s">
        <v>24</v>
      </c>
      <c r="C67" s="58" t="s">
        <v>221</v>
      </c>
      <c r="D67" s="58" t="s">
        <v>329</v>
      </c>
      <c r="E67" s="58" t="s">
        <v>330</v>
      </c>
    </row>
    <row r="68" customFormat="false" ht="12.75" hidden="false" customHeight="false" outlineLevel="0" collapsed="false">
      <c r="A68" s="58" t="s">
        <v>331</v>
      </c>
      <c r="B68" s="58" t="s">
        <v>24</v>
      </c>
      <c r="C68" s="58" t="s">
        <v>221</v>
      </c>
      <c r="D68" s="58" t="s">
        <v>332</v>
      </c>
      <c r="E68" s="58" t="s">
        <v>333</v>
      </c>
    </row>
    <row r="69" customFormat="false" ht="12.75" hidden="false" customHeight="false" outlineLevel="0" collapsed="false">
      <c r="A69" s="58" t="s">
        <v>334</v>
      </c>
      <c r="B69" s="58" t="s">
        <v>24</v>
      </c>
      <c r="C69" s="58" t="s">
        <v>221</v>
      </c>
      <c r="D69" s="58" t="s">
        <v>335</v>
      </c>
      <c r="E69" s="58" t="s">
        <v>336</v>
      </c>
    </row>
    <row r="70" customFormat="false" ht="12.75" hidden="false" customHeight="false" outlineLevel="0" collapsed="false">
      <c r="A70" s="58" t="s">
        <v>337</v>
      </c>
      <c r="B70" s="58" t="s">
        <v>24</v>
      </c>
      <c r="C70" s="58" t="s">
        <v>221</v>
      </c>
      <c r="D70" s="58" t="s">
        <v>338</v>
      </c>
      <c r="E70" s="58" t="s">
        <v>339</v>
      </c>
    </row>
    <row r="71" customFormat="false" ht="12.75" hidden="false" customHeight="false" outlineLevel="0" collapsed="false">
      <c r="A71" s="58" t="s">
        <v>340</v>
      </c>
      <c r="B71" s="58" t="s">
        <v>24</v>
      </c>
      <c r="C71" s="58" t="s">
        <v>221</v>
      </c>
      <c r="D71" s="58" t="s">
        <v>341</v>
      </c>
      <c r="E71" s="58" t="s">
        <v>342</v>
      </c>
    </row>
    <row r="72" customFormat="false" ht="12.75" hidden="false" customHeight="false" outlineLevel="0" collapsed="false">
      <c r="A72" s="58" t="s">
        <v>343</v>
      </c>
      <c r="B72" s="58" t="s">
        <v>24</v>
      </c>
      <c r="C72" s="58" t="s">
        <v>221</v>
      </c>
      <c r="D72" s="58" t="s">
        <v>344</v>
      </c>
      <c r="E72" s="58" t="s">
        <v>345</v>
      </c>
    </row>
    <row r="73" customFormat="false" ht="12.75" hidden="false" customHeight="false" outlineLevel="0" collapsed="false">
      <c r="A73" s="58" t="s">
        <v>346</v>
      </c>
      <c r="B73" s="58" t="s">
        <v>24</v>
      </c>
      <c r="C73" s="58" t="s">
        <v>221</v>
      </c>
      <c r="D73" s="58" t="s">
        <v>347</v>
      </c>
      <c r="E73" s="58" t="s">
        <v>348</v>
      </c>
    </row>
    <row r="74" customFormat="false" ht="12.75" hidden="false" customHeight="false" outlineLevel="0" collapsed="false">
      <c r="A74" s="58" t="s">
        <v>349</v>
      </c>
      <c r="B74" s="58" t="s">
        <v>24</v>
      </c>
      <c r="C74" s="58" t="s">
        <v>221</v>
      </c>
      <c r="D74" s="58" t="s">
        <v>350</v>
      </c>
      <c r="E74" s="58" t="s">
        <v>351</v>
      </c>
    </row>
    <row r="75" customFormat="false" ht="12.75" hidden="false" customHeight="false" outlineLevel="0" collapsed="false">
      <c r="A75" s="58" t="s">
        <v>352</v>
      </c>
      <c r="B75" s="58" t="s">
        <v>24</v>
      </c>
      <c r="C75" s="58" t="s">
        <v>193</v>
      </c>
      <c r="D75" s="58" t="s">
        <v>353</v>
      </c>
      <c r="E75" s="58" t="s">
        <v>354</v>
      </c>
    </row>
    <row r="76" customFormat="false" ht="12.75" hidden="false" customHeight="false" outlineLevel="0" collapsed="false">
      <c r="A76" s="58" t="s">
        <v>355</v>
      </c>
      <c r="B76" s="58" t="s">
        <v>23</v>
      </c>
      <c r="C76" s="58" t="s">
        <v>221</v>
      </c>
      <c r="D76" s="58" t="s">
        <v>356</v>
      </c>
      <c r="E76" s="58" t="s">
        <v>357</v>
      </c>
    </row>
    <row r="77" customFormat="false" ht="12.75" hidden="false" customHeight="false" outlineLevel="0" collapsed="false">
      <c r="A77" s="58" t="s">
        <v>358</v>
      </c>
      <c r="B77" s="58" t="s">
        <v>23</v>
      </c>
      <c r="C77" s="58" t="s">
        <v>221</v>
      </c>
      <c r="D77" s="58" t="s">
        <v>359</v>
      </c>
      <c r="E77" s="58" t="s">
        <v>360</v>
      </c>
    </row>
    <row r="78" customFormat="false" ht="12.75" hidden="false" customHeight="false" outlineLevel="0" collapsed="false">
      <c r="A78" s="58" t="s">
        <v>358</v>
      </c>
      <c r="B78" s="58" t="s">
        <v>23</v>
      </c>
      <c r="C78" s="58" t="s">
        <v>221</v>
      </c>
      <c r="D78" s="58" t="s">
        <v>359</v>
      </c>
      <c r="E78" s="58" t="s">
        <v>361</v>
      </c>
    </row>
    <row r="79" customFormat="false" ht="12.75" hidden="false" customHeight="false" outlineLevel="0" collapsed="false">
      <c r="A79" s="58" t="s">
        <v>362</v>
      </c>
      <c r="B79" s="58" t="s">
        <v>23</v>
      </c>
      <c r="C79" s="58" t="s">
        <v>221</v>
      </c>
      <c r="D79" s="58" t="s">
        <v>363</v>
      </c>
      <c r="E79" s="58" t="s">
        <v>364</v>
      </c>
    </row>
    <row r="80" customFormat="false" ht="12.75" hidden="false" customHeight="false" outlineLevel="0" collapsed="false">
      <c r="A80" s="58" t="s">
        <v>169</v>
      </c>
      <c r="B80" s="58" t="s">
        <v>24</v>
      </c>
      <c r="C80" s="58" t="s">
        <v>221</v>
      </c>
      <c r="D80" s="58" t="s">
        <v>365</v>
      </c>
      <c r="E80" s="58" t="s">
        <v>171</v>
      </c>
      <c r="H80" s="59" t="n">
        <v>1</v>
      </c>
    </row>
    <row r="81" customFormat="false" ht="12.75" hidden="false" customHeight="false" outlineLevel="0" collapsed="false">
      <c r="A81" s="58" t="s">
        <v>366</v>
      </c>
      <c r="B81" s="58" t="s">
        <v>25</v>
      </c>
      <c r="C81" s="58" t="s">
        <v>193</v>
      </c>
      <c r="D81" s="58" t="s">
        <v>367</v>
      </c>
      <c r="E81" s="58" t="s">
        <v>368</v>
      </c>
    </row>
    <row r="82" customFormat="false" ht="12.75" hidden="false" customHeight="false" outlineLevel="0" collapsed="false">
      <c r="A82" s="58" t="s">
        <v>369</v>
      </c>
      <c r="B82" s="58" t="s">
        <v>25</v>
      </c>
      <c r="C82" s="58" t="s">
        <v>221</v>
      </c>
      <c r="D82" s="58" t="s">
        <v>370</v>
      </c>
      <c r="E82" s="58" t="s">
        <v>371</v>
      </c>
    </row>
    <row r="83" customFormat="false" ht="12.75" hidden="false" customHeight="false" outlineLevel="0" collapsed="false">
      <c r="A83" s="58" t="s">
        <v>372</v>
      </c>
      <c r="B83" s="58" t="s">
        <v>25</v>
      </c>
      <c r="C83" s="58" t="s">
        <v>221</v>
      </c>
      <c r="D83" s="58" t="s">
        <v>373</v>
      </c>
      <c r="E83" s="58" t="s">
        <v>374</v>
      </c>
    </row>
    <row r="84" customFormat="false" ht="12.75" hidden="false" customHeight="false" outlineLevel="0" collapsed="false">
      <c r="A84" s="58" t="s">
        <v>375</v>
      </c>
      <c r="B84" s="58" t="s">
        <v>24</v>
      </c>
      <c r="C84" s="58" t="s">
        <v>193</v>
      </c>
      <c r="D84" s="58" t="s">
        <v>376</v>
      </c>
      <c r="E84" s="58" t="s">
        <v>377</v>
      </c>
    </row>
    <row r="85" customFormat="false" ht="12.75" hidden="false" customHeight="false" outlineLevel="0" collapsed="false">
      <c r="A85" s="58" t="s">
        <v>375</v>
      </c>
      <c r="B85" s="58" t="s">
        <v>24</v>
      </c>
      <c r="C85" s="58" t="s">
        <v>193</v>
      </c>
      <c r="D85" s="58" t="s">
        <v>376</v>
      </c>
      <c r="E85" s="58" t="s">
        <v>378</v>
      </c>
    </row>
    <row r="86" customFormat="false" ht="12.75" hidden="false" customHeight="false" outlineLevel="0" collapsed="false">
      <c r="A86" s="58" t="s">
        <v>375</v>
      </c>
      <c r="B86" s="58" t="s">
        <v>24</v>
      </c>
      <c r="C86" s="58" t="s">
        <v>193</v>
      </c>
      <c r="D86" s="58" t="s">
        <v>376</v>
      </c>
      <c r="E86" s="58" t="s">
        <v>379</v>
      </c>
    </row>
    <row r="87" customFormat="false" ht="12.75" hidden="false" customHeight="false" outlineLevel="0" collapsed="false">
      <c r="A87" s="58" t="s">
        <v>380</v>
      </c>
      <c r="B87" s="58" t="s">
        <v>24</v>
      </c>
      <c r="C87" s="58" t="s">
        <v>221</v>
      </c>
      <c r="D87" s="58" t="s">
        <v>381</v>
      </c>
      <c r="E87" s="58" t="s">
        <v>382</v>
      </c>
    </row>
    <row r="88" customFormat="false" ht="12.75" hidden="false" customHeight="false" outlineLevel="0" collapsed="false">
      <c r="A88" s="58" t="s">
        <v>383</v>
      </c>
      <c r="B88" s="58" t="s">
        <v>24</v>
      </c>
      <c r="C88" s="58" t="s">
        <v>221</v>
      </c>
      <c r="D88" s="58" t="s">
        <v>384</v>
      </c>
      <c r="E88" s="58" t="s">
        <v>385</v>
      </c>
    </row>
    <row r="89" customFormat="false" ht="12.75" hidden="false" customHeight="false" outlineLevel="0" collapsed="false">
      <c r="A89" s="58" t="s">
        <v>386</v>
      </c>
      <c r="B89" s="58" t="s">
        <v>23</v>
      </c>
      <c r="C89" s="58" t="s">
        <v>221</v>
      </c>
      <c r="D89" s="58" t="s">
        <v>387</v>
      </c>
      <c r="E89" s="58" t="s">
        <v>388</v>
      </c>
    </row>
    <row r="90" customFormat="false" ht="12.75" hidden="false" customHeight="false" outlineLevel="0" collapsed="false">
      <c r="A90" s="58" t="s">
        <v>389</v>
      </c>
      <c r="B90" s="58" t="s">
        <v>25</v>
      </c>
      <c r="C90" s="58" t="s">
        <v>221</v>
      </c>
      <c r="D90" s="58" t="s">
        <v>390</v>
      </c>
      <c r="E90" s="58" t="s">
        <v>391</v>
      </c>
    </row>
    <row r="91" customFormat="false" ht="12.75" hidden="false" customHeight="false" outlineLevel="0" collapsed="false">
      <c r="A91" s="58" t="s">
        <v>71</v>
      </c>
      <c r="B91" s="58" t="s">
        <v>24</v>
      </c>
      <c r="C91" s="58" t="s">
        <v>193</v>
      </c>
      <c r="D91" s="58" t="s">
        <v>392</v>
      </c>
      <c r="E91" s="58" t="s">
        <v>393</v>
      </c>
    </row>
    <row r="92" customFormat="false" ht="12.75" hidden="false" customHeight="false" outlineLevel="0" collapsed="false">
      <c r="A92" s="58" t="s">
        <v>71</v>
      </c>
      <c r="B92" s="58" t="s">
        <v>24</v>
      </c>
      <c r="C92" s="58" t="s">
        <v>193</v>
      </c>
      <c r="D92" s="58" t="s">
        <v>392</v>
      </c>
      <c r="E92" s="58" t="s">
        <v>74</v>
      </c>
      <c r="H92" s="59" t="n">
        <v>12</v>
      </c>
      <c r="J92" s="59" t="n">
        <v>12</v>
      </c>
    </row>
    <row r="93" customFormat="false" ht="12.75" hidden="false" customHeight="false" outlineLevel="0" collapsed="false">
      <c r="A93" s="58" t="s">
        <v>104</v>
      </c>
      <c r="B93" s="58" t="s">
        <v>24</v>
      </c>
      <c r="C93" s="58" t="s">
        <v>193</v>
      </c>
      <c r="D93" s="58" t="s">
        <v>394</v>
      </c>
      <c r="E93" s="58" t="s">
        <v>395</v>
      </c>
    </row>
    <row r="94" customFormat="false" ht="12.75" hidden="false" customHeight="false" outlineLevel="0" collapsed="false">
      <c r="A94" s="58" t="s">
        <v>104</v>
      </c>
      <c r="B94" s="58" t="s">
        <v>24</v>
      </c>
      <c r="C94" s="58" t="s">
        <v>193</v>
      </c>
      <c r="D94" s="58" t="s">
        <v>394</v>
      </c>
      <c r="E94" s="58" t="s">
        <v>108</v>
      </c>
      <c r="H94" s="59" t="n">
        <v>1</v>
      </c>
      <c r="J94" s="59" t="n">
        <v>1</v>
      </c>
    </row>
    <row r="95" customFormat="false" ht="12.75" hidden="false" customHeight="false" outlineLevel="0" collapsed="false">
      <c r="A95" s="58" t="s">
        <v>104</v>
      </c>
      <c r="B95" s="58" t="s">
        <v>24</v>
      </c>
      <c r="C95" s="58" t="s">
        <v>193</v>
      </c>
      <c r="D95" s="58" t="s">
        <v>394</v>
      </c>
      <c r="E95" s="58" t="s">
        <v>127</v>
      </c>
      <c r="H95" s="59" t="n">
        <v>1</v>
      </c>
    </row>
    <row r="96" customFormat="false" ht="12.75" hidden="false" customHeight="false" outlineLevel="0" collapsed="false">
      <c r="A96" s="58" t="s">
        <v>104</v>
      </c>
      <c r="B96" s="58" t="s">
        <v>24</v>
      </c>
      <c r="C96" s="58" t="s">
        <v>193</v>
      </c>
      <c r="D96" s="58" t="s">
        <v>394</v>
      </c>
      <c r="E96" s="58" t="s">
        <v>396</v>
      </c>
    </row>
    <row r="97" customFormat="false" ht="12.75" hidden="false" customHeight="false" outlineLevel="0" collapsed="false">
      <c r="A97" s="58" t="s">
        <v>397</v>
      </c>
      <c r="B97" s="58" t="s">
        <v>25</v>
      </c>
      <c r="C97" s="58" t="s">
        <v>221</v>
      </c>
      <c r="D97" s="58" t="s">
        <v>398</v>
      </c>
      <c r="E97" s="58" t="s">
        <v>399</v>
      </c>
    </row>
    <row r="98" customFormat="false" ht="12.75" hidden="false" customHeight="false" outlineLevel="0" collapsed="false">
      <c r="A98" s="58" t="s">
        <v>140</v>
      </c>
      <c r="B98" s="58" t="s">
        <v>25</v>
      </c>
      <c r="C98" s="58" t="s">
        <v>221</v>
      </c>
      <c r="D98" s="58" t="s">
        <v>400</v>
      </c>
      <c r="E98" s="58" t="s">
        <v>142</v>
      </c>
      <c r="H98" s="59" t="n">
        <v>7</v>
      </c>
    </row>
    <row r="99" customFormat="false" ht="12.75" hidden="false" customHeight="false" outlineLevel="0" collapsed="false">
      <c r="A99" s="58" t="s">
        <v>50</v>
      </c>
      <c r="B99" s="58" t="s">
        <v>25</v>
      </c>
      <c r="C99" s="58" t="s">
        <v>221</v>
      </c>
      <c r="D99" s="58" t="s">
        <v>401</v>
      </c>
      <c r="E99" s="58" t="s">
        <v>56</v>
      </c>
      <c r="H99" s="59" t="n">
        <v>14</v>
      </c>
    </row>
    <row r="100" customFormat="false" ht="12.75" hidden="false" customHeight="false" outlineLevel="0" collapsed="false">
      <c r="A100" s="58" t="s">
        <v>402</v>
      </c>
      <c r="B100" s="58" t="s">
        <v>25</v>
      </c>
      <c r="C100" s="58" t="s">
        <v>221</v>
      </c>
      <c r="D100" s="58" t="s">
        <v>403</v>
      </c>
      <c r="E100" s="58" t="s">
        <v>404</v>
      </c>
    </row>
    <row r="101" customFormat="false" ht="12.75" hidden="false" customHeight="false" outlineLevel="0" collapsed="false">
      <c r="A101" s="58" t="s">
        <v>405</v>
      </c>
      <c r="B101" s="58" t="s">
        <v>24</v>
      </c>
      <c r="C101" s="58" t="s">
        <v>221</v>
      </c>
      <c r="D101" s="58" t="s">
        <v>406</v>
      </c>
      <c r="E101" s="58" t="s">
        <v>407</v>
      </c>
    </row>
    <row r="102" customFormat="false" ht="12.75" hidden="false" customHeight="false" outlineLevel="0" collapsed="false">
      <c r="A102" s="58" t="s">
        <v>408</v>
      </c>
      <c r="B102" s="58" t="s">
        <v>24</v>
      </c>
      <c r="C102" s="58" t="s">
        <v>221</v>
      </c>
      <c r="D102" s="58" t="s">
        <v>409</v>
      </c>
      <c r="E102" s="58" t="s">
        <v>410</v>
      </c>
    </row>
    <row r="103" customFormat="false" ht="12.75" hidden="false" customHeight="false" outlineLevel="0" collapsed="false">
      <c r="A103" s="58" t="s">
        <v>411</v>
      </c>
      <c r="B103" s="58" t="s">
        <v>24</v>
      </c>
      <c r="C103" s="58" t="s">
        <v>221</v>
      </c>
      <c r="D103" s="58" t="s">
        <v>412</v>
      </c>
      <c r="E103" s="58" t="s">
        <v>413</v>
      </c>
    </row>
    <row r="104" customFormat="false" ht="12.75" hidden="false" customHeight="false" outlineLevel="0" collapsed="false">
      <c r="A104" s="58" t="s">
        <v>414</v>
      </c>
      <c r="B104" s="58" t="s">
        <v>24</v>
      </c>
      <c r="C104" s="58" t="s">
        <v>221</v>
      </c>
      <c r="D104" s="58" t="s">
        <v>415</v>
      </c>
      <c r="E104" s="58" t="s">
        <v>416</v>
      </c>
    </row>
    <row r="105" customFormat="false" ht="12.75" hidden="false" customHeight="false" outlineLevel="0" collapsed="false">
      <c r="A105" s="58" t="s">
        <v>414</v>
      </c>
      <c r="B105" s="58" t="s">
        <v>24</v>
      </c>
      <c r="C105" s="58" t="s">
        <v>221</v>
      </c>
      <c r="D105" s="58" t="s">
        <v>415</v>
      </c>
      <c r="E105" s="58" t="s">
        <v>417</v>
      </c>
    </row>
    <row r="106" customFormat="false" ht="12.75" hidden="false" customHeight="false" outlineLevel="0" collapsed="false">
      <c r="A106" s="58" t="s">
        <v>414</v>
      </c>
      <c r="B106" s="58" t="s">
        <v>24</v>
      </c>
      <c r="C106" s="58" t="s">
        <v>221</v>
      </c>
      <c r="D106" s="58" t="s">
        <v>415</v>
      </c>
      <c r="E106" s="58" t="s">
        <v>418</v>
      </c>
    </row>
    <row r="107" customFormat="false" ht="12.75" hidden="false" customHeight="false" outlineLevel="0" collapsed="false">
      <c r="A107" s="58" t="s">
        <v>419</v>
      </c>
      <c r="B107" s="58" t="s">
        <v>24</v>
      </c>
      <c r="C107" s="58" t="s">
        <v>221</v>
      </c>
      <c r="D107" s="58" t="s">
        <v>420</v>
      </c>
      <c r="E107" s="58" t="s">
        <v>421</v>
      </c>
    </row>
    <row r="108" customFormat="false" ht="12.75" hidden="false" customHeight="false" outlineLevel="0" collapsed="false">
      <c r="A108" s="58" t="s">
        <v>422</v>
      </c>
      <c r="B108" s="58" t="s">
        <v>24</v>
      </c>
      <c r="C108" s="58" t="s">
        <v>221</v>
      </c>
      <c r="D108" s="58" t="s">
        <v>423</v>
      </c>
      <c r="E108" s="58" t="s">
        <v>424</v>
      </c>
    </row>
    <row r="109" customFormat="false" ht="12.75" hidden="false" customHeight="false" outlineLevel="0" collapsed="false">
      <c r="A109" s="58" t="s">
        <v>425</v>
      </c>
      <c r="B109" s="58" t="s">
        <v>24</v>
      </c>
      <c r="C109" s="58" t="s">
        <v>221</v>
      </c>
      <c r="D109" s="58" t="s">
        <v>426</v>
      </c>
      <c r="E109" s="58" t="s">
        <v>427</v>
      </c>
    </row>
    <row r="110" customFormat="false" ht="12.75" hidden="false" customHeight="false" outlineLevel="0" collapsed="false">
      <c r="A110" s="58" t="s">
        <v>425</v>
      </c>
      <c r="B110" s="58" t="s">
        <v>24</v>
      </c>
      <c r="C110" s="58" t="s">
        <v>193</v>
      </c>
      <c r="D110" s="58" t="s">
        <v>428</v>
      </c>
      <c r="E110" s="58" t="s">
        <v>429</v>
      </c>
    </row>
    <row r="111" customFormat="false" ht="12.75" hidden="false" customHeight="false" outlineLevel="0" collapsed="false">
      <c r="A111" s="58" t="s">
        <v>430</v>
      </c>
      <c r="B111" s="58" t="s">
        <v>25</v>
      </c>
      <c r="C111" s="58" t="s">
        <v>221</v>
      </c>
      <c r="D111" s="58" t="s">
        <v>431</v>
      </c>
      <c r="E111" s="58" t="s">
        <v>432</v>
      </c>
    </row>
    <row r="112" customFormat="false" ht="12.75" hidden="false" customHeight="false" outlineLevel="0" collapsed="false">
      <c r="A112" s="58" t="s">
        <v>433</v>
      </c>
      <c r="B112" s="58" t="s">
        <v>24</v>
      </c>
      <c r="C112" s="58" t="s">
        <v>221</v>
      </c>
      <c r="D112" s="58" t="s">
        <v>434</v>
      </c>
      <c r="E112" s="58" t="s">
        <v>435</v>
      </c>
    </row>
    <row r="113" customFormat="false" ht="12.75" hidden="false" customHeight="false" outlineLevel="0" collapsed="false">
      <c r="A113" s="58" t="s">
        <v>436</v>
      </c>
      <c r="B113" s="58" t="s">
        <v>24</v>
      </c>
      <c r="C113" s="58" t="s">
        <v>221</v>
      </c>
      <c r="D113" s="58" t="s">
        <v>437</v>
      </c>
      <c r="E113" s="58" t="s">
        <v>438</v>
      </c>
    </row>
    <row r="114" customFormat="false" ht="12.75" hidden="false" customHeight="false" outlineLevel="0" collapsed="false">
      <c r="A114" s="58" t="s">
        <v>436</v>
      </c>
      <c r="B114" s="58" t="s">
        <v>24</v>
      </c>
      <c r="C114" s="58" t="s">
        <v>221</v>
      </c>
      <c r="D114" s="58" t="s">
        <v>437</v>
      </c>
      <c r="E114" s="58" t="s">
        <v>439</v>
      </c>
    </row>
    <row r="115" customFormat="false" ht="12.75" hidden="false" customHeight="false" outlineLevel="0" collapsed="false">
      <c r="A115" s="58" t="s">
        <v>82</v>
      </c>
      <c r="B115" s="58" t="s">
        <v>24</v>
      </c>
      <c r="C115" s="58" t="s">
        <v>221</v>
      </c>
      <c r="D115" s="58" t="s">
        <v>440</v>
      </c>
      <c r="E115" s="58" t="s">
        <v>84</v>
      </c>
      <c r="H115" s="59" t="n">
        <v>1</v>
      </c>
    </row>
    <row r="116" customFormat="false" ht="12.75" hidden="false" customHeight="false" outlineLevel="0" collapsed="false">
      <c r="A116" s="58" t="s">
        <v>82</v>
      </c>
      <c r="B116" s="58" t="s">
        <v>24</v>
      </c>
      <c r="C116" s="58" t="s">
        <v>221</v>
      </c>
      <c r="D116" s="58" t="s">
        <v>440</v>
      </c>
      <c r="E116" s="58" t="s">
        <v>441</v>
      </c>
    </row>
    <row r="117" customFormat="false" ht="12.75" hidden="false" customHeight="false" outlineLevel="0" collapsed="false">
      <c r="A117" s="58" t="s">
        <v>442</v>
      </c>
      <c r="B117" s="58" t="s">
        <v>24</v>
      </c>
      <c r="C117" s="58" t="s">
        <v>221</v>
      </c>
      <c r="D117" s="58" t="s">
        <v>443</v>
      </c>
      <c r="E117" s="58" t="s">
        <v>444</v>
      </c>
    </row>
    <row r="118" customFormat="false" ht="12.75" hidden="false" customHeight="false" outlineLevel="0" collapsed="false">
      <c r="A118" s="58" t="s">
        <v>442</v>
      </c>
      <c r="B118" s="58" t="s">
        <v>24</v>
      </c>
      <c r="C118" s="58" t="s">
        <v>221</v>
      </c>
      <c r="D118" s="58" t="s">
        <v>443</v>
      </c>
      <c r="E118" s="58" t="s">
        <v>445</v>
      </c>
    </row>
    <row r="119" customFormat="false" ht="12.75" hidden="false" customHeight="false" outlineLevel="0" collapsed="false">
      <c r="A119" s="58" t="s">
        <v>442</v>
      </c>
      <c r="B119" s="58" t="s">
        <v>24</v>
      </c>
      <c r="C119" s="58" t="s">
        <v>221</v>
      </c>
      <c r="D119" s="58" t="s">
        <v>443</v>
      </c>
      <c r="E119" s="58" t="s">
        <v>446</v>
      </c>
    </row>
    <row r="120" customFormat="false" ht="12.75" hidden="false" customHeight="false" outlineLevel="0" collapsed="false">
      <c r="A120" s="58" t="s">
        <v>442</v>
      </c>
      <c r="B120" s="58" t="s">
        <v>24</v>
      </c>
      <c r="C120" s="58" t="s">
        <v>221</v>
      </c>
      <c r="D120" s="58" t="s">
        <v>443</v>
      </c>
      <c r="E120" s="58" t="s">
        <v>447</v>
      </c>
    </row>
    <row r="121" customFormat="false" ht="12.75" hidden="false" customHeight="false" outlineLevel="0" collapsed="false">
      <c r="A121" s="58" t="s">
        <v>448</v>
      </c>
      <c r="B121" s="58" t="s">
        <v>24</v>
      </c>
      <c r="C121" s="58" t="s">
        <v>221</v>
      </c>
      <c r="D121" s="58" t="s">
        <v>449</v>
      </c>
      <c r="E121" s="58" t="s">
        <v>450</v>
      </c>
    </row>
    <row r="122" customFormat="false" ht="12.75" hidden="false" customHeight="false" outlineLevel="0" collapsed="false">
      <c r="A122" s="58" t="s">
        <v>448</v>
      </c>
      <c r="B122" s="58" t="s">
        <v>24</v>
      </c>
      <c r="C122" s="58" t="s">
        <v>221</v>
      </c>
      <c r="D122" s="58" t="s">
        <v>449</v>
      </c>
      <c r="E122" s="58" t="s">
        <v>451</v>
      </c>
    </row>
    <row r="123" customFormat="false" ht="12.75" hidden="false" customHeight="false" outlineLevel="0" collapsed="false">
      <c r="A123" s="58" t="s">
        <v>448</v>
      </c>
      <c r="B123" s="58" t="s">
        <v>24</v>
      </c>
      <c r="C123" s="58" t="s">
        <v>221</v>
      </c>
      <c r="D123" s="58" t="s">
        <v>449</v>
      </c>
      <c r="E123" s="58" t="s">
        <v>452</v>
      </c>
    </row>
    <row r="124" customFormat="false" ht="12.75" hidden="false" customHeight="false" outlineLevel="0" collapsed="false">
      <c r="A124" s="58" t="s">
        <v>448</v>
      </c>
      <c r="B124" s="58" t="s">
        <v>24</v>
      </c>
      <c r="C124" s="58" t="s">
        <v>221</v>
      </c>
      <c r="D124" s="58" t="s">
        <v>449</v>
      </c>
      <c r="E124" s="58" t="s">
        <v>453</v>
      </c>
    </row>
    <row r="125" customFormat="false" ht="12.75" hidden="false" customHeight="false" outlineLevel="0" collapsed="false">
      <c r="A125" s="58" t="s">
        <v>454</v>
      </c>
      <c r="B125" s="58" t="s">
        <v>24</v>
      </c>
      <c r="C125" s="58" t="s">
        <v>221</v>
      </c>
      <c r="D125" s="58" t="s">
        <v>455</v>
      </c>
      <c r="E125" s="58" t="s">
        <v>456</v>
      </c>
    </row>
    <row r="126" customFormat="false" ht="12.75" hidden="false" customHeight="false" outlineLevel="0" collapsed="false">
      <c r="A126" s="58" t="s">
        <v>457</v>
      </c>
      <c r="B126" s="58" t="s">
        <v>25</v>
      </c>
      <c r="C126" s="58" t="s">
        <v>221</v>
      </c>
      <c r="D126" s="58" t="s">
        <v>458</v>
      </c>
      <c r="E126" s="58" t="s">
        <v>459</v>
      </c>
    </row>
    <row r="127" customFormat="false" ht="12.75" hidden="false" customHeight="false" outlineLevel="0" collapsed="false">
      <c r="A127" s="58" t="s">
        <v>457</v>
      </c>
      <c r="B127" s="58" t="s">
        <v>25</v>
      </c>
      <c r="C127" s="58" t="s">
        <v>221</v>
      </c>
      <c r="D127" s="58" t="s">
        <v>458</v>
      </c>
      <c r="E127" s="58" t="s">
        <v>460</v>
      </c>
    </row>
    <row r="128" customFormat="false" ht="12.75" hidden="false" customHeight="false" outlineLevel="0" collapsed="false">
      <c r="A128" s="58" t="s">
        <v>461</v>
      </c>
      <c r="B128" s="58" t="s">
        <v>24</v>
      </c>
      <c r="C128" s="58" t="s">
        <v>221</v>
      </c>
      <c r="D128" s="58" t="s">
        <v>462</v>
      </c>
      <c r="E128" s="58" t="s">
        <v>463</v>
      </c>
    </row>
    <row r="129" customFormat="false" ht="12.75" hidden="false" customHeight="false" outlineLevel="0" collapsed="false">
      <c r="A129" s="58" t="s">
        <v>464</v>
      </c>
      <c r="B129" s="58" t="s">
        <v>23</v>
      </c>
      <c r="C129" s="58" t="s">
        <v>193</v>
      </c>
      <c r="D129" s="58" t="s">
        <v>465</v>
      </c>
      <c r="E129" s="58" t="s">
        <v>466</v>
      </c>
    </row>
    <row r="130" customFormat="false" ht="12.75" hidden="false" customHeight="false" outlineLevel="0" collapsed="false">
      <c r="A130" s="58" t="s">
        <v>464</v>
      </c>
      <c r="B130" s="58" t="s">
        <v>23</v>
      </c>
      <c r="C130" s="58" t="s">
        <v>193</v>
      </c>
      <c r="D130" s="58" t="s">
        <v>465</v>
      </c>
      <c r="E130" s="58" t="s">
        <v>467</v>
      </c>
    </row>
    <row r="131" customFormat="false" ht="12.75" hidden="false" customHeight="false" outlineLevel="0" collapsed="false">
      <c r="A131" s="58" t="s">
        <v>464</v>
      </c>
      <c r="B131" s="58" t="s">
        <v>23</v>
      </c>
      <c r="C131" s="58" t="s">
        <v>193</v>
      </c>
      <c r="D131" s="58" t="s">
        <v>465</v>
      </c>
      <c r="E131" s="58" t="s">
        <v>468</v>
      </c>
    </row>
    <row r="132" customFormat="false" ht="12.75" hidden="false" customHeight="false" outlineLevel="0" collapsed="false">
      <c r="A132" s="58" t="s">
        <v>464</v>
      </c>
      <c r="B132" s="58" t="s">
        <v>23</v>
      </c>
      <c r="C132" s="58" t="s">
        <v>193</v>
      </c>
      <c r="D132" s="58" t="s">
        <v>465</v>
      </c>
      <c r="E132" s="58" t="s">
        <v>469</v>
      </c>
    </row>
    <row r="133" customFormat="false" ht="12.75" hidden="false" customHeight="false" outlineLevel="0" collapsed="false">
      <c r="A133" s="58" t="s">
        <v>464</v>
      </c>
      <c r="B133" s="58" t="s">
        <v>23</v>
      </c>
      <c r="C133" s="58" t="s">
        <v>193</v>
      </c>
      <c r="D133" s="58" t="s">
        <v>465</v>
      </c>
      <c r="E133" s="58" t="s">
        <v>470</v>
      </c>
    </row>
    <row r="134" customFormat="false" ht="12.75" hidden="false" customHeight="false" outlineLevel="0" collapsed="false">
      <c r="A134" s="58" t="s">
        <v>464</v>
      </c>
      <c r="B134" s="58" t="s">
        <v>23</v>
      </c>
      <c r="C134" s="58" t="s">
        <v>193</v>
      </c>
      <c r="D134" s="58" t="s">
        <v>465</v>
      </c>
      <c r="E134" s="58" t="s">
        <v>471</v>
      </c>
    </row>
    <row r="135" customFormat="false" ht="12.75" hidden="false" customHeight="false" outlineLevel="0" collapsed="false">
      <c r="A135" s="58" t="s">
        <v>464</v>
      </c>
      <c r="B135" s="58" t="s">
        <v>23</v>
      </c>
      <c r="C135" s="58" t="s">
        <v>193</v>
      </c>
      <c r="D135" s="58" t="s">
        <v>465</v>
      </c>
      <c r="E135" s="58" t="s">
        <v>472</v>
      </c>
    </row>
    <row r="136" customFormat="false" ht="12.75" hidden="false" customHeight="false" outlineLevel="0" collapsed="false">
      <c r="A136" s="58" t="s">
        <v>473</v>
      </c>
      <c r="B136" s="58" t="s">
        <v>23</v>
      </c>
      <c r="C136" s="58" t="s">
        <v>193</v>
      </c>
      <c r="D136" s="58" t="s">
        <v>474</v>
      </c>
      <c r="E136" s="58" t="s">
        <v>471</v>
      </c>
    </row>
    <row r="137" customFormat="false" ht="12.75" hidden="false" customHeight="false" outlineLevel="0" collapsed="false">
      <c r="A137" s="58" t="s">
        <v>473</v>
      </c>
      <c r="B137" s="58" t="s">
        <v>23</v>
      </c>
      <c r="C137" s="58" t="s">
        <v>193</v>
      </c>
      <c r="D137" s="58" t="s">
        <v>474</v>
      </c>
      <c r="E137" s="58" t="s">
        <v>467</v>
      </c>
    </row>
    <row r="138" customFormat="false" ht="12.75" hidden="false" customHeight="false" outlineLevel="0" collapsed="false">
      <c r="A138" s="58" t="s">
        <v>473</v>
      </c>
      <c r="B138" s="58" t="s">
        <v>23</v>
      </c>
      <c r="C138" s="58" t="s">
        <v>193</v>
      </c>
      <c r="D138" s="58" t="s">
        <v>474</v>
      </c>
      <c r="E138" s="58" t="s">
        <v>468</v>
      </c>
    </row>
    <row r="139" customFormat="false" ht="12.75" hidden="false" customHeight="false" outlineLevel="0" collapsed="false">
      <c r="A139" s="58" t="s">
        <v>473</v>
      </c>
      <c r="B139" s="58" t="s">
        <v>23</v>
      </c>
      <c r="C139" s="58" t="s">
        <v>193</v>
      </c>
      <c r="D139" s="58" t="s">
        <v>474</v>
      </c>
      <c r="E139" s="58" t="s">
        <v>470</v>
      </c>
    </row>
    <row r="140" customFormat="false" ht="12.75" hidden="false" customHeight="false" outlineLevel="0" collapsed="false">
      <c r="A140" s="58" t="s">
        <v>473</v>
      </c>
      <c r="B140" s="58" t="s">
        <v>23</v>
      </c>
      <c r="C140" s="58" t="s">
        <v>193</v>
      </c>
      <c r="D140" s="58" t="s">
        <v>474</v>
      </c>
      <c r="E140" s="58" t="s">
        <v>469</v>
      </c>
    </row>
    <row r="141" customFormat="false" ht="12.75" hidden="false" customHeight="false" outlineLevel="0" collapsed="false">
      <c r="A141" s="58" t="s">
        <v>475</v>
      </c>
      <c r="B141" s="58" t="s">
        <v>24</v>
      </c>
      <c r="C141" s="58" t="s">
        <v>221</v>
      </c>
      <c r="D141" s="58" t="s">
        <v>476</v>
      </c>
      <c r="E141" s="58" t="s">
        <v>477</v>
      </c>
    </row>
    <row r="142" customFormat="false" ht="12.75" hidden="false" customHeight="false" outlineLevel="0" collapsed="false">
      <c r="A142" s="58" t="s">
        <v>475</v>
      </c>
      <c r="B142" s="58" t="s">
        <v>24</v>
      </c>
      <c r="C142" s="58" t="s">
        <v>221</v>
      </c>
      <c r="D142" s="58" t="s">
        <v>476</v>
      </c>
      <c r="E142" s="58" t="s">
        <v>478</v>
      </c>
    </row>
    <row r="143" customFormat="false" ht="12.75" hidden="false" customHeight="false" outlineLevel="0" collapsed="false">
      <c r="A143" s="58" t="s">
        <v>479</v>
      </c>
      <c r="B143" s="58" t="s">
        <v>23</v>
      </c>
      <c r="C143" s="58" t="s">
        <v>193</v>
      </c>
      <c r="D143" s="58" t="s">
        <v>480</v>
      </c>
      <c r="E143" s="58" t="s">
        <v>481</v>
      </c>
    </row>
    <row r="144" customFormat="false" ht="12.75" hidden="false" customHeight="false" outlineLevel="0" collapsed="false">
      <c r="A144" s="58" t="s">
        <v>482</v>
      </c>
      <c r="B144" s="58" t="s">
        <v>24</v>
      </c>
      <c r="C144" s="58" t="s">
        <v>221</v>
      </c>
      <c r="D144" s="58" t="s">
        <v>483</v>
      </c>
      <c r="E144" s="58" t="s">
        <v>484</v>
      </c>
    </row>
    <row r="145" customFormat="false" ht="12.75" hidden="false" customHeight="false" outlineLevel="0" collapsed="false">
      <c r="A145" s="58" t="s">
        <v>485</v>
      </c>
      <c r="B145" s="58" t="s">
        <v>24</v>
      </c>
      <c r="C145" s="58" t="s">
        <v>221</v>
      </c>
      <c r="D145" s="58" t="s">
        <v>486</v>
      </c>
      <c r="E145" s="58" t="s">
        <v>487</v>
      </c>
    </row>
    <row r="146" customFormat="false" ht="12.75" hidden="false" customHeight="false" outlineLevel="0" collapsed="false">
      <c r="A146" s="58" t="s">
        <v>488</v>
      </c>
      <c r="B146" s="58" t="s">
        <v>24</v>
      </c>
      <c r="C146" s="58" t="s">
        <v>221</v>
      </c>
      <c r="D146" s="58" t="s">
        <v>489</v>
      </c>
      <c r="E146" s="58" t="s">
        <v>490</v>
      </c>
    </row>
    <row r="147" customFormat="false" ht="12.75" hidden="false" customHeight="false" outlineLevel="0" collapsed="false">
      <c r="A147" s="58" t="s">
        <v>488</v>
      </c>
      <c r="B147" s="58" t="s">
        <v>24</v>
      </c>
      <c r="C147" s="58" t="s">
        <v>221</v>
      </c>
      <c r="D147" s="58" t="s">
        <v>489</v>
      </c>
      <c r="E147" s="58" t="s">
        <v>491</v>
      </c>
    </row>
    <row r="148" customFormat="false" ht="12.75" hidden="false" customHeight="false" outlineLevel="0" collapsed="false">
      <c r="A148" s="58" t="s">
        <v>492</v>
      </c>
      <c r="B148" s="58" t="s">
        <v>24</v>
      </c>
      <c r="C148" s="58" t="s">
        <v>221</v>
      </c>
      <c r="D148" s="58" t="s">
        <v>493</v>
      </c>
      <c r="E148" s="58" t="s">
        <v>494</v>
      </c>
    </row>
    <row r="149" customFormat="false" ht="12.75" hidden="false" customHeight="false" outlineLevel="0" collapsed="false">
      <c r="A149" s="58" t="s">
        <v>492</v>
      </c>
      <c r="B149" s="58" t="s">
        <v>24</v>
      </c>
      <c r="C149" s="58" t="s">
        <v>221</v>
      </c>
      <c r="D149" s="58" t="s">
        <v>493</v>
      </c>
      <c r="E149" s="58" t="s">
        <v>495</v>
      </c>
    </row>
    <row r="150" customFormat="false" ht="12.75" hidden="false" customHeight="false" outlineLevel="0" collapsed="false">
      <c r="A150" s="58" t="s">
        <v>492</v>
      </c>
      <c r="B150" s="58" t="s">
        <v>24</v>
      </c>
      <c r="C150" s="58" t="s">
        <v>221</v>
      </c>
      <c r="D150" s="58" t="s">
        <v>493</v>
      </c>
      <c r="E150" s="58" t="s">
        <v>496</v>
      </c>
    </row>
    <row r="151" customFormat="false" ht="12.75" hidden="false" customHeight="false" outlineLevel="0" collapsed="false">
      <c r="A151" s="58" t="s">
        <v>492</v>
      </c>
      <c r="B151" s="58" t="s">
        <v>24</v>
      </c>
      <c r="C151" s="58" t="s">
        <v>221</v>
      </c>
      <c r="D151" s="58" t="s">
        <v>493</v>
      </c>
      <c r="E151" s="58" t="s">
        <v>497</v>
      </c>
    </row>
    <row r="152" customFormat="false" ht="12.75" hidden="false" customHeight="false" outlineLevel="0" collapsed="false">
      <c r="A152" s="58" t="s">
        <v>498</v>
      </c>
      <c r="B152" s="58" t="s">
        <v>24</v>
      </c>
      <c r="C152" s="58" t="s">
        <v>221</v>
      </c>
      <c r="D152" s="58" t="s">
        <v>499</v>
      </c>
      <c r="E152" s="58" t="s">
        <v>500</v>
      </c>
    </row>
    <row r="153" customFormat="false" ht="12.75" hidden="false" customHeight="false" outlineLevel="0" collapsed="false">
      <c r="A153" s="58" t="s">
        <v>501</v>
      </c>
      <c r="B153" s="58" t="s">
        <v>24</v>
      </c>
      <c r="C153" s="58" t="s">
        <v>221</v>
      </c>
      <c r="D153" s="58" t="s">
        <v>502</v>
      </c>
      <c r="E153" s="58" t="s">
        <v>503</v>
      </c>
    </row>
    <row r="154" customFormat="false" ht="12.75" hidden="false" customHeight="false" outlineLevel="0" collapsed="false">
      <c r="A154" s="58" t="s">
        <v>504</v>
      </c>
      <c r="B154" s="58" t="s">
        <v>24</v>
      </c>
      <c r="C154" s="58" t="s">
        <v>221</v>
      </c>
      <c r="D154" s="58" t="s">
        <v>505</v>
      </c>
      <c r="E154" s="58" t="s">
        <v>506</v>
      </c>
    </row>
    <row r="155" customFormat="false" ht="12.75" hidden="false" customHeight="false" outlineLevel="0" collapsed="false">
      <c r="A155" s="58" t="s">
        <v>507</v>
      </c>
      <c r="B155" s="58" t="s">
        <v>24</v>
      </c>
      <c r="C155" s="58" t="s">
        <v>193</v>
      </c>
      <c r="D155" s="58" t="s">
        <v>508</v>
      </c>
      <c r="E155" s="58" t="s">
        <v>509</v>
      </c>
    </row>
    <row r="156" customFormat="false" ht="12.75" hidden="false" customHeight="false" outlineLevel="0" collapsed="false">
      <c r="A156" s="58" t="s">
        <v>507</v>
      </c>
      <c r="B156" s="58" t="s">
        <v>24</v>
      </c>
      <c r="C156" s="58" t="s">
        <v>193</v>
      </c>
      <c r="D156" s="58" t="s">
        <v>508</v>
      </c>
      <c r="E156" s="58" t="s">
        <v>510</v>
      </c>
    </row>
    <row r="157" customFormat="false" ht="12.75" hidden="false" customHeight="false" outlineLevel="0" collapsed="false">
      <c r="A157" s="58" t="s">
        <v>507</v>
      </c>
      <c r="B157" s="58" t="s">
        <v>24</v>
      </c>
      <c r="C157" s="58" t="s">
        <v>193</v>
      </c>
      <c r="D157" s="58" t="s">
        <v>508</v>
      </c>
      <c r="E157" s="58" t="s">
        <v>511</v>
      </c>
    </row>
    <row r="158" customFormat="false" ht="12.75" hidden="false" customHeight="false" outlineLevel="0" collapsed="false">
      <c r="A158" s="58" t="s">
        <v>507</v>
      </c>
      <c r="B158" s="58" t="s">
        <v>24</v>
      </c>
      <c r="C158" s="58" t="s">
        <v>193</v>
      </c>
      <c r="D158" s="58" t="s">
        <v>508</v>
      </c>
      <c r="E158" s="58" t="s">
        <v>512</v>
      </c>
    </row>
    <row r="159" customFormat="false" ht="12.75" hidden="false" customHeight="false" outlineLevel="0" collapsed="false">
      <c r="A159" s="58" t="s">
        <v>507</v>
      </c>
      <c r="B159" s="58" t="s">
        <v>24</v>
      </c>
      <c r="C159" s="58" t="s">
        <v>193</v>
      </c>
      <c r="D159" s="58" t="s">
        <v>508</v>
      </c>
      <c r="E159" s="58" t="s">
        <v>513</v>
      </c>
    </row>
    <row r="160" customFormat="false" ht="12.75" hidden="false" customHeight="false" outlineLevel="0" collapsed="false">
      <c r="A160" s="58" t="s">
        <v>507</v>
      </c>
      <c r="B160" s="58" t="s">
        <v>24</v>
      </c>
      <c r="C160" s="58" t="s">
        <v>193</v>
      </c>
      <c r="D160" s="58" t="s">
        <v>508</v>
      </c>
      <c r="E160" s="58" t="s">
        <v>514</v>
      </c>
    </row>
    <row r="161" customFormat="false" ht="12.75" hidden="false" customHeight="false" outlineLevel="0" collapsed="false">
      <c r="A161" s="58" t="s">
        <v>515</v>
      </c>
      <c r="B161" s="58" t="s">
        <v>23</v>
      </c>
      <c r="C161" s="58" t="s">
        <v>193</v>
      </c>
      <c r="D161" s="58" t="s">
        <v>516</v>
      </c>
      <c r="E161" s="58" t="s">
        <v>517</v>
      </c>
    </row>
    <row r="162" customFormat="false" ht="12.75" hidden="false" customHeight="false" outlineLevel="0" collapsed="false">
      <c r="A162" s="58" t="s">
        <v>515</v>
      </c>
      <c r="B162" s="58" t="s">
        <v>23</v>
      </c>
      <c r="C162" s="58" t="s">
        <v>193</v>
      </c>
      <c r="D162" s="58" t="s">
        <v>516</v>
      </c>
      <c r="E162" s="58" t="s">
        <v>518</v>
      </c>
    </row>
    <row r="163" customFormat="false" ht="12.75" hidden="false" customHeight="false" outlineLevel="0" collapsed="false">
      <c r="A163" s="58" t="s">
        <v>515</v>
      </c>
      <c r="B163" s="58" t="s">
        <v>23</v>
      </c>
      <c r="C163" s="58" t="s">
        <v>193</v>
      </c>
      <c r="D163" s="58" t="s">
        <v>516</v>
      </c>
      <c r="E163" s="58" t="s">
        <v>519</v>
      </c>
    </row>
    <row r="164" customFormat="false" ht="12.75" hidden="false" customHeight="false" outlineLevel="0" collapsed="false">
      <c r="A164" s="58" t="s">
        <v>515</v>
      </c>
      <c r="B164" s="58" t="s">
        <v>23</v>
      </c>
      <c r="C164" s="58" t="s">
        <v>193</v>
      </c>
      <c r="D164" s="58" t="s">
        <v>516</v>
      </c>
      <c r="E164" s="58" t="s">
        <v>520</v>
      </c>
    </row>
    <row r="165" customFormat="false" ht="12.75" hidden="false" customHeight="false" outlineLevel="0" collapsed="false">
      <c r="A165" s="58" t="s">
        <v>515</v>
      </c>
      <c r="B165" s="58" t="s">
        <v>23</v>
      </c>
      <c r="C165" s="58" t="s">
        <v>193</v>
      </c>
      <c r="D165" s="58" t="s">
        <v>516</v>
      </c>
      <c r="E165" s="58" t="s">
        <v>521</v>
      </c>
    </row>
    <row r="166" customFormat="false" ht="12.75" hidden="false" customHeight="false" outlineLevel="0" collapsed="false">
      <c r="A166" s="58" t="s">
        <v>515</v>
      </c>
      <c r="B166" s="58" t="s">
        <v>23</v>
      </c>
      <c r="C166" s="58" t="s">
        <v>193</v>
      </c>
      <c r="D166" s="58" t="s">
        <v>516</v>
      </c>
      <c r="E166" s="58" t="s">
        <v>522</v>
      </c>
    </row>
    <row r="167" customFormat="false" ht="12.75" hidden="false" customHeight="false" outlineLevel="0" collapsed="false">
      <c r="A167" s="58" t="s">
        <v>523</v>
      </c>
      <c r="B167" s="58" t="s">
        <v>23</v>
      </c>
      <c r="C167" s="58" t="s">
        <v>193</v>
      </c>
      <c r="D167" s="58" t="s">
        <v>524</v>
      </c>
      <c r="E167" s="58" t="s">
        <v>525</v>
      </c>
    </row>
    <row r="168" customFormat="false" ht="12.75" hidden="false" customHeight="false" outlineLevel="0" collapsed="false">
      <c r="A168" s="58" t="s">
        <v>526</v>
      </c>
      <c r="B168" s="58" t="s">
        <v>23</v>
      </c>
      <c r="C168" s="58" t="s">
        <v>193</v>
      </c>
      <c r="D168" s="58" t="s">
        <v>527</v>
      </c>
      <c r="E168" s="58" t="s">
        <v>528</v>
      </c>
    </row>
    <row r="169" customFormat="false" ht="12.75" hidden="false" customHeight="false" outlineLevel="0" collapsed="false">
      <c r="A169" s="58" t="s">
        <v>526</v>
      </c>
      <c r="B169" s="58" t="s">
        <v>23</v>
      </c>
      <c r="C169" s="58" t="s">
        <v>193</v>
      </c>
      <c r="D169" s="58" t="s">
        <v>527</v>
      </c>
      <c r="E169" s="58" t="s">
        <v>529</v>
      </c>
    </row>
    <row r="170" customFormat="false" ht="12.75" hidden="false" customHeight="false" outlineLevel="0" collapsed="false">
      <c r="A170" s="58" t="s">
        <v>526</v>
      </c>
      <c r="B170" s="58" t="s">
        <v>23</v>
      </c>
      <c r="C170" s="58" t="s">
        <v>193</v>
      </c>
      <c r="D170" s="58" t="s">
        <v>527</v>
      </c>
      <c r="E170" s="58" t="s">
        <v>530</v>
      </c>
    </row>
    <row r="171" customFormat="false" ht="12.75" hidden="false" customHeight="false" outlineLevel="0" collapsed="false">
      <c r="A171" s="58" t="s">
        <v>526</v>
      </c>
      <c r="B171" s="58" t="s">
        <v>23</v>
      </c>
      <c r="C171" s="58" t="s">
        <v>193</v>
      </c>
      <c r="D171" s="58" t="s">
        <v>527</v>
      </c>
      <c r="E171" s="58" t="s">
        <v>531</v>
      </c>
    </row>
    <row r="172" customFormat="false" ht="12.75" hidden="false" customHeight="false" outlineLevel="0" collapsed="false">
      <c r="A172" s="58" t="s">
        <v>532</v>
      </c>
      <c r="B172" s="58" t="s">
        <v>23</v>
      </c>
      <c r="C172" s="58" t="s">
        <v>193</v>
      </c>
      <c r="D172" s="58" t="s">
        <v>533</v>
      </c>
      <c r="E172" s="58" t="s">
        <v>534</v>
      </c>
    </row>
    <row r="173" customFormat="false" ht="12.75" hidden="false" customHeight="false" outlineLevel="0" collapsed="false">
      <c r="A173" s="58" t="s">
        <v>535</v>
      </c>
      <c r="B173" s="58" t="s">
        <v>24</v>
      </c>
      <c r="C173" s="58" t="s">
        <v>221</v>
      </c>
      <c r="D173" s="58" t="s">
        <v>536</v>
      </c>
      <c r="E173" s="58" t="s">
        <v>537</v>
      </c>
    </row>
    <row r="174" customFormat="false" ht="12.75" hidden="false" customHeight="false" outlineLevel="0" collapsed="false">
      <c r="A174" s="58" t="s">
        <v>538</v>
      </c>
      <c r="B174" s="58" t="s">
        <v>24</v>
      </c>
      <c r="C174" s="58" t="s">
        <v>221</v>
      </c>
      <c r="D174" s="58" t="s">
        <v>539</v>
      </c>
      <c r="E174" s="58" t="s">
        <v>540</v>
      </c>
    </row>
    <row r="175" customFormat="false" ht="12.75" hidden="false" customHeight="false" outlineLevel="0" collapsed="false">
      <c r="A175" s="58" t="s">
        <v>541</v>
      </c>
      <c r="B175" s="58" t="s">
        <v>24</v>
      </c>
      <c r="C175" s="58" t="s">
        <v>221</v>
      </c>
      <c r="D175" s="58" t="s">
        <v>542</v>
      </c>
      <c r="E175" s="58" t="s">
        <v>543</v>
      </c>
    </row>
    <row r="176" customFormat="false" ht="12.75" hidden="false" customHeight="false" outlineLevel="0" collapsed="false">
      <c r="A176" s="58" t="s">
        <v>544</v>
      </c>
      <c r="B176" s="58" t="s">
        <v>25</v>
      </c>
      <c r="C176" s="58" t="s">
        <v>221</v>
      </c>
      <c r="D176" s="58" t="s">
        <v>545</v>
      </c>
      <c r="E176" s="58" t="s">
        <v>546</v>
      </c>
    </row>
    <row r="177" customFormat="false" ht="12.75" hidden="false" customHeight="false" outlineLevel="0" collapsed="false">
      <c r="A177" s="58" t="s">
        <v>130</v>
      </c>
      <c r="B177" s="58" t="s">
        <v>24</v>
      </c>
      <c r="C177" s="58" t="s">
        <v>221</v>
      </c>
      <c r="D177" s="58" t="s">
        <v>547</v>
      </c>
      <c r="E177" s="58" t="s">
        <v>548</v>
      </c>
    </row>
    <row r="178" customFormat="false" ht="12.75" hidden="false" customHeight="false" outlineLevel="0" collapsed="false">
      <c r="A178" s="58" t="s">
        <v>130</v>
      </c>
      <c r="B178" s="58" t="s">
        <v>24</v>
      </c>
      <c r="C178" s="58" t="s">
        <v>193</v>
      </c>
      <c r="D178" s="58" t="s">
        <v>428</v>
      </c>
      <c r="E178" s="58" t="s">
        <v>133</v>
      </c>
      <c r="H178" s="59" t="n">
        <v>3</v>
      </c>
    </row>
    <row r="179" customFormat="false" ht="12.75" hidden="false" customHeight="false" outlineLevel="0" collapsed="false">
      <c r="A179" s="58" t="s">
        <v>549</v>
      </c>
      <c r="B179" s="58" t="s">
        <v>24</v>
      </c>
      <c r="C179" s="58" t="s">
        <v>221</v>
      </c>
      <c r="D179" s="58" t="s">
        <v>550</v>
      </c>
      <c r="E179" s="58" t="s">
        <v>551</v>
      </c>
    </row>
    <row r="180" customFormat="false" ht="12.75" hidden="false" customHeight="false" outlineLevel="0" collapsed="false">
      <c r="A180" s="58" t="s">
        <v>552</v>
      </c>
      <c r="B180" s="58" t="s">
        <v>24</v>
      </c>
      <c r="C180" s="58" t="s">
        <v>193</v>
      </c>
      <c r="D180" s="58" t="s">
        <v>428</v>
      </c>
      <c r="E180" s="58" t="s">
        <v>553</v>
      </c>
    </row>
    <row r="181" customFormat="false" ht="12.75" hidden="false" customHeight="false" outlineLevel="0" collapsed="false">
      <c r="A181" s="58" t="s">
        <v>552</v>
      </c>
      <c r="B181" s="58" t="s">
        <v>24</v>
      </c>
      <c r="C181" s="58" t="s">
        <v>221</v>
      </c>
      <c r="D181" s="58" t="s">
        <v>554</v>
      </c>
      <c r="E181" s="58" t="s">
        <v>555</v>
      </c>
    </row>
    <row r="182" customFormat="false" ht="12.75" hidden="false" customHeight="false" outlineLevel="0" collapsed="false">
      <c r="A182" s="58" t="s">
        <v>556</v>
      </c>
      <c r="B182" s="58" t="s">
        <v>24</v>
      </c>
      <c r="C182" s="58" t="s">
        <v>221</v>
      </c>
      <c r="D182" s="58" t="s">
        <v>557</v>
      </c>
      <c r="E182" s="58" t="s">
        <v>558</v>
      </c>
    </row>
    <row r="183" customFormat="false" ht="12.75" hidden="false" customHeight="false" outlineLevel="0" collapsed="false">
      <c r="A183" s="58" t="s">
        <v>559</v>
      </c>
      <c r="B183" s="58" t="s">
        <v>24</v>
      </c>
      <c r="C183" s="58" t="s">
        <v>221</v>
      </c>
      <c r="D183" s="58" t="s">
        <v>560</v>
      </c>
      <c r="E183" s="58" t="s">
        <v>561</v>
      </c>
    </row>
    <row r="184" customFormat="false" ht="12.75" hidden="false" customHeight="false" outlineLevel="0" collapsed="false">
      <c r="A184" s="58" t="s">
        <v>562</v>
      </c>
      <c r="B184" s="58" t="s">
        <v>24</v>
      </c>
      <c r="C184" s="58" t="s">
        <v>221</v>
      </c>
      <c r="D184" s="58" t="s">
        <v>563</v>
      </c>
      <c r="E184" s="58" t="s">
        <v>564</v>
      </c>
    </row>
    <row r="185" customFormat="false" ht="12.75" hidden="false" customHeight="false" outlineLevel="0" collapsed="false">
      <c r="A185" s="58" t="s">
        <v>565</v>
      </c>
      <c r="B185" s="58" t="s">
        <v>24</v>
      </c>
      <c r="C185" s="58" t="s">
        <v>221</v>
      </c>
      <c r="D185" s="58" t="s">
        <v>566</v>
      </c>
      <c r="E185" s="58" t="s">
        <v>567</v>
      </c>
    </row>
    <row r="186" customFormat="false" ht="12.75" hidden="false" customHeight="false" outlineLevel="0" collapsed="false">
      <c r="A186" s="58" t="s">
        <v>568</v>
      </c>
      <c r="B186" s="58" t="s">
        <v>24</v>
      </c>
      <c r="C186" s="58" t="s">
        <v>221</v>
      </c>
      <c r="D186" s="58" t="s">
        <v>569</v>
      </c>
      <c r="E186" s="58" t="s">
        <v>570</v>
      </c>
    </row>
    <row r="187" customFormat="false" ht="12.75" hidden="false" customHeight="false" outlineLevel="0" collapsed="false">
      <c r="A187" s="58" t="s">
        <v>571</v>
      </c>
      <c r="B187" s="58" t="s">
        <v>24</v>
      </c>
      <c r="C187" s="58" t="s">
        <v>221</v>
      </c>
      <c r="D187" s="58" t="s">
        <v>572</v>
      </c>
      <c r="E187" s="58" t="s">
        <v>573</v>
      </c>
    </row>
    <row r="188" customFormat="false" ht="12.75" hidden="false" customHeight="false" outlineLevel="0" collapsed="false">
      <c r="A188" s="58" t="s">
        <v>574</v>
      </c>
      <c r="B188" s="58" t="s">
        <v>24</v>
      </c>
      <c r="C188" s="58" t="s">
        <v>221</v>
      </c>
      <c r="D188" s="58" t="s">
        <v>575</v>
      </c>
      <c r="E188" s="58" t="s">
        <v>576</v>
      </c>
    </row>
    <row r="189" customFormat="false" ht="12.75" hidden="false" customHeight="false" outlineLevel="0" collapsed="false">
      <c r="A189" s="58" t="s">
        <v>574</v>
      </c>
      <c r="B189" s="58" t="s">
        <v>24</v>
      </c>
      <c r="C189" s="58" t="s">
        <v>221</v>
      </c>
      <c r="D189" s="58" t="s">
        <v>575</v>
      </c>
      <c r="E189" s="58" t="s">
        <v>577</v>
      </c>
    </row>
    <row r="190" customFormat="false" ht="12.75" hidden="false" customHeight="false" outlineLevel="0" collapsed="false">
      <c r="A190" s="58" t="s">
        <v>578</v>
      </c>
      <c r="B190" s="58" t="s">
        <v>24</v>
      </c>
      <c r="C190" s="58" t="s">
        <v>221</v>
      </c>
      <c r="D190" s="58" t="s">
        <v>579</v>
      </c>
      <c r="E190" s="58" t="s">
        <v>580</v>
      </c>
    </row>
    <row r="191" customFormat="false" ht="12.75" hidden="false" customHeight="false" outlineLevel="0" collapsed="false">
      <c r="A191" s="58" t="s">
        <v>581</v>
      </c>
      <c r="B191" s="58" t="s">
        <v>24</v>
      </c>
      <c r="C191" s="58" t="s">
        <v>221</v>
      </c>
      <c r="D191" s="58" t="s">
        <v>582</v>
      </c>
      <c r="E191" s="58" t="s">
        <v>583</v>
      </c>
    </row>
    <row r="192" customFormat="false" ht="12.75" hidden="false" customHeight="false" outlineLevel="0" collapsed="false">
      <c r="A192" s="58" t="s">
        <v>584</v>
      </c>
      <c r="B192" s="58" t="s">
        <v>24</v>
      </c>
      <c r="C192" s="58" t="s">
        <v>221</v>
      </c>
      <c r="D192" s="58" t="s">
        <v>585</v>
      </c>
      <c r="E192" s="58" t="s">
        <v>586</v>
      </c>
    </row>
    <row r="193" customFormat="false" ht="12.75" hidden="false" customHeight="false" outlineLevel="0" collapsed="false">
      <c r="A193" s="58" t="s">
        <v>587</v>
      </c>
      <c r="B193" s="58" t="s">
        <v>25</v>
      </c>
      <c r="C193" s="58" t="s">
        <v>221</v>
      </c>
      <c r="D193" s="58" t="s">
        <v>588</v>
      </c>
      <c r="E193" s="58" t="s">
        <v>589</v>
      </c>
    </row>
    <row r="194" customFormat="false" ht="12.75" hidden="false" customHeight="false" outlineLevel="0" collapsed="false">
      <c r="A194" s="58" t="s">
        <v>590</v>
      </c>
      <c r="B194" s="58" t="s">
        <v>24</v>
      </c>
      <c r="C194" s="58" t="s">
        <v>221</v>
      </c>
      <c r="D194" s="58" t="s">
        <v>591</v>
      </c>
      <c r="E194" s="58" t="s">
        <v>592</v>
      </c>
    </row>
    <row r="195" customFormat="false" ht="12.75" hidden="false" customHeight="false" outlineLevel="0" collapsed="false">
      <c r="A195" s="58" t="s">
        <v>593</v>
      </c>
      <c r="B195" s="58" t="s">
        <v>25</v>
      </c>
      <c r="C195" s="58" t="s">
        <v>193</v>
      </c>
      <c r="D195" s="58" t="s">
        <v>594</v>
      </c>
      <c r="E195" s="58" t="s">
        <v>595</v>
      </c>
    </row>
    <row r="196" customFormat="false" ht="12.75" hidden="false" customHeight="false" outlineLevel="0" collapsed="false">
      <c r="A196" s="58" t="s">
        <v>596</v>
      </c>
      <c r="B196" s="58" t="s">
        <v>24</v>
      </c>
      <c r="C196" s="58" t="s">
        <v>221</v>
      </c>
      <c r="D196" s="58" t="s">
        <v>597</v>
      </c>
      <c r="E196" s="58" t="s">
        <v>598</v>
      </c>
    </row>
    <row r="197" customFormat="false" ht="12.75" hidden="false" customHeight="false" outlineLevel="0" collapsed="false">
      <c r="A197" s="58" t="s">
        <v>599</v>
      </c>
      <c r="B197" s="58" t="s">
        <v>24</v>
      </c>
      <c r="C197" s="58" t="s">
        <v>221</v>
      </c>
      <c r="D197" s="58" t="s">
        <v>600</v>
      </c>
      <c r="E197" s="58" t="s">
        <v>601</v>
      </c>
    </row>
    <row r="198" customFormat="false" ht="12.75" hidden="false" customHeight="false" outlineLevel="0" collapsed="false">
      <c r="A198" s="58" t="s">
        <v>599</v>
      </c>
      <c r="B198" s="58" t="s">
        <v>24</v>
      </c>
      <c r="C198" s="58" t="s">
        <v>221</v>
      </c>
      <c r="D198" s="58" t="s">
        <v>600</v>
      </c>
      <c r="E198" s="58" t="s">
        <v>602</v>
      </c>
    </row>
    <row r="199" customFormat="false" ht="12.75" hidden="false" customHeight="false" outlineLevel="0" collapsed="false">
      <c r="A199" s="58" t="s">
        <v>599</v>
      </c>
      <c r="B199" s="58" t="s">
        <v>24</v>
      </c>
      <c r="C199" s="58" t="s">
        <v>221</v>
      </c>
      <c r="D199" s="58" t="s">
        <v>600</v>
      </c>
      <c r="E199" s="58" t="s">
        <v>603</v>
      </c>
    </row>
    <row r="200" customFormat="false" ht="12.75" hidden="false" customHeight="false" outlineLevel="0" collapsed="false">
      <c r="A200" s="58" t="s">
        <v>599</v>
      </c>
      <c r="B200" s="58" t="s">
        <v>24</v>
      </c>
      <c r="C200" s="58" t="s">
        <v>221</v>
      </c>
      <c r="D200" s="58" t="s">
        <v>600</v>
      </c>
      <c r="E200" s="58" t="s">
        <v>604</v>
      </c>
    </row>
    <row r="201" customFormat="false" ht="12.75" hidden="false" customHeight="false" outlineLevel="0" collapsed="false">
      <c r="A201" s="58" t="s">
        <v>605</v>
      </c>
      <c r="B201" s="58" t="s">
        <v>24</v>
      </c>
      <c r="C201" s="58" t="s">
        <v>221</v>
      </c>
      <c r="D201" s="58" t="s">
        <v>606</v>
      </c>
      <c r="E201" s="58" t="s">
        <v>607</v>
      </c>
    </row>
    <row r="202" customFormat="false" ht="12.75" hidden="false" customHeight="false" outlineLevel="0" collapsed="false">
      <c r="A202" s="58" t="s">
        <v>608</v>
      </c>
      <c r="B202" s="58" t="s">
        <v>24</v>
      </c>
      <c r="C202" s="58" t="s">
        <v>221</v>
      </c>
      <c r="D202" s="58" t="s">
        <v>609</v>
      </c>
      <c r="E202" s="58" t="s">
        <v>610</v>
      </c>
    </row>
    <row r="203" customFormat="false" ht="12.75" hidden="false" customHeight="false" outlineLevel="0" collapsed="false">
      <c r="A203" s="58" t="s">
        <v>611</v>
      </c>
      <c r="B203" s="58" t="s">
        <v>23</v>
      </c>
      <c r="C203" s="58" t="s">
        <v>193</v>
      </c>
      <c r="D203" s="58" t="s">
        <v>612</v>
      </c>
      <c r="E203" s="58" t="s">
        <v>613</v>
      </c>
    </row>
    <row r="204" customFormat="false" ht="12.75" hidden="false" customHeight="false" outlineLevel="0" collapsed="false">
      <c r="A204" s="58" t="s">
        <v>611</v>
      </c>
      <c r="B204" s="58" t="s">
        <v>23</v>
      </c>
      <c r="C204" s="58" t="s">
        <v>193</v>
      </c>
      <c r="D204" s="58" t="s">
        <v>612</v>
      </c>
      <c r="E204" s="58" t="s">
        <v>614</v>
      </c>
    </row>
    <row r="205" customFormat="false" ht="12.75" hidden="false" customHeight="false" outlineLevel="0" collapsed="false">
      <c r="A205" s="58" t="s">
        <v>611</v>
      </c>
      <c r="B205" s="58" t="s">
        <v>23</v>
      </c>
      <c r="C205" s="58" t="s">
        <v>193</v>
      </c>
      <c r="D205" s="58" t="s">
        <v>612</v>
      </c>
      <c r="E205" s="58" t="s">
        <v>615</v>
      </c>
    </row>
    <row r="206" customFormat="false" ht="12.75" hidden="false" customHeight="false" outlineLevel="0" collapsed="false">
      <c r="A206" s="58" t="s">
        <v>611</v>
      </c>
      <c r="B206" s="58" t="s">
        <v>23</v>
      </c>
      <c r="C206" s="58" t="s">
        <v>193</v>
      </c>
      <c r="D206" s="58" t="s">
        <v>612</v>
      </c>
      <c r="E206" s="58" t="s">
        <v>616</v>
      </c>
    </row>
    <row r="207" customFormat="false" ht="12.75" hidden="false" customHeight="false" outlineLevel="0" collapsed="false">
      <c r="A207" s="58" t="s">
        <v>611</v>
      </c>
      <c r="B207" s="58" t="s">
        <v>23</v>
      </c>
      <c r="C207" s="58" t="s">
        <v>193</v>
      </c>
      <c r="D207" s="58" t="s">
        <v>612</v>
      </c>
      <c r="E207" s="58" t="s">
        <v>617</v>
      </c>
    </row>
    <row r="208" customFormat="false" ht="12.75" hidden="false" customHeight="false" outlineLevel="0" collapsed="false">
      <c r="A208" s="58" t="s">
        <v>611</v>
      </c>
      <c r="B208" s="58" t="s">
        <v>23</v>
      </c>
      <c r="C208" s="58" t="s">
        <v>193</v>
      </c>
      <c r="D208" s="58" t="s">
        <v>612</v>
      </c>
      <c r="E208" s="58" t="s">
        <v>618</v>
      </c>
    </row>
    <row r="209" customFormat="false" ht="12.75" hidden="false" customHeight="false" outlineLevel="0" collapsed="false">
      <c r="A209" s="58" t="s">
        <v>611</v>
      </c>
      <c r="B209" s="58" t="s">
        <v>23</v>
      </c>
      <c r="C209" s="58" t="s">
        <v>193</v>
      </c>
      <c r="D209" s="58" t="s">
        <v>612</v>
      </c>
      <c r="E209" s="58" t="s">
        <v>619</v>
      </c>
    </row>
    <row r="210" customFormat="false" ht="12.75" hidden="false" customHeight="false" outlineLevel="0" collapsed="false">
      <c r="A210" s="58" t="s">
        <v>620</v>
      </c>
      <c r="B210" s="58" t="s">
        <v>24</v>
      </c>
      <c r="C210" s="58" t="s">
        <v>221</v>
      </c>
      <c r="D210" s="58" t="s">
        <v>621</v>
      </c>
      <c r="E210" s="58" t="s">
        <v>622</v>
      </c>
    </row>
    <row r="211" customFormat="false" ht="12.75" hidden="false" customHeight="false" outlineLevel="0" collapsed="false">
      <c r="A211" s="58" t="s">
        <v>623</v>
      </c>
      <c r="B211" s="58" t="s">
        <v>24</v>
      </c>
      <c r="C211" s="58" t="s">
        <v>221</v>
      </c>
      <c r="D211" s="58" t="s">
        <v>624</v>
      </c>
      <c r="E211" s="58" t="s">
        <v>625</v>
      </c>
    </row>
    <row r="212" customFormat="false" ht="12.75" hidden="false" customHeight="false" outlineLevel="0" collapsed="false">
      <c r="A212" s="58" t="s">
        <v>626</v>
      </c>
      <c r="B212" s="58" t="s">
        <v>24</v>
      </c>
      <c r="C212" s="58" t="s">
        <v>221</v>
      </c>
      <c r="D212" s="58" t="s">
        <v>627</v>
      </c>
      <c r="E212" s="58" t="s">
        <v>628</v>
      </c>
    </row>
    <row r="213" customFormat="false" ht="12.75" hidden="false" customHeight="false" outlineLevel="0" collapsed="false">
      <c r="A213" s="58" t="s">
        <v>629</v>
      </c>
      <c r="B213" s="58" t="s">
        <v>24</v>
      </c>
      <c r="C213" s="58" t="s">
        <v>221</v>
      </c>
      <c r="D213" s="58" t="s">
        <v>630</v>
      </c>
      <c r="E213" s="58" t="s">
        <v>631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H25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J:J A1"/>
    </sheetView>
  </sheetViews>
  <sheetFormatPr defaultRowHeight="15" zeroHeight="false" outlineLevelRow="0" outlineLevelCol="0"/>
  <cols>
    <col collapsed="false" customWidth="true" hidden="false" outlineLevel="0" max="1" min="1" style="1" width="25.66"/>
    <col collapsed="false" customWidth="true" hidden="false" outlineLevel="0" max="2" min="2" style="1" width="15.89"/>
    <col collapsed="false" customWidth="true" hidden="false" outlineLevel="0" max="3" min="3" style="1" width="12.11"/>
    <col collapsed="false" customWidth="true" hidden="false" outlineLevel="0" max="4" min="4" style="1" width="30.56"/>
    <col collapsed="false" customWidth="true" hidden="false" outlineLevel="0" max="5" min="5" style="1" width="27.66"/>
    <col collapsed="false" customWidth="true" hidden="false" outlineLevel="0" max="6" min="6" style="60" width="20.89"/>
    <col collapsed="false" customWidth="true" hidden="false" outlineLevel="0" max="7" min="7" style="60" width="30.66"/>
    <col collapsed="false" customWidth="true" hidden="false" outlineLevel="0" max="8" min="8" style="61" width="20.67"/>
    <col collapsed="false" customWidth="true" hidden="false" outlineLevel="0" max="9" min="9" style="4" width="18.55"/>
    <col collapsed="false" customWidth="true" hidden="false" outlineLevel="0" max="1025" min="10" style="0" width="9.14"/>
  </cols>
  <sheetData>
    <row r="2" customFormat="false" ht="15" hidden="false" customHeight="true" outlineLevel="0" collapsed="false">
      <c r="A2" s="62" t="s">
        <v>632</v>
      </c>
      <c r="B2" s="62"/>
      <c r="C2" s="62"/>
      <c r="D2" s="62"/>
      <c r="E2" s="62"/>
      <c r="F2" s="62"/>
      <c r="G2" s="62"/>
      <c r="H2" s="62"/>
    </row>
    <row r="3" customFormat="false" ht="15" hidden="false" customHeight="false" outlineLevel="0" collapsed="false">
      <c r="A3" s="63"/>
      <c r="G3" s="61"/>
    </row>
    <row r="4" customFormat="false" ht="15" hidden="false" customHeight="false" outlineLevel="0" collapsed="false">
      <c r="A4" s="62" t="s">
        <v>187</v>
      </c>
      <c r="B4" s="62" t="s">
        <v>188</v>
      </c>
      <c r="C4" s="62" t="s">
        <v>189</v>
      </c>
      <c r="D4" s="62" t="s">
        <v>190</v>
      </c>
      <c r="E4" s="62" t="s">
        <v>191</v>
      </c>
      <c r="F4" s="62" t="s">
        <v>633</v>
      </c>
      <c r="G4" s="62" t="s">
        <v>634</v>
      </c>
      <c r="H4" s="64" t="s">
        <v>635</v>
      </c>
    </row>
    <row r="5" customFormat="false" ht="15" hidden="false" customHeight="false" outlineLevel="0" collapsed="false">
      <c r="A5" s="65" t="s">
        <v>636</v>
      </c>
      <c r="B5" s="65" t="s">
        <v>24</v>
      </c>
      <c r="C5" s="65" t="s">
        <v>193</v>
      </c>
      <c r="D5" s="65" t="s">
        <v>637</v>
      </c>
      <c r="E5" s="65" t="s">
        <v>638</v>
      </c>
      <c r="F5" s="66"/>
      <c r="G5" s="66"/>
      <c r="H5" s="67"/>
    </row>
    <row r="6" customFormat="false" ht="15" hidden="false" customHeight="false" outlineLevel="0" collapsed="false">
      <c r="A6" s="58" t="s">
        <v>639</v>
      </c>
      <c r="B6" s="58" t="s">
        <v>24</v>
      </c>
      <c r="C6" s="58" t="s">
        <v>193</v>
      </c>
      <c r="D6" s="58" t="s">
        <v>640</v>
      </c>
      <c r="E6" s="68" t="s">
        <v>638</v>
      </c>
      <c r="F6" s="60" t="s">
        <v>641</v>
      </c>
    </row>
    <row r="7" customFormat="false" ht="15" hidden="false" customHeight="false" outlineLevel="0" collapsed="false">
      <c r="A7" s="58" t="s">
        <v>642</v>
      </c>
      <c r="B7" s="58" t="s">
        <v>24</v>
      </c>
      <c r="C7" s="58" t="s">
        <v>193</v>
      </c>
      <c r="D7" s="58" t="s">
        <v>643</v>
      </c>
      <c r="E7" s="68" t="s">
        <v>638</v>
      </c>
    </row>
    <row r="8" customFormat="false" ht="15" hidden="false" customHeight="false" outlineLevel="0" collapsed="false">
      <c r="A8" s="58" t="s">
        <v>644</v>
      </c>
      <c r="B8" s="58" t="s">
        <v>24</v>
      </c>
      <c r="C8" s="58" t="s">
        <v>193</v>
      </c>
      <c r="D8" s="68" t="s">
        <v>645</v>
      </c>
      <c r="E8" s="60" t="s">
        <v>638</v>
      </c>
    </row>
    <row r="9" customFormat="false" ht="15" hidden="false" customHeight="false" outlineLevel="0" collapsed="false">
      <c r="A9" s="58" t="s">
        <v>192</v>
      </c>
      <c r="B9" s="58" t="s">
        <v>24</v>
      </c>
      <c r="C9" s="58" t="s">
        <v>193</v>
      </c>
      <c r="D9" s="58" t="s">
        <v>194</v>
      </c>
      <c r="E9" s="68" t="s">
        <v>195</v>
      </c>
      <c r="H9" s="61" t="s">
        <v>646</v>
      </c>
    </row>
    <row r="10" customFormat="false" ht="15" hidden="false" customHeight="false" outlineLevel="0" collapsed="false">
      <c r="A10" s="58" t="s">
        <v>647</v>
      </c>
      <c r="B10" s="58" t="s">
        <v>24</v>
      </c>
      <c r="C10" s="58" t="s">
        <v>193</v>
      </c>
      <c r="D10" s="58" t="s">
        <v>648</v>
      </c>
      <c r="E10" s="68" t="s">
        <v>638</v>
      </c>
    </row>
    <row r="11" customFormat="false" ht="15" hidden="false" customHeight="false" outlineLevel="0" collapsed="false">
      <c r="A11" s="58" t="s">
        <v>649</v>
      </c>
      <c r="B11" s="58" t="s">
        <v>24</v>
      </c>
      <c r="C11" s="58" t="s">
        <v>193</v>
      </c>
      <c r="D11" s="58" t="s">
        <v>650</v>
      </c>
      <c r="E11" s="68" t="s">
        <v>638</v>
      </c>
    </row>
    <row r="12" customFormat="false" ht="15" hidden="false" customHeight="false" outlineLevel="0" collapsed="false">
      <c r="A12" s="58" t="s">
        <v>651</v>
      </c>
      <c r="B12" s="58" t="s">
        <v>25</v>
      </c>
      <c r="C12" s="58" t="s">
        <v>193</v>
      </c>
      <c r="D12" s="58" t="s">
        <v>652</v>
      </c>
      <c r="E12" s="68" t="s">
        <v>638</v>
      </c>
      <c r="H12" s="69" t="str">
        <f aca="false">HYPERLINK("https://jira.itg.ti.com/browse/MISRAC-9","MISRAC-9")</f>
        <v>MISRAC-9</v>
      </c>
    </row>
    <row r="13" customFormat="false" ht="15" hidden="false" customHeight="false" outlineLevel="0" collapsed="false">
      <c r="A13" s="58" t="s">
        <v>196</v>
      </c>
      <c r="B13" s="58" t="s">
        <v>24</v>
      </c>
      <c r="C13" s="58" t="s">
        <v>193</v>
      </c>
      <c r="D13" s="58" t="s">
        <v>197</v>
      </c>
      <c r="E13" s="68" t="s">
        <v>198</v>
      </c>
    </row>
    <row r="14" customFormat="false" ht="15" hidden="false" customHeight="false" outlineLevel="0" collapsed="false">
      <c r="A14" s="58" t="s">
        <v>196</v>
      </c>
      <c r="B14" s="58" t="s">
        <v>24</v>
      </c>
      <c r="C14" s="58" t="s">
        <v>193</v>
      </c>
      <c r="D14" s="58" t="s">
        <v>197</v>
      </c>
      <c r="E14" s="68" t="s">
        <v>199</v>
      </c>
    </row>
    <row r="15" customFormat="false" ht="15" hidden="false" customHeight="false" outlineLevel="0" collapsed="false">
      <c r="A15" s="58" t="s">
        <v>196</v>
      </c>
      <c r="B15" s="58" t="s">
        <v>24</v>
      </c>
      <c r="C15" s="58" t="s">
        <v>193</v>
      </c>
      <c r="D15" s="58" t="s">
        <v>197</v>
      </c>
      <c r="E15" s="68" t="s">
        <v>200</v>
      </c>
    </row>
    <row r="16" customFormat="false" ht="15" hidden="false" customHeight="false" outlineLevel="0" collapsed="false">
      <c r="A16" s="58" t="s">
        <v>196</v>
      </c>
      <c r="B16" s="58" t="s">
        <v>24</v>
      </c>
      <c r="C16" s="58" t="s">
        <v>193</v>
      </c>
      <c r="D16" s="58" t="s">
        <v>197</v>
      </c>
      <c r="E16" s="68" t="s">
        <v>201</v>
      </c>
    </row>
    <row r="17" customFormat="false" ht="15" hidden="false" customHeight="false" outlineLevel="0" collapsed="false">
      <c r="A17" s="58" t="s">
        <v>196</v>
      </c>
      <c r="B17" s="58" t="s">
        <v>24</v>
      </c>
      <c r="C17" s="58" t="s">
        <v>193</v>
      </c>
      <c r="D17" s="58" t="s">
        <v>197</v>
      </c>
      <c r="E17" s="68" t="s">
        <v>202</v>
      </c>
    </row>
    <row r="18" customFormat="false" ht="15" hidden="false" customHeight="false" outlineLevel="0" collapsed="false">
      <c r="A18" s="58" t="s">
        <v>196</v>
      </c>
      <c r="B18" s="58" t="s">
        <v>24</v>
      </c>
      <c r="C18" s="58" t="s">
        <v>193</v>
      </c>
      <c r="D18" s="58" t="s">
        <v>197</v>
      </c>
      <c r="E18" s="68" t="s">
        <v>203</v>
      </c>
    </row>
    <row r="19" customFormat="false" ht="15" hidden="false" customHeight="false" outlineLevel="0" collapsed="false">
      <c r="A19" s="58" t="s">
        <v>196</v>
      </c>
      <c r="B19" s="58" t="s">
        <v>24</v>
      </c>
      <c r="C19" s="58" t="s">
        <v>193</v>
      </c>
      <c r="D19" s="58" t="s">
        <v>197</v>
      </c>
      <c r="E19" s="68" t="s">
        <v>204</v>
      </c>
    </row>
    <row r="20" customFormat="false" ht="15" hidden="false" customHeight="false" outlineLevel="0" collapsed="false">
      <c r="A20" s="58" t="s">
        <v>196</v>
      </c>
      <c r="B20" s="58" t="s">
        <v>24</v>
      </c>
      <c r="C20" s="58" t="s">
        <v>193</v>
      </c>
      <c r="D20" s="58" t="s">
        <v>197</v>
      </c>
      <c r="E20" s="68" t="s">
        <v>205</v>
      </c>
    </row>
    <row r="21" customFormat="false" ht="15" hidden="false" customHeight="false" outlineLevel="0" collapsed="false">
      <c r="A21" s="58" t="s">
        <v>196</v>
      </c>
      <c r="B21" s="58" t="s">
        <v>24</v>
      </c>
      <c r="C21" s="58" t="s">
        <v>193</v>
      </c>
      <c r="D21" s="58" t="s">
        <v>197</v>
      </c>
      <c r="E21" s="68" t="s">
        <v>206</v>
      </c>
    </row>
    <row r="22" customFormat="false" ht="15" hidden="false" customHeight="false" outlineLevel="0" collapsed="false">
      <c r="A22" s="58" t="s">
        <v>196</v>
      </c>
      <c r="B22" s="58" t="s">
        <v>24</v>
      </c>
      <c r="C22" s="58" t="s">
        <v>193</v>
      </c>
      <c r="D22" s="58" t="s">
        <v>197</v>
      </c>
      <c r="E22" s="68" t="s">
        <v>207</v>
      </c>
    </row>
    <row r="23" customFormat="false" ht="15" hidden="false" customHeight="false" outlineLevel="0" collapsed="false">
      <c r="A23" s="58" t="s">
        <v>196</v>
      </c>
      <c r="B23" s="58" t="s">
        <v>24</v>
      </c>
      <c r="C23" s="58" t="s">
        <v>193</v>
      </c>
      <c r="D23" s="58" t="s">
        <v>197</v>
      </c>
      <c r="E23" s="68" t="s">
        <v>208</v>
      </c>
    </row>
    <row r="24" customFormat="false" ht="15" hidden="false" customHeight="false" outlineLevel="0" collapsed="false">
      <c r="A24" s="58" t="s">
        <v>196</v>
      </c>
      <c r="B24" s="58" t="s">
        <v>24</v>
      </c>
      <c r="C24" s="58" t="s">
        <v>193</v>
      </c>
      <c r="D24" s="58" t="s">
        <v>197</v>
      </c>
      <c r="E24" s="68" t="s">
        <v>209</v>
      </c>
    </row>
    <row r="25" customFormat="false" ht="15" hidden="false" customHeight="false" outlineLevel="0" collapsed="false">
      <c r="A25" s="58" t="s">
        <v>196</v>
      </c>
      <c r="B25" s="58" t="s">
        <v>24</v>
      </c>
      <c r="C25" s="58" t="s">
        <v>193</v>
      </c>
      <c r="D25" s="58" t="s">
        <v>197</v>
      </c>
      <c r="E25" s="68" t="s">
        <v>210</v>
      </c>
    </row>
    <row r="26" customFormat="false" ht="15" hidden="false" customHeight="false" outlineLevel="0" collapsed="false">
      <c r="A26" s="58" t="s">
        <v>196</v>
      </c>
      <c r="B26" s="58" t="s">
        <v>24</v>
      </c>
      <c r="C26" s="58" t="s">
        <v>193</v>
      </c>
      <c r="D26" s="58" t="s">
        <v>197</v>
      </c>
      <c r="E26" s="68" t="s">
        <v>211</v>
      </c>
    </row>
    <row r="27" customFormat="false" ht="15" hidden="false" customHeight="false" outlineLevel="0" collapsed="false">
      <c r="A27" s="58" t="s">
        <v>196</v>
      </c>
      <c r="B27" s="58" t="s">
        <v>24</v>
      </c>
      <c r="C27" s="58" t="s">
        <v>193</v>
      </c>
      <c r="D27" s="58" t="s">
        <v>197</v>
      </c>
      <c r="E27" s="68" t="s">
        <v>212</v>
      </c>
    </row>
    <row r="28" customFormat="false" ht="15" hidden="false" customHeight="false" outlineLevel="0" collapsed="false">
      <c r="A28" s="58" t="s">
        <v>653</v>
      </c>
      <c r="B28" s="58" t="s">
        <v>25</v>
      </c>
      <c r="C28" s="58" t="s">
        <v>193</v>
      </c>
      <c r="D28" s="58" t="s">
        <v>654</v>
      </c>
      <c r="E28" s="68" t="s">
        <v>638</v>
      </c>
      <c r="H28" s="69" t="str">
        <f aca="false">HYPERLINK("https://jira.itg.ti.com/browse/MISRAC-3","MISRAC-3")</f>
        <v>MISRAC-3</v>
      </c>
    </row>
    <row r="29" customFormat="false" ht="15" hidden="false" customHeight="false" outlineLevel="0" collapsed="false">
      <c r="A29" s="58" t="s">
        <v>213</v>
      </c>
      <c r="B29" s="58" t="s">
        <v>24</v>
      </c>
      <c r="C29" s="58" t="s">
        <v>193</v>
      </c>
      <c r="D29" s="58" t="s">
        <v>214</v>
      </c>
      <c r="E29" s="68" t="s">
        <v>215</v>
      </c>
    </row>
    <row r="30" customFormat="false" ht="15" hidden="false" customHeight="false" outlineLevel="0" collapsed="false">
      <c r="A30" s="58" t="s">
        <v>655</v>
      </c>
      <c r="B30" s="58" t="s">
        <v>25</v>
      </c>
      <c r="C30" s="58" t="s">
        <v>193</v>
      </c>
      <c r="D30" s="58" t="s">
        <v>656</v>
      </c>
      <c r="E30" s="68" t="s">
        <v>638</v>
      </c>
    </row>
    <row r="31" customFormat="false" ht="15" hidden="false" customHeight="false" outlineLevel="0" collapsed="false">
      <c r="A31" s="58" t="s">
        <v>657</v>
      </c>
      <c r="B31" s="58" t="s">
        <v>25</v>
      </c>
      <c r="C31" s="58" t="s">
        <v>193</v>
      </c>
      <c r="D31" s="58" t="s">
        <v>658</v>
      </c>
      <c r="E31" s="68" t="s">
        <v>638</v>
      </c>
      <c r="H31" s="69" t="str">
        <f aca="false">HYPERLINK("https://jira.itg.ti.com/browse/MISRAC-4","MISRAC-4")</f>
        <v>MISRAC-4</v>
      </c>
    </row>
    <row r="32" customFormat="false" ht="15" hidden="false" customHeight="false" outlineLevel="0" collapsed="false">
      <c r="A32" s="58" t="s">
        <v>216</v>
      </c>
      <c r="B32" s="58" t="s">
        <v>25</v>
      </c>
      <c r="C32" s="58" t="s">
        <v>193</v>
      </c>
      <c r="D32" s="58" t="s">
        <v>217</v>
      </c>
      <c r="E32" s="68" t="s">
        <v>218</v>
      </c>
      <c r="H32" s="69" t="str">
        <f aca="false">HYPERLINK("https://jira.itg.ti.com/browse/MISRAC-5","MISRAC-5")</f>
        <v>MISRAC-5</v>
      </c>
    </row>
    <row r="33" customFormat="false" ht="15" hidden="false" customHeight="false" outlineLevel="0" collapsed="false">
      <c r="A33" s="58" t="s">
        <v>659</v>
      </c>
      <c r="B33" s="58" t="s">
        <v>24</v>
      </c>
      <c r="C33" s="58" t="s">
        <v>193</v>
      </c>
      <c r="D33" s="58" t="s">
        <v>660</v>
      </c>
      <c r="E33" s="68" t="s">
        <v>638</v>
      </c>
    </row>
    <row r="34" customFormat="false" ht="15" hidden="false" customHeight="false" outlineLevel="0" collapsed="false">
      <c r="A34" s="58" t="s">
        <v>661</v>
      </c>
      <c r="B34" s="58" t="s">
        <v>25</v>
      </c>
      <c r="C34" s="58" t="s">
        <v>193</v>
      </c>
      <c r="D34" s="58" t="s">
        <v>662</v>
      </c>
      <c r="E34" s="68" t="s">
        <v>638</v>
      </c>
      <c r="H34" s="69" t="str">
        <f aca="false">HYPERLINK("https://jira.itg.ti.com/browse/MISRAC-6","MISRAC-6")</f>
        <v>MISRAC-6</v>
      </c>
    </row>
    <row r="35" customFormat="false" ht="15" hidden="false" customHeight="false" outlineLevel="0" collapsed="false">
      <c r="A35" s="58" t="s">
        <v>178</v>
      </c>
      <c r="B35" s="58" t="s">
        <v>25</v>
      </c>
      <c r="C35" s="58" t="s">
        <v>193</v>
      </c>
      <c r="D35" s="58" t="s">
        <v>219</v>
      </c>
      <c r="E35" s="68" t="s">
        <v>183</v>
      </c>
      <c r="H35" s="61" t="s">
        <v>663</v>
      </c>
    </row>
    <row r="36" customFormat="false" ht="15" hidden="false" customHeight="false" outlineLevel="0" collapsed="false">
      <c r="A36" s="58" t="s">
        <v>664</v>
      </c>
      <c r="B36" s="58" t="s">
        <v>24</v>
      </c>
      <c r="C36" s="58" t="s">
        <v>221</v>
      </c>
      <c r="D36" s="58" t="s">
        <v>665</v>
      </c>
      <c r="E36" s="68" t="s">
        <v>638</v>
      </c>
      <c r="F36" s="60" t="s">
        <v>641</v>
      </c>
    </row>
    <row r="37" customFormat="false" ht="15" hidden="false" customHeight="false" outlineLevel="0" collapsed="false">
      <c r="A37" s="58" t="s">
        <v>666</v>
      </c>
      <c r="B37" s="58" t="s">
        <v>25</v>
      </c>
      <c r="C37" s="58" t="s">
        <v>193</v>
      </c>
      <c r="D37" s="58" t="s">
        <v>667</v>
      </c>
      <c r="E37" s="68" t="s">
        <v>638</v>
      </c>
      <c r="H37" s="69" t="str">
        <f aca="false">HYPERLINK("https://jira.itg.ti.com/browse/MISRAC-10","MISRAC-10")</f>
        <v>MISRAC-10</v>
      </c>
    </row>
    <row r="38" customFormat="false" ht="15" hidden="false" customHeight="false" outlineLevel="0" collapsed="false">
      <c r="A38" s="58" t="s">
        <v>668</v>
      </c>
      <c r="B38" s="58" t="s">
        <v>24</v>
      </c>
      <c r="C38" s="58" t="s">
        <v>193</v>
      </c>
      <c r="D38" s="58" t="s">
        <v>669</v>
      </c>
      <c r="E38" s="68" t="s">
        <v>638</v>
      </c>
    </row>
    <row r="39" customFormat="false" ht="15" hidden="false" customHeight="false" outlineLevel="0" collapsed="false">
      <c r="A39" s="58" t="s">
        <v>220</v>
      </c>
      <c r="B39" s="58" t="s">
        <v>24</v>
      </c>
      <c r="C39" s="58" t="s">
        <v>221</v>
      </c>
      <c r="D39" s="58" t="s">
        <v>222</v>
      </c>
      <c r="E39" s="68" t="s">
        <v>223</v>
      </c>
    </row>
    <row r="40" customFormat="false" ht="15" hidden="false" customHeight="false" outlineLevel="0" collapsed="false">
      <c r="A40" s="58" t="s">
        <v>220</v>
      </c>
      <c r="B40" s="58" t="s">
        <v>24</v>
      </c>
      <c r="C40" s="58" t="s">
        <v>221</v>
      </c>
      <c r="D40" s="58" t="s">
        <v>222</v>
      </c>
      <c r="E40" s="68" t="s">
        <v>224</v>
      </c>
    </row>
    <row r="41" customFormat="false" ht="15" hidden="false" customHeight="false" outlineLevel="0" collapsed="false">
      <c r="A41" s="58" t="s">
        <v>220</v>
      </c>
      <c r="B41" s="58" t="s">
        <v>24</v>
      </c>
      <c r="C41" s="58" t="s">
        <v>221</v>
      </c>
      <c r="D41" s="58" t="s">
        <v>222</v>
      </c>
      <c r="E41" s="68" t="s">
        <v>225</v>
      </c>
    </row>
    <row r="42" customFormat="false" ht="15" hidden="false" customHeight="false" outlineLevel="0" collapsed="false">
      <c r="A42" s="58" t="s">
        <v>220</v>
      </c>
      <c r="B42" s="58" t="s">
        <v>24</v>
      </c>
      <c r="C42" s="58" t="s">
        <v>221</v>
      </c>
      <c r="D42" s="58" t="s">
        <v>222</v>
      </c>
      <c r="E42" s="68" t="s">
        <v>226</v>
      </c>
    </row>
    <row r="43" customFormat="false" ht="15" hidden="false" customHeight="false" outlineLevel="0" collapsed="false">
      <c r="A43" s="58" t="s">
        <v>227</v>
      </c>
      <c r="B43" s="58" t="s">
        <v>24</v>
      </c>
      <c r="C43" s="58" t="s">
        <v>221</v>
      </c>
      <c r="D43" s="58" t="s">
        <v>228</v>
      </c>
      <c r="E43" s="68" t="s">
        <v>229</v>
      </c>
    </row>
    <row r="44" customFormat="false" ht="15" hidden="false" customHeight="false" outlineLevel="0" collapsed="false">
      <c r="A44" s="58" t="s">
        <v>110</v>
      </c>
      <c r="B44" s="58" t="s">
        <v>24</v>
      </c>
      <c r="C44" s="58" t="s">
        <v>221</v>
      </c>
      <c r="D44" s="58" t="s">
        <v>230</v>
      </c>
      <c r="E44" s="68" t="s">
        <v>116</v>
      </c>
      <c r="H44" s="61" t="s">
        <v>670</v>
      </c>
    </row>
    <row r="45" customFormat="false" ht="15" hidden="false" customHeight="false" outlineLevel="0" collapsed="false">
      <c r="A45" s="58" t="s">
        <v>231</v>
      </c>
      <c r="B45" s="58" t="s">
        <v>24</v>
      </c>
      <c r="C45" s="58" t="s">
        <v>221</v>
      </c>
      <c r="D45" s="58" t="s">
        <v>232</v>
      </c>
      <c r="E45" s="68" t="s">
        <v>233</v>
      </c>
    </row>
    <row r="46" customFormat="false" ht="15" hidden="false" customHeight="false" outlineLevel="0" collapsed="false">
      <c r="A46" s="58" t="s">
        <v>234</v>
      </c>
      <c r="B46" s="58" t="s">
        <v>25</v>
      </c>
      <c r="C46" s="58" t="s">
        <v>221</v>
      </c>
      <c r="D46" s="58" t="s">
        <v>235</v>
      </c>
      <c r="E46" s="68" t="s">
        <v>236</v>
      </c>
    </row>
    <row r="47" customFormat="false" ht="15" hidden="false" customHeight="false" outlineLevel="0" collapsed="false">
      <c r="A47" s="58" t="s">
        <v>237</v>
      </c>
      <c r="B47" s="58" t="s">
        <v>24</v>
      </c>
      <c r="C47" s="58" t="s">
        <v>221</v>
      </c>
      <c r="D47" s="58" t="s">
        <v>238</v>
      </c>
      <c r="E47" s="68" t="s">
        <v>239</v>
      </c>
    </row>
    <row r="48" customFormat="false" ht="15" hidden="false" customHeight="false" outlineLevel="0" collapsed="false">
      <c r="A48" s="58" t="s">
        <v>240</v>
      </c>
      <c r="B48" s="58" t="s">
        <v>24</v>
      </c>
      <c r="C48" s="58" t="s">
        <v>221</v>
      </c>
      <c r="D48" s="58" t="s">
        <v>241</v>
      </c>
      <c r="E48" s="68" t="s">
        <v>242</v>
      </c>
      <c r="H48" s="69" t="str">
        <f aca="false">HYPERLINK("https://jira.itg.ti.com/browse/MISRAC-86","MISRAC-86")</f>
        <v>MISRAC-86</v>
      </c>
    </row>
    <row r="49" customFormat="false" ht="15" hidden="false" customHeight="false" outlineLevel="0" collapsed="false">
      <c r="A49" s="58" t="s">
        <v>243</v>
      </c>
      <c r="B49" s="58" t="s">
        <v>24</v>
      </c>
      <c r="C49" s="58" t="s">
        <v>221</v>
      </c>
      <c r="D49" s="58" t="s">
        <v>244</v>
      </c>
      <c r="E49" s="68" t="s">
        <v>245</v>
      </c>
    </row>
    <row r="50" customFormat="false" ht="15" hidden="false" customHeight="false" outlineLevel="0" collapsed="false">
      <c r="A50" s="58" t="s">
        <v>243</v>
      </c>
      <c r="B50" s="58" t="s">
        <v>24</v>
      </c>
      <c r="C50" s="58" t="s">
        <v>221</v>
      </c>
      <c r="D50" s="58" t="s">
        <v>244</v>
      </c>
      <c r="E50" s="68" t="s">
        <v>246</v>
      </c>
    </row>
    <row r="51" customFormat="false" ht="15" hidden="false" customHeight="false" outlineLevel="0" collapsed="false">
      <c r="A51" s="58" t="s">
        <v>247</v>
      </c>
      <c r="B51" s="58" t="s">
        <v>24</v>
      </c>
      <c r="C51" s="58" t="s">
        <v>221</v>
      </c>
      <c r="D51" s="58" t="s">
        <v>248</v>
      </c>
      <c r="E51" s="68" t="s">
        <v>249</v>
      </c>
    </row>
    <row r="52" customFormat="false" ht="15" hidden="false" customHeight="false" outlineLevel="0" collapsed="false">
      <c r="A52" s="58" t="s">
        <v>250</v>
      </c>
      <c r="B52" s="58" t="s">
        <v>24</v>
      </c>
      <c r="C52" s="58" t="s">
        <v>221</v>
      </c>
      <c r="D52" s="58" t="s">
        <v>251</v>
      </c>
      <c r="E52" s="68" t="s">
        <v>252</v>
      </c>
    </row>
    <row r="53" customFormat="false" ht="15" hidden="false" customHeight="false" outlineLevel="0" collapsed="false">
      <c r="A53" s="58" t="s">
        <v>253</v>
      </c>
      <c r="B53" s="58" t="s">
        <v>24</v>
      </c>
      <c r="C53" s="58" t="s">
        <v>221</v>
      </c>
      <c r="D53" s="58" t="s">
        <v>254</v>
      </c>
      <c r="E53" s="68" t="s">
        <v>255</v>
      </c>
      <c r="H53" s="69" t="str">
        <f aca="false">HYPERLINK("https://jira.itg.ti.com/browse/MISRAC-25","MISRAC-25")</f>
        <v>MISRAC-25</v>
      </c>
    </row>
    <row r="54" customFormat="false" ht="15" hidden="false" customHeight="false" outlineLevel="0" collapsed="false">
      <c r="A54" s="58" t="s">
        <v>76</v>
      </c>
      <c r="B54" s="58" t="s">
        <v>25</v>
      </c>
      <c r="C54" s="58" t="s">
        <v>221</v>
      </c>
      <c r="D54" s="58" t="s">
        <v>256</v>
      </c>
      <c r="E54" s="68" t="s">
        <v>79</v>
      </c>
      <c r="H54" s="69" t="str">
        <f aca="false">HYPERLINK("https://jira.itg.ti.com/browse/MISRAC-26","MISRAC-26")</f>
        <v>MISRAC-26</v>
      </c>
    </row>
    <row r="55" customFormat="false" ht="15" hidden="false" customHeight="false" outlineLevel="0" collapsed="false">
      <c r="A55" s="58" t="s">
        <v>257</v>
      </c>
      <c r="B55" s="58" t="s">
        <v>25</v>
      </c>
      <c r="C55" s="58" t="s">
        <v>221</v>
      </c>
      <c r="D55" s="58" t="s">
        <v>258</v>
      </c>
      <c r="E55" s="68" t="s">
        <v>259</v>
      </c>
      <c r="H55" s="69" t="str">
        <f aca="false">HYPERLINK("https://jira.itg.ti.com/browse/MISRAC-64","MISRAC-64")</f>
        <v>MISRAC-64</v>
      </c>
    </row>
    <row r="56" customFormat="false" ht="15" hidden="false" customHeight="false" outlineLevel="0" collapsed="false">
      <c r="A56" s="58" t="s">
        <v>174</v>
      </c>
      <c r="B56" s="58" t="s">
        <v>24</v>
      </c>
      <c r="C56" s="58" t="s">
        <v>221</v>
      </c>
      <c r="D56" s="58" t="s">
        <v>260</v>
      </c>
      <c r="E56" s="68" t="s">
        <v>176</v>
      </c>
      <c r="H56" s="69" t="str">
        <f aca="false">HYPERLINK("https://jira.itg.ti.com/browse/MISRAC-27","MISRAC-27")</f>
        <v>MISRAC-27</v>
      </c>
    </row>
    <row r="57" customFormat="false" ht="15" hidden="false" customHeight="false" outlineLevel="0" collapsed="false">
      <c r="A57" s="58" t="s">
        <v>261</v>
      </c>
      <c r="B57" s="58" t="s">
        <v>24</v>
      </c>
      <c r="C57" s="58" t="s">
        <v>221</v>
      </c>
      <c r="D57" s="58" t="s">
        <v>262</v>
      </c>
      <c r="E57" s="68" t="s">
        <v>263</v>
      </c>
    </row>
    <row r="58" customFormat="false" ht="15" hidden="false" customHeight="false" outlineLevel="0" collapsed="false">
      <c r="A58" s="58" t="s">
        <v>264</v>
      </c>
      <c r="B58" s="58" t="s">
        <v>24</v>
      </c>
      <c r="C58" s="58" t="s">
        <v>221</v>
      </c>
      <c r="D58" s="58" t="s">
        <v>265</v>
      </c>
      <c r="E58" s="68" t="s">
        <v>266</v>
      </c>
      <c r="H58" s="69" t="str">
        <f aca="false">HYPERLINK("https://jira.itg.ti.com/browse/MISRAC-28","MISRAC-28")</f>
        <v>MISRAC-28</v>
      </c>
    </row>
    <row r="59" customFormat="false" ht="15" hidden="false" customHeight="false" outlineLevel="0" collapsed="false">
      <c r="A59" s="58" t="s">
        <v>267</v>
      </c>
      <c r="B59" s="58" t="s">
        <v>24</v>
      </c>
      <c r="C59" s="58" t="s">
        <v>221</v>
      </c>
      <c r="D59" s="58" t="s">
        <v>268</v>
      </c>
      <c r="E59" s="68" t="s">
        <v>269</v>
      </c>
      <c r="H59" s="61" t="s">
        <v>671</v>
      </c>
    </row>
    <row r="60" customFormat="false" ht="15" hidden="false" customHeight="false" outlineLevel="0" collapsed="false">
      <c r="A60" s="58" t="s">
        <v>270</v>
      </c>
      <c r="B60" s="58" t="s">
        <v>25</v>
      </c>
      <c r="C60" s="58" t="s">
        <v>221</v>
      </c>
      <c r="D60" s="58" t="s">
        <v>271</v>
      </c>
      <c r="E60" s="68" t="s">
        <v>272</v>
      </c>
    </row>
    <row r="61" customFormat="false" ht="15" hidden="false" customHeight="false" outlineLevel="0" collapsed="false">
      <c r="A61" s="58" t="s">
        <v>270</v>
      </c>
      <c r="B61" s="58" t="s">
        <v>25</v>
      </c>
      <c r="C61" s="58" t="s">
        <v>221</v>
      </c>
      <c r="D61" s="58" t="s">
        <v>271</v>
      </c>
      <c r="E61" s="68" t="s">
        <v>273</v>
      </c>
    </row>
    <row r="62" customFormat="false" ht="15" hidden="false" customHeight="false" outlineLevel="0" collapsed="false">
      <c r="A62" s="58" t="s">
        <v>274</v>
      </c>
      <c r="B62" s="58" t="s">
        <v>24</v>
      </c>
      <c r="C62" s="58" t="s">
        <v>193</v>
      </c>
      <c r="D62" s="58" t="s">
        <v>275</v>
      </c>
      <c r="E62" s="68" t="s">
        <v>276</v>
      </c>
      <c r="H62" s="69" t="str">
        <f aca="false">HYPERLINK("https://jira.itg.ti.com/browse/MISRAC-87","MISRAC-87")</f>
        <v>MISRAC-87</v>
      </c>
    </row>
    <row r="63" customFormat="false" ht="15" hidden="false" customHeight="false" outlineLevel="0" collapsed="false">
      <c r="A63" s="58" t="s">
        <v>277</v>
      </c>
      <c r="B63" s="58" t="s">
        <v>25</v>
      </c>
      <c r="C63" s="58" t="s">
        <v>221</v>
      </c>
      <c r="D63" s="58" t="s">
        <v>278</v>
      </c>
      <c r="E63" s="68" t="s">
        <v>279</v>
      </c>
    </row>
    <row r="64" customFormat="false" ht="15" hidden="false" customHeight="false" outlineLevel="0" collapsed="false">
      <c r="A64" s="58" t="s">
        <v>120</v>
      </c>
      <c r="B64" s="58" t="s">
        <v>25</v>
      </c>
      <c r="C64" s="58" t="s">
        <v>221</v>
      </c>
      <c r="D64" s="58" t="s">
        <v>280</v>
      </c>
      <c r="E64" s="68" t="s">
        <v>123</v>
      </c>
      <c r="H64" s="69" t="str">
        <f aca="false">HYPERLINK("https://jira.itg.ti.com/browse/MISRAC-74","MISRAC-74")</f>
        <v>MISRAC-74</v>
      </c>
    </row>
    <row r="65" customFormat="false" ht="15" hidden="false" customHeight="false" outlineLevel="0" collapsed="false">
      <c r="A65" s="58" t="s">
        <v>281</v>
      </c>
      <c r="B65" s="58" t="s">
        <v>23</v>
      </c>
      <c r="C65" s="58" t="s">
        <v>221</v>
      </c>
      <c r="D65" s="58" t="s">
        <v>282</v>
      </c>
      <c r="E65" s="68" t="s">
        <v>283</v>
      </c>
    </row>
    <row r="66" customFormat="false" ht="15" hidden="false" customHeight="false" outlineLevel="0" collapsed="false">
      <c r="A66" s="58" t="s">
        <v>672</v>
      </c>
      <c r="B66" s="58" t="s">
        <v>24</v>
      </c>
      <c r="C66" s="58" t="s">
        <v>193</v>
      </c>
      <c r="D66" s="58" t="s">
        <v>673</v>
      </c>
      <c r="E66" s="68" t="s">
        <v>638</v>
      </c>
    </row>
    <row r="67" customFormat="false" ht="15" hidden="false" customHeight="false" outlineLevel="0" collapsed="false">
      <c r="A67" s="58" t="s">
        <v>284</v>
      </c>
      <c r="B67" s="58" t="s">
        <v>24</v>
      </c>
      <c r="C67" s="58" t="s">
        <v>193</v>
      </c>
      <c r="D67" s="58" t="s">
        <v>285</v>
      </c>
      <c r="E67" s="68" t="s">
        <v>286</v>
      </c>
    </row>
    <row r="68" customFormat="false" ht="15" hidden="false" customHeight="false" outlineLevel="0" collapsed="false">
      <c r="A68" s="58" t="s">
        <v>287</v>
      </c>
      <c r="B68" s="58" t="s">
        <v>25</v>
      </c>
      <c r="C68" s="58" t="s">
        <v>221</v>
      </c>
      <c r="D68" s="58" t="s">
        <v>288</v>
      </c>
      <c r="E68" s="68" t="s">
        <v>289</v>
      </c>
    </row>
    <row r="69" customFormat="false" ht="15" hidden="false" customHeight="false" outlineLevel="0" collapsed="false">
      <c r="A69" s="58" t="s">
        <v>290</v>
      </c>
      <c r="B69" s="58" t="s">
        <v>25</v>
      </c>
      <c r="C69" s="58" t="s">
        <v>221</v>
      </c>
      <c r="D69" s="58" t="s">
        <v>291</v>
      </c>
      <c r="E69" s="68" t="s">
        <v>292</v>
      </c>
    </row>
    <row r="70" customFormat="false" ht="15" hidden="false" customHeight="false" outlineLevel="0" collapsed="false">
      <c r="A70" s="58" t="s">
        <v>293</v>
      </c>
      <c r="B70" s="58" t="s">
        <v>24</v>
      </c>
      <c r="C70" s="58" t="s">
        <v>193</v>
      </c>
      <c r="D70" s="58" t="s">
        <v>294</v>
      </c>
      <c r="E70" s="68" t="s">
        <v>295</v>
      </c>
    </row>
    <row r="71" customFormat="false" ht="15" hidden="false" customHeight="false" outlineLevel="0" collapsed="false">
      <c r="A71" s="58" t="s">
        <v>296</v>
      </c>
      <c r="B71" s="58" t="s">
        <v>23</v>
      </c>
      <c r="C71" s="58" t="s">
        <v>221</v>
      </c>
      <c r="D71" s="58" t="s">
        <v>297</v>
      </c>
      <c r="E71" s="68" t="s">
        <v>298</v>
      </c>
    </row>
    <row r="72" customFormat="false" ht="15" hidden="false" customHeight="false" outlineLevel="0" collapsed="false">
      <c r="A72" s="58" t="s">
        <v>299</v>
      </c>
      <c r="B72" s="58" t="s">
        <v>24</v>
      </c>
      <c r="C72" s="58" t="s">
        <v>193</v>
      </c>
      <c r="D72" s="58" t="s">
        <v>300</v>
      </c>
      <c r="E72" s="68" t="s">
        <v>301</v>
      </c>
    </row>
    <row r="73" customFormat="false" ht="15" hidden="false" customHeight="false" outlineLevel="0" collapsed="false">
      <c r="A73" s="58" t="s">
        <v>674</v>
      </c>
      <c r="B73" s="58" t="s">
        <v>24</v>
      </c>
      <c r="C73" s="58" t="s">
        <v>193</v>
      </c>
      <c r="D73" s="58" t="s">
        <v>675</v>
      </c>
      <c r="E73" s="68" t="s">
        <v>638</v>
      </c>
    </row>
    <row r="74" customFormat="false" ht="15" hidden="false" customHeight="false" outlineLevel="0" collapsed="false">
      <c r="A74" s="58" t="s">
        <v>62</v>
      </c>
      <c r="B74" s="58" t="s">
        <v>24</v>
      </c>
      <c r="C74" s="58" t="s">
        <v>193</v>
      </c>
      <c r="D74" s="58" t="s">
        <v>302</v>
      </c>
      <c r="E74" s="68" t="s">
        <v>68</v>
      </c>
      <c r="H74" s="61" t="s">
        <v>676</v>
      </c>
    </row>
    <row r="75" customFormat="false" ht="15" hidden="false" customHeight="false" outlineLevel="0" collapsed="false">
      <c r="A75" s="58" t="s">
        <v>62</v>
      </c>
      <c r="B75" s="58" t="s">
        <v>24</v>
      </c>
      <c r="C75" s="58" t="s">
        <v>193</v>
      </c>
      <c r="D75" s="58" t="s">
        <v>302</v>
      </c>
      <c r="E75" s="68" t="s">
        <v>158</v>
      </c>
      <c r="H75" s="61" t="s">
        <v>677</v>
      </c>
    </row>
    <row r="76" customFormat="false" ht="15" hidden="false" customHeight="false" outlineLevel="0" collapsed="false">
      <c r="A76" s="58" t="s">
        <v>303</v>
      </c>
      <c r="B76" s="58" t="s">
        <v>24</v>
      </c>
      <c r="C76" s="58" t="s">
        <v>221</v>
      </c>
      <c r="D76" s="58" t="s">
        <v>304</v>
      </c>
      <c r="E76" s="68" t="s">
        <v>305</v>
      </c>
    </row>
    <row r="77" customFormat="false" ht="15" hidden="false" customHeight="false" outlineLevel="0" collapsed="false">
      <c r="A77" s="58" t="s">
        <v>306</v>
      </c>
      <c r="B77" s="58" t="s">
        <v>25</v>
      </c>
      <c r="C77" s="58" t="s">
        <v>221</v>
      </c>
      <c r="D77" s="58" t="s">
        <v>307</v>
      </c>
      <c r="E77" s="68" t="s">
        <v>308</v>
      </c>
    </row>
    <row r="78" customFormat="false" ht="15" hidden="false" customHeight="false" outlineLevel="0" collapsed="false">
      <c r="A78" s="58" t="s">
        <v>309</v>
      </c>
      <c r="B78" s="58" t="s">
        <v>24</v>
      </c>
      <c r="C78" s="58" t="s">
        <v>221</v>
      </c>
      <c r="D78" s="58" t="s">
        <v>310</v>
      </c>
      <c r="E78" s="68" t="s">
        <v>311</v>
      </c>
    </row>
    <row r="79" customFormat="false" ht="15" hidden="false" customHeight="false" outlineLevel="0" collapsed="false">
      <c r="A79" s="58" t="s">
        <v>312</v>
      </c>
      <c r="B79" s="58" t="s">
        <v>24</v>
      </c>
      <c r="C79" s="58" t="s">
        <v>221</v>
      </c>
      <c r="D79" s="58" t="s">
        <v>313</v>
      </c>
      <c r="E79" s="68" t="s">
        <v>314</v>
      </c>
    </row>
    <row r="80" customFormat="false" ht="15" hidden="false" customHeight="false" outlineLevel="0" collapsed="false">
      <c r="A80" s="58" t="s">
        <v>315</v>
      </c>
      <c r="B80" s="58" t="s">
        <v>25</v>
      </c>
      <c r="C80" s="58" t="s">
        <v>221</v>
      </c>
      <c r="D80" s="58" t="s">
        <v>316</v>
      </c>
      <c r="E80" s="68" t="s">
        <v>317</v>
      </c>
    </row>
    <row r="81" customFormat="false" ht="15" hidden="false" customHeight="false" outlineLevel="0" collapsed="false">
      <c r="A81" s="58" t="s">
        <v>318</v>
      </c>
      <c r="B81" s="58" t="s">
        <v>25</v>
      </c>
      <c r="C81" s="58" t="s">
        <v>221</v>
      </c>
      <c r="D81" s="58" t="s">
        <v>319</v>
      </c>
      <c r="E81" s="68" t="s">
        <v>320</v>
      </c>
    </row>
    <row r="82" customFormat="false" ht="15" hidden="false" customHeight="false" outlineLevel="0" collapsed="false">
      <c r="A82" s="58" t="s">
        <v>321</v>
      </c>
      <c r="B82" s="58" t="s">
        <v>24</v>
      </c>
      <c r="C82" s="58" t="s">
        <v>221</v>
      </c>
      <c r="D82" s="58" t="s">
        <v>322</v>
      </c>
      <c r="E82" s="68" t="s">
        <v>323</v>
      </c>
    </row>
    <row r="83" customFormat="false" ht="15" hidden="false" customHeight="false" outlineLevel="0" collapsed="false">
      <c r="A83" s="58" t="s">
        <v>321</v>
      </c>
      <c r="B83" s="58" t="s">
        <v>24</v>
      </c>
      <c r="C83" s="58" t="s">
        <v>221</v>
      </c>
      <c r="D83" s="58" t="s">
        <v>322</v>
      </c>
      <c r="E83" s="68" t="s">
        <v>324</v>
      </c>
    </row>
    <row r="84" customFormat="false" ht="15" hidden="false" customHeight="false" outlineLevel="0" collapsed="false">
      <c r="A84" s="58" t="s">
        <v>325</v>
      </c>
      <c r="B84" s="58" t="s">
        <v>24</v>
      </c>
      <c r="C84" s="58" t="s">
        <v>221</v>
      </c>
      <c r="D84" s="58" t="s">
        <v>326</v>
      </c>
      <c r="E84" s="68" t="s">
        <v>327</v>
      </c>
    </row>
    <row r="85" customFormat="false" ht="15" hidden="false" customHeight="false" outlineLevel="0" collapsed="false">
      <c r="A85" s="58" t="s">
        <v>328</v>
      </c>
      <c r="B85" s="58" t="s">
        <v>24</v>
      </c>
      <c r="C85" s="58" t="s">
        <v>221</v>
      </c>
      <c r="D85" s="58" t="s">
        <v>329</v>
      </c>
      <c r="E85" s="68" t="s">
        <v>330</v>
      </c>
    </row>
    <row r="86" customFormat="false" ht="15" hidden="false" customHeight="false" outlineLevel="0" collapsed="false">
      <c r="A86" s="58" t="s">
        <v>331</v>
      </c>
      <c r="B86" s="58" t="s">
        <v>24</v>
      </c>
      <c r="C86" s="58" t="s">
        <v>221</v>
      </c>
      <c r="D86" s="58" t="s">
        <v>332</v>
      </c>
      <c r="E86" s="68" t="s">
        <v>333</v>
      </c>
    </row>
    <row r="87" customFormat="false" ht="15" hidden="false" customHeight="false" outlineLevel="0" collapsed="false">
      <c r="A87" s="58" t="s">
        <v>334</v>
      </c>
      <c r="B87" s="58" t="s">
        <v>24</v>
      </c>
      <c r="C87" s="58" t="s">
        <v>221</v>
      </c>
      <c r="D87" s="58" t="s">
        <v>335</v>
      </c>
      <c r="E87" s="68" t="s">
        <v>336</v>
      </c>
    </row>
    <row r="88" customFormat="false" ht="15" hidden="false" customHeight="false" outlineLevel="0" collapsed="false">
      <c r="A88" s="58" t="s">
        <v>337</v>
      </c>
      <c r="B88" s="58" t="s">
        <v>24</v>
      </c>
      <c r="C88" s="58" t="s">
        <v>221</v>
      </c>
      <c r="D88" s="58" t="s">
        <v>338</v>
      </c>
      <c r="E88" s="68" t="s">
        <v>339</v>
      </c>
    </row>
    <row r="89" customFormat="false" ht="15" hidden="false" customHeight="false" outlineLevel="0" collapsed="false">
      <c r="A89" s="58" t="s">
        <v>340</v>
      </c>
      <c r="B89" s="58" t="s">
        <v>24</v>
      </c>
      <c r="C89" s="58" t="s">
        <v>221</v>
      </c>
      <c r="D89" s="58" t="s">
        <v>341</v>
      </c>
      <c r="E89" s="68" t="s">
        <v>342</v>
      </c>
    </row>
    <row r="90" customFormat="false" ht="15" hidden="false" customHeight="false" outlineLevel="0" collapsed="false">
      <c r="A90" s="58" t="s">
        <v>343</v>
      </c>
      <c r="B90" s="58" t="s">
        <v>24</v>
      </c>
      <c r="C90" s="58" t="s">
        <v>221</v>
      </c>
      <c r="D90" s="58" t="s">
        <v>344</v>
      </c>
      <c r="E90" s="68" t="s">
        <v>345</v>
      </c>
    </row>
    <row r="91" customFormat="false" ht="15" hidden="false" customHeight="false" outlineLevel="0" collapsed="false">
      <c r="A91" s="58" t="s">
        <v>346</v>
      </c>
      <c r="B91" s="58" t="s">
        <v>24</v>
      </c>
      <c r="C91" s="58" t="s">
        <v>221</v>
      </c>
      <c r="D91" s="58" t="s">
        <v>347</v>
      </c>
      <c r="E91" s="68" t="s">
        <v>348</v>
      </c>
    </row>
    <row r="92" customFormat="false" ht="15" hidden="false" customHeight="false" outlineLevel="0" collapsed="false">
      <c r="A92" s="58" t="s">
        <v>349</v>
      </c>
      <c r="B92" s="58" t="s">
        <v>24</v>
      </c>
      <c r="C92" s="58" t="s">
        <v>221</v>
      </c>
      <c r="D92" s="58" t="s">
        <v>350</v>
      </c>
      <c r="E92" s="68" t="s">
        <v>351</v>
      </c>
      <c r="H92" s="69" t="str">
        <f aca="false">HYPERLINK("https://jira.itg.ti.com/browse/MISRAC-30","MISRAC-30")</f>
        <v>MISRAC-30</v>
      </c>
    </row>
    <row r="93" customFormat="false" ht="15" hidden="false" customHeight="false" outlineLevel="0" collapsed="false">
      <c r="A93" s="58" t="s">
        <v>352</v>
      </c>
      <c r="B93" s="58" t="s">
        <v>24</v>
      </c>
      <c r="C93" s="58" t="s">
        <v>193</v>
      </c>
      <c r="D93" s="58" t="s">
        <v>353</v>
      </c>
      <c r="E93" s="68" t="s">
        <v>354</v>
      </c>
    </row>
    <row r="94" customFormat="false" ht="15" hidden="false" customHeight="false" outlineLevel="0" collapsed="false">
      <c r="A94" s="58" t="s">
        <v>355</v>
      </c>
      <c r="B94" s="58" t="s">
        <v>23</v>
      </c>
      <c r="C94" s="58" t="s">
        <v>221</v>
      </c>
      <c r="D94" s="58" t="s">
        <v>356</v>
      </c>
      <c r="E94" s="68" t="s">
        <v>357</v>
      </c>
    </row>
    <row r="95" customFormat="false" ht="15" hidden="false" customHeight="false" outlineLevel="0" collapsed="false">
      <c r="A95" s="58" t="s">
        <v>358</v>
      </c>
      <c r="B95" s="58" t="s">
        <v>23</v>
      </c>
      <c r="C95" s="58" t="s">
        <v>221</v>
      </c>
      <c r="D95" s="58" t="s">
        <v>359</v>
      </c>
      <c r="E95" s="68" t="s">
        <v>360</v>
      </c>
    </row>
    <row r="96" customFormat="false" ht="15" hidden="false" customHeight="false" outlineLevel="0" collapsed="false">
      <c r="A96" s="58" t="s">
        <v>358</v>
      </c>
      <c r="B96" s="58" t="s">
        <v>23</v>
      </c>
      <c r="C96" s="58" t="s">
        <v>221</v>
      </c>
      <c r="D96" s="58" t="s">
        <v>359</v>
      </c>
      <c r="E96" s="68" t="s">
        <v>361</v>
      </c>
    </row>
    <row r="97" customFormat="false" ht="15" hidden="false" customHeight="false" outlineLevel="0" collapsed="false">
      <c r="A97" s="58" t="s">
        <v>678</v>
      </c>
      <c r="B97" s="58" t="s">
        <v>25</v>
      </c>
      <c r="C97" s="58" t="s">
        <v>193</v>
      </c>
      <c r="D97" s="58" t="s">
        <v>679</v>
      </c>
      <c r="E97" s="68" t="s">
        <v>638</v>
      </c>
      <c r="H97" s="69" t="str">
        <f aca="false">HYPERLINK("https://jira.itg.ti.com/browse/MISRAC-31","MISRAC-31")</f>
        <v>MISRAC-31</v>
      </c>
    </row>
    <row r="98" customFormat="false" ht="15" hidden="false" customHeight="false" outlineLevel="0" collapsed="false">
      <c r="A98" s="58" t="s">
        <v>362</v>
      </c>
      <c r="B98" s="58" t="s">
        <v>23</v>
      </c>
      <c r="C98" s="58" t="s">
        <v>221</v>
      </c>
      <c r="D98" s="58" t="s">
        <v>363</v>
      </c>
      <c r="E98" s="68" t="s">
        <v>364</v>
      </c>
    </row>
    <row r="99" customFormat="false" ht="15" hidden="false" customHeight="false" outlineLevel="0" collapsed="false">
      <c r="A99" s="58" t="s">
        <v>169</v>
      </c>
      <c r="B99" s="58" t="s">
        <v>24</v>
      </c>
      <c r="C99" s="58" t="s">
        <v>221</v>
      </c>
      <c r="D99" s="58" t="s">
        <v>365</v>
      </c>
      <c r="E99" s="68" t="s">
        <v>171</v>
      </c>
      <c r="H99" s="69" t="str">
        <f aca="false">HYPERLINK("https://jira.itg.ti.com/browse/MISRAC-32","MISRAC-32")</f>
        <v>MISRAC-32</v>
      </c>
    </row>
    <row r="100" customFormat="false" ht="15" hidden="false" customHeight="false" outlineLevel="0" collapsed="false">
      <c r="A100" s="58" t="s">
        <v>366</v>
      </c>
      <c r="B100" s="58" t="s">
        <v>25</v>
      </c>
      <c r="C100" s="58" t="s">
        <v>193</v>
      </c>
      <c r="D100" s="58" t="s">
        <v>367</v>
      </c>
      <c r="E100" s="68" t="s">
        <v>368</v>
      </c>
    </row>
    <row r="101" customFormat="false" ht="15" hidden="false" customHeight="false" outlineLevel="0" collapsed="false">
      <c r="A101" s="58" t="s">
        <v>680</v>
      </c>
      <c r="B101" s="58" t="s">
        <v>24</v>
      </c>
      <c r="C101" s="58" t="s">
        <v>193</v>
      </c>
      <c r="D101" s="58" t="s">
        <v>681</v>
      </c>
      <c r="E101" s="68" t="s">
        <v>638</v>
      </c>
    </row>
    <row r="102" customFormat="false" ht="15" hidden="false" customHeight="false" outlineLevel="0" collapsed="false">
      <c r="A102" s="58" t="s">
        <v>682</v>
      </c>
      <c r="B102" s="58" t="s">
        <v>24</v>
      </c>
      <c r="C102" s="58" t="s">
        <v>193</v>
      </c>
      <c r="D102" s="58" t="s">
        <v>683</v>
      </c>
      <c r="E102" s="68" t="s">
        <v>638</v>
      </c>
    </row>
    <row r="103" customFormat="false" ht="15" hidden="false" customHeight="false" outlineLevel="0" collapsed="false">
      <c r="A103" s="58" t="s">
        <v>684</v>
      </c>
      <c r="B103" s="58" t="s">
        <v>24</v>
      </c>
      <c r="C103" s="58" t="s">
        <v>193</v>
      </c>
      <c r="D103" s="58" t="s">
        <v>685</v>
      </c>
      <c r="E103" s="68" t="s">
        <v>638</v>
      </c>
    </row>
    <row r="104" customFormat="false" ht="15" hidden="false" customHeight="false" outlineLevel="0" collapsed="false">
      <c r="A104" s="58" t="s">
        <v>369</v>
      </c>
      <c r="B104" s="58" t="s">
        <v>25</v>
      </c>
      <c r="C104" s="58" t="s">
        <v>221</v>
      </c>
      <c r="D104" s="58" t="s">
        <v>370</v>
      </c>
      <c r="E104" s="68" t="s">
        <v>371</v>
      </c>
      <c r="H104" s="69" t="str">
        <f aca="false">HYPERLINK("https://jira.itg.ti.com/browse/MISRAC-33","MISRAC-33")</f>
        <v>MISRAC-33</v>
      </c>
    </row>
    <row r="105" customFormat="false" ht="15" hidden="false" customHeight="false" outlineLevel="0" collapsed="false">
      <c r="A105" s="58" t="s">
        <v>372</v>
      </c>
      <c r="B105" s="58" t="s">
        <v>25</v>
      </c>
      <c r="C105" s="58" t="s">
        <v>221</v>
      </c>
      <c r="D105" s="58" t="s">
        <v>373</v>
      </c>
      <c r="E105" s="68" t="s">
        <v>374</v>
      </c>
    </row>
    <row r="106" customFormat="false" ht="15" hidden="false" customHeight="false" outlineLevel="0" collapsed="false">
      <c r="A106" s="58" t="s">
        <v>375</v>
      </c>
      <c r="B106" s="58" t="s">
        <v>24</v>
      </c>
      <c r="C106" s="58" t="s">
        <v>193</v>
      </c>
      <c r="D106" s="58" t="s">
        <v>376</v>
      </c>
      <c r="E106" s="68" t="s">
        <v>377</v>
      </c>
    </row>
    <row r="107" customFormat="false" ht="15" hidden="false" customHeight="false" outlineLevel="0" collapsed="false">
      <c r="A107" s="58" t="s">
        <v>375</v>
      </c>
      <c r="B107" s="58" t="s">
        <v>24</v>
      </c>
      <c r="C107" s="58" t="s">
        <v>193</v>
      </c>
      <c r="D107" s="58" t="s">
        <v>376</v>
      </c>
      <c r="E107" s="68" t="s">
        <v>378</v>
      </c>
    </row>
    <row r="108" customFormat="false" ht="15" hidden="false" customHeight="false" outlineLevel="0" collapsed="false">
      <c r="A108" s="58" t="s">
        <v>375</v>
      </c>
      <c r="B108" s="58" t="s">
        <v>24</v>
      </c>
      <c r="C108" s="58" t="s">
        <v>193</v>
      </c>
      <c r="D108" s="58" t="s">
        <v>376</v>
      </c>
      <c r="E108" s="68" t="s">
        <v>379</v>
      </c>
    </row>
    <row r="109" customFormat="false" ht="15" hidden="false" customHeight="false" outlineLevel="0" collapsed="false">
      <c r="A109" s="58" t="s">
        <v>380</v>
      </c>
      <c r="B109" s="58" t="s">
        <v>24</v>
      </c>
      <c r="C109" s="58" t="s">
        <v>221</v>
      </c>
      <c r="D109" s="58" t="s">
        <v>381</v>
      </c>
      <c r="E109" s="68" t="s">
        <v>382</v>
      </c>
    </row>
    <row r="110" customFormat="false" ht="15" hidden="false" customHeight="false" outlineLevel="0" collapsed="false">
      <c r="A110" s="58" t="s">
        <v>383</v>
      </c>
      <c r="B110" s="58" t="s">
        <v>24</v>
      </c>
      <c r="C110" s="58" t="s">
        <v>221</v>
      </c>
      <c r="D110" s="58" t="s">
        <v>384</v>
      </c>
      <c r="E110" s="68" t="s">
        <v>385</v>
      </c>
      <c r="H110" s="69" t="str">
        <f aca="false">HYPERLINK("https://jira.itg.ti.com/browse/MISRAC-84","MISRAC-84")</f>
        <v>MISRAC-84</v>
      </c>
    </row>
    <row r="111" customFormat="false" ht="15" hidden="false" customHeight="false" outlineLevel="0" collapsed="false">
      <c r="A111" s="58" t="s">
        <v>386</v>
      </c>
      <c r="B111" s="58" t="s">
        <v>23</v>
      </c>
      <c r="C111" s="58" t="s">
        <v>221</v>
      </c>
      <c r="D111" s="58" t="s">
        <v>387</v>
      </c>
      <c r="E111" s="68" t="s">
        <v>388</v>
      </c>
    </row>
    <row r="112" customFormat="false" ht="15" hidden="false" customHeight="false" outlineLevel="0" collapsed="false">
      <c r="A112" s="58" t="s">
        <v>389</v>
      </c>
      <c r="B112" s="58" t="s">
        <v>25</v>
      </c>
      <c r="C112" s="58" t="s">
        <v>221</v>
      </c>
      <c r="D112" s="58" t="s">
        <v>390</v>
      </c>
      <c r="E112" s="68" t="s">
        <v>391</v>
      </c>
      <c r="H112" s="69" t="str">
        <f aca="false">HYPERLINK("https://jira.itg.ti.com/browse/MISRAC-43","MISRAC-43")</f>
        <v>MISRAC-43</v>
      </c>
    </row>
    <row r="113" customFormat="false" ht="15" hidden="false" customHeight="false" outlineLevel="0" collapsed="false">
      <c r="A113" s="58" t="s">
        <v>71</v>
      </c>
      <c r="B113" s="58" t="s">
        <v>24</v>
      </c>
      <c r="C113" s="58" t="s">
        <v>193</v>
      </c>
      <c r="D113" s="58" t="s">
        <v>392</v>
      </c>
      <c r="E113" s="68" t="s">
        <v>393</v>
      </c>
    </row>
    <row r="114" customFormat="false" ht="15" hidden="false" customHeight="false" outlineLevel="0" collapsed="false">
      <c r="A114" s="58" t="s">
        <v>71</v>
      </c>
      <c r="B114" s="58" t="s">
        <v>24</v>
      </c>
      <c r="C114" s="58" t="s">
        <v>193</v>
      </c>
      <c r="D114" s="58" t="s">
        <v>392</v>
      </c>
      <c r="E114" s="68" t="s">
        <v>74</v>
      </c>
      <c r="H114" s="61" t="s">
        <v>686</v>
      </c>
    </row>
    <row r="115" customFormat="false" ht="15" hidden="false" customHeight="false" outlineLevel="0" collapsed="false">
      <c r="A115" s="58" t="s">
        <v>104</v>
      </c>
      <c r="B115" s="58" t="s">
        <v>24</v>
      </c>
      <c r="C115" s="58" t="s">
        <v>193</v>
      </c>
      <c r="D115" s="58" t="s">
        <v>394</v>
      </c>
      <c r="E115" s="68" t="s">
        <v>395</v>
      </c>
    </row>
    <row r="116" customFormat="false" ht="15" hidden="false" customHeight="false" outlineLevel="0" collapsed="false">
      <c r="A116" s="58" t="s">
        <v>104</v>
      </c>
      <c r="B116" s="58" t="s">
        <v>24</v>
      </c>
      <c r="C116" s="58" t="s">
        <v>193</v>
      </c>
      <c r="D116" s="58" t="s">
        <v>394</v>
      </c>
      <c r="E116" s="68" t="s">
        <v>108</v>
      </c>
      <c r="H116" s="61" t="s">
        <v>687</v>
      </c>
    </row>
    <row r="117" customFormat="false" ht="15" hidden="false" customHeight="false" outlineLevel="0" collapsed="false">
      <c r="A117" s="58" t="s">
        <v>104</v>
      </c>
      <c r="B117" s="58" t="s">
        <v>24</v>
      </c>
      <c r="C117" s="58" t="s">
        <v>193</v>
      </c>
      <c r="D117" s="58" t="s">
        <v>394</v>
      </c>
      <c r="E117" s="68" t="s">
        <v>127</v>
      </c>
      <c r="H117" s="69" t="str">
        <f aca="false">HYPERLINK("https://jira.itg.ti.com/browse/MISRAC-11","MISRAC-11")</f>
        <v>MISRAC-11</v>
      </c>
    </row>
    <row r="118" customFormat="false" ht="15" hidden="false" customHeight="false" outlineLevel="0" collapsed="false">
      <c r="A118" s="58" t="s">
        <v>104</v>
      </c>
      <c r="B118" s="58" t="s">
        <v>24</v>
      </c>
      <c r="C118" s="58" t="s">
        <v>193</v>
      </c>
      <c r="D118" s="58" t="s">
        <v>394</v>
      </c>
      <c r="E118" s="68" t="s">
        <v>396</v>
      </c>
    </row>
    <row r="119" customFormat="false" ht="15" hidden="false" customHeight="false" outlineLevel="0" collapsed="false">
      <c r="A119" s="58" t="s">
        <v>688</v>
      </c>
      <c r="B119" s="58" t="s">
        <v>25</v>
      </c>
      <c r="C119" s="58" t="s">
        <v>221</v>
      </c>
      <c r="D119" s="58" t="s">
        <v>689</v>
      </c>
      <c r="E119" s="68" t="s">
        <v>638</v>
      </c>
      <c r="H119" s="69" t="str">
        <f aca="false">HYPERLINK("https://jira.itg.ti.com/browse/MISRAC-13","MISRAC-13")</f>
        <v>MISRAC-13</v>
      </c>
    </row>
    <row r="120" customFormat="false" ht="15" hidden="false" customHeight="false" outlineLevel="0" collapsed="false">
      <c r="A120" s="58" t="s">
        <v>690</v>
      </c>
      <c r="B120" s="58" t="s">
        <v>25</v>
      </c>
      <c r="C120" s="58" t="s">
        <v>221</v>
      </c>
      <c r="D120" s="58" t="s">
        <v>691</v>
      </c>
      <c r="E120" s="68" t="s">
        <v>638</v>
      </c>
      <c r="H120" s="69" t="str">
        <f aca="false">HYPERLINK("https://jira.itg.ti.com/browse/MISRAC-14","MISRAC-14")</f>
        <v>MISRAC-14</v>
      </c>
    </row>
    <row r="121" customFormat="false" ht="15" hidden="false" customHeight="false" outlineLevel="0" collapsed="false">
      <c r="A121" s="58" t="s">
        <v>692</v>
      </c>
      <c r="B121" s="58" t="s">
        <v>25</v>
      </c>
      <c r="C121" s="58" t="s">
        <v>221</v>
      </c>
      <c r="D121" s="58" t="s">
        <v>693</v>
      </c>
      <c r="E121" s="68" t="s">
        <v>638</v>
      </c>
      <c r="H121" s="69" t="str">
        <f aca="false">HYPERLINK("https://jira.itg.ti.com/browse/MISRAC-15","MISRAC-15")</f>
        <v>MISRAC-15</v>
      </c>
    </row>
    <row r="122" customFormat="false" ht="15" hidden="false" customHeight="false" outlineLevel="0" collapsed="false">
      <c r="A122" s="58" t="s">
        <v>397</v>
      </c>
      <c r="B122" s="58" t="s">
        <v>25</v>
      </c>
      <c r="C122" s="58" t="s">
        <v>221</v>
      </c>
      <c r="D122" s="58" t="s">
        <v>398</v>
      </c>
      <c r="E122" s="68" t="s">
        <v>399</v>
      </c>
    </row>
    <row r="123" customFormat="false" ht="15" hidden="false" customHeight="false" outlineLevel="0" collapsed="false">
      <c r="A123" s="58" t="s">
        <v>140</v>
      </c>
      <c r="B123" s="58" t="s">
        <v>25</v>
      </c>
      <c r="C123" s="58" t="s">
        <v>221</v>
      </c>
      <c r="D123" s="58" t="s">
        <v>400</v>
      </c>
      <c r="E123" s="68" t="s">
        <v>142</v>
      </c>
      <c r="H123" s="69" t="str">
        <f aca="false">HYPERLINK("https://jira.itg.ti.com/browse/MISRAC-16","MISRAC-16")</f>
        <v>MISRAC-16</v>
      </c>
    </row>
    <row r="124" customFormat="false" ht="15" hidden="false" customHeight="false" outlineLevel="0" collapsed="false">
      <c r="A124" s="58" t="s">
        <v>50</v>
      </c>
      <c r="B124" s="58" t="s">
        <v>25</v>
      </c>
      <c r="C124" s="58" t="s">
        <v>221</v>
      </c>
      <c r="D124" s="58" t="s">
        <v>401</v>
      </c>
      <c r="E124" s="68" t="s">
        <v>56</v>
      </c>
      <c r="H124" s="69" t="str">
        <f aca="false">HYPERLINK("https://jira.itg.ti.com/browse/MISRAC-34","MISRAC-34")</f>
        <v>MISRAC-34</v>
      </c>
    </row>
    <row r="125" customFormat="false" ht="15" hidden="false" customHeight="false" outlineLevel="0" collapsed="false">
      <c r="A125" s="58" t="s">
        <v>402</v>
      </c>
      <c r="B125" s="58" t="s">
        <v>25</v>
      </c>
      <c r="C125" s="58" t="s">
        <v>221</v>
      </c>
      <c r="D125" s="58" t="s">
        <v>403</v>
      </c>
      <c r="E125" s="68" t="s">
        <v>404</v>
      </c>
      <c r="H125" s="69" t="str">
        <f aca="false">HYPERLINK("https://jira.itg.ti.com/browse/MISRAC-46","MISRAC-46")</f>
        <v>MISRAC-46</v>
      </c>
    </row>
    <row r="126" customFormat="false" ht="15" hidden="false" customHeight="false" outlineLevel="0" collapsed="false">
      <c r="A126" s="58" t="s">
        <v>405</v>
      </c>
      <c r="B126" s="58" t="s">
        <v>24</v>
      </c>
      <c r="C126" s="58" t="s">
        <v>221</v>
      </c>
      <c r="D126" s="58" t="s">
        <v>406</v>
      </c>
      <c r="E126" s="68" t="s">
        <v>407</v>
      </c>
    </row>
    <row r="127" customFormat="false" ht="15" hidden="false" customHeight="false" outlineLevel="0" collapsed="false">
      <c r="A127" s="58" t="s">
        <v>408</v>
      </c>
      <c r="B127" s="58" t="s">
        <v>24</v>
      </c>
      <c r="C127" s="58" t="s">
        <v>221</v>
      </c>
      <c r="D127" s="58" t="s">
        <v>409</v>
      </c>
      <c r="E127" s="68" t="s">
        <v>410</v>
      </c>
    </row>
    <row r="128" customFormat="false" ht="15" hidden="false" customHeight="false" outlineLevel="0" collapsed="false">
      <c r="A128" s="58" t="s">
        <v>411</v>
      </c>
      <c r="B128" s="58" t="s">
        <v>24</v>
      </c>
      <c r="C128" s="58" t="s">
        <v>221</v>
      </c>
      <c r="D128" s="58" t="s">
        <v>412</v>
      </c>
      <c r="E128" s="68" t="s">
        <v>413</v>
      </c>
    </row>
    <row r="129" customFormat="false" ht="15" hidden="false" customHeight="false" outlineLevel="0" collapsed="false">
      <c r="A129" s="58" t="s">
        <v>414</v>
      </c>
      <c r="B129" s="58" t="s">
        <v>24</v>
      </c>
      <c r="C129" s="58" t="s">
        <v>221</v>
      </c>
      <c r="D129" s="58" t="s">
        <v>415</v>
      </c>
      <c r="E129" s="68" t="s">
        <v>416</v>
      </c>
    </row>
    <row r="130" customFormat="false" ht="15" hidden="false" customHeight="false" outlineLevel="0" collapsed="false">
      <c r="A130" s="58" t="s">
        <v>414</v>
      </c>
      <c r="B130" s="58" t="s">
        <v>24</v>
      </c>
      <c r="C130" s="58" t="s">
        <v>221</v>
      </c>
      <c r="D130" s="58" t="s">
        <v>415</v>
      </c>
      <c r="E130" s="68" t="s">
        <v>417</v>
      </c>
    </row>
    <row r="131" customFormat="false" ht="15" hidden="false" customHeight="false" outlineLevel="0" collapsed="false">
      <c r="A131" s="58" t="s">
        <v>414</v>
      </c>
      <c r="B131" s="58" t="s">
        <v>24</v>
      </c>
      <c r="C131" s="58" t="s">
        <v>221</v>
      </c>
      <c r="D131" s="58" t="s">
        <v>415</v>
      </c>
      <c r="E131" s="68" t="s">
        <v>418</v>
      </c>
    </row>
    <row r="132" customFormat="false" ht="15" hidden="false" customHeight="false" outlineLevel="0" collapsed="false">
      <c r="A132" s="58" t="s">
        <v>419</v>
      </c>
      <c r="B132" s="58" t="s">
        <v>24</v>
      </c>
      <c r="C132" s="58" t="s">
        <v>221</v>
      </c>
      <c r="D132" s="58" t="s">
        <v>420</v>
      </c>
      <c r="E132" s="68" t="s">
        <v>421</v>
      </c>
    </row>
    <row r="133" customFormat="false" ht="15" hidden="false" customHeight="false" outlineLevel="0" collapsed="false">
      <c r="A133" s="58" t="s">
        <v>422</v>
      </c>
      <c r="B133" s="58" t="s">
        <v>24</v>
      </c>
      <c r="C133" s="58" t="s">
        <v>221</v>
      </c>
      <c r="D133" s="58" t="s">
        <v>423</v>
      </c>
      <c r="E133" s="68" t="s">
        <v>424</v>
      </c>
    </row>
    <row r="134" customFormat="false" ht="15" hidden="false" customHeight="false" outlineLevel="0" collapsed="false">
      <c r="A134" s="58" t="s">
        <v>425</v>
      </c>
      <c r="B134" s="58" t="s">
        <v>24</v>
      </c>
      <c r="C134" s="58" t="s">
        <v>221</v>
      </c>
      <c r="D134" s="58" t="s">
        <v>426</v>
      </c>
      <c r="E134" s="68" t="s">
        <v>427</v>
      </c>
    </row>
    <row r="135" customFormat="false" ht="15" hidden="false" customHeight="false" outlineLevel="0" collapsed="false">
      <c r="A135" s="58" t="s">
        <v>425</v>
      </c>
      <c r="B135" s="58" t="s">
        <v>24</v>
      </c>
      <c r="C135" s="58" t="s">
        <v>193</v>
      </c>
      <c r="D135" s="58" t="s">
        <v>428</v>
      </c>
      <c r="E135" s="68" t="s">
        <v>429</v>
      </c>
    </row>
    <row r="136" customFormat="false" ht="15" hidden="false" customHeight="false" outlineLevel="0" collapsed="false">
      <c r="A136" s="58" t="s">
        <v>430</v>
      </c>
      <c r="B136" s="58" t="s">
        <v>25</v>
      </c>
      <c r="C136" s="58" t="s">
        <v>221</v>
      </c>
      <c r="D136" s="58" t="s">
        <v>431</v>
      </c>
      <c r="E136" s="68" t="s">
        <v>432</v>
      </c>
      <c r="H136" s="69" t="str">
        <f aca="false">HYPERLINK("https://jira.itg.ti.com/browse/MISRAC-45","MISRAC-45")</f>
        <v>MISRAC-45</v>
      </c>
    </row>
    <row r="137" customFormat="false" ht="15" hidden="false" customHeight="false" outlineLevel="0" collapsed="false">
      <c r="A137" s="58" t="s">
        <v>433</v>
      </c>
      <c r="B137" s="58" t="s">
        <v>24</v>
      </c>
      <c r="C137" s="58" t="s">
        <v>221</v>
      </c>
      <c r="D137" s="58" t="s">
        <v>434</v>
      </c>
      <c r="E137" s="68" t="s">
        <v>435</v>
      </c>
    </row>
    <row r="138" customFormat="false" ht="15" hidden="false" customHeight="false" outlineLevel="0" collapsed="false">
      <c r="A138" s="58" t="s">
        <v>694</v>
      </c>
      <c r="B138" s="58" t="s">
        <v>24</v>
      </c>
      <c r="C138" s="58" t="s">
        <v>221</v>
      </c>
      <c r="D138" s="58" t="s">
        <v>695</v>
      </c>
      <c r="E138" s="68" t="s">
        <v>638</v>
      </c>
      <c r="H138" s="69" t="str">
        <f aca="false">HYPERLINK("https://jira.itg.ti.com/browse/MISRAC-47","MISRAC-47")</f>
        <v>MISRAC-47</v>
      </c>
    </row>
    <row r="139" customFormat="false" ht="15" hidden="false" customHeight="false" outlineLevel="0" collapsed="false">
      <c r="A139" s="58" t="s">
        <v>436</v>
      </c>
      <c r="B139" s="58" t="s">
        <v>24</v>
      </c>
      <c r="C139" s="58" t="s">
        <v>221</v>
      </c>
      <c r="D139" s="58" t="s">
        <v>437</v>
      </c>
      <c r="E139" s="68" t="s">
        <v>438</v>
      </c>
    </row>
    <row r="140" customFormat="false" ht="15" hidden="false" customHeight="false" outlineLevel="0" collapsed="false">
      <c r="A140" s="58" t="s">
        <v>436</v>
      </c>
      <c r="B140" s="58" t="s">
        <v>24</v>
      </c>
      <c r="C140" s="58" t="s">
        <v>221</v>
      </c>
      <c r="D140" s="58" t="s">
        <v>437</v>
      </c>
      <c r="E140" s="68" t="s">
        <v>439</v>
      </c>
    </row>
    <row r="141" customFormat="false" ht="15" hidden="false" customHeight="false" outlineLevel="0" collapsed="false">
      <c r="A141" s="58" t="s">
        <v>82</v>
      </c>
      <c r="B141" s="58" t="s">
        <v>24</v>
      </c>
      <c r="C141" s="58" t="s">
        <v>221</v>
      </c>
      <c r="D141" s="58" t="s">
        <v>440</v>
      </c>
      <c r="E141" s="68" t="s">
        <v>84</v>
      </c>
      <c r="H141" s="69" t="str">
        <f aca="false">HYPERLINK("https://jira.itg.ti.com/browse/MISRAC-36","MISRAC-36")</f>
        <v>MISRAC-36</v>
      </c>
    </row>
    <row r="142" customFormat="false" ht="15" hidden="false" customHeight="false" outlineLevel="0" collapsed="false">
      <c r="A142" s="58" t="s">
        <v>82</v>
      </c>
      <c r="B142" s="58" t="s">
        <v>24</v>
      </c>
      <c r="C142" s="58" t="s">
        <v>221</v>
      </c>
      <c r="D142" s="58" t="s">
        <v>440</v>
      </c>
      <c r="E142" s="68" t="s">
        <v>441</v>
      </c>
      <c r="H142" s="69" t="str">
        <f aca="false">HYPERLINK("https://jira.itg.ti.com/browse/MISRAC-35","MISRAC-35")</f>
        <v>MISRAC-35</v>
      </c>
    </row>
    <row r="143" customFormat="false" ht="15" hidden="false" customHeight="false" outlineLevel="0" collapsed="false">
      <c r="A143" s="58" t="s">
        <v>442</v>
      </c>
      <c r="B143" s="58" t="s">
        <v>24</v>
      </c>
      <c r="C143" s="58" t="s">
        <v>221</v>
      </c>
      <c r="D143" s="58" t="s">
        <v>443</v>
      </c>
      <c r="E143" s="68" t="s">
        <v>444</v>
      </c>
    </row>
    <row r="144" customFormat="false" ht="15" hidden="false" customHeight="false" outlineLevel="0" collapsed="false">
      <c r="A144" s="58" t="s">
        <v>442</v>
      </c>
      <c r="B144" s="58" t="s">
        <v>24</v>
      </c>
      <c r="C144" s="58" t="s">
        <v>221</v>
      </c>
      <c r="D144" s="58" t="s">
        <v>443</v>
      </c>
      <c r="E144" s="68" t="s">
        <v>445</v>
      </c>
    </row>
    <row r="145" customFormat="false" ht="15" hidden="false" customHeight="false" outlineLevel="0" collapsed="false">
      <c r="A145" s="58" t="s">
        <v>442</v>
      </c>
      <c r="B145" s="58" t="s">
        <v>24</v>
      </c>
      <c r="C145" s="58" t="s">
        <v>221</v>
      </c>
      <c r="D145" s="58" t="s">
        <v>443</v>
      </c>
      <c r="E145" s="68" t="s">
        <v>446</v>
      </c>
      <c r="H145" s="69" t="str">
        <f aca="false">HYPERLINK("https://jira.itg.ti.com/browse/MISRAC-38","MISRAC-38")</f>
        <v>MISRAC-38</v>
      </c>
    </row>
    <row r="146" customFormat="false" ht="15" hidden="false" customHeight="false" outlineLevel="0" collapsed="false">
      <c r="A146" s="58" t="s">
        <v>442</v>
      </c>
      <c r="B146" s="58" t="s">
        <v>24</v>
      </c>
      <c r="C146" s="58" t="s">
        <v>221</v>
      </c>
      <c r="D146" s="58" t="s">
        <v>443</v>
      </c>
      <c r="E146" s="68" t="s">
        <v>447</v>
      </c>
      <c r="H146" s="69" t="str">
        <f aca="false">HYPERLINK("https://jira.itg.ti.com/browse/MISRAC-37","MISRAC-37")</f>
        <v>MISRAC-37</v>
      </c>
    </row>
    <row r="147" customFormat="false" ht="15" hidden="false" customHeight="false" outlineLevel="0" collapsed="false">
      <c r="A147" s="58" t="s">
        <v>448</v>
      </c>
      <c r="B147" s="58" t="s">
        <v>24</v>
      </c>
      <c r="C147" s="58" t="s">
        <v>221</v>
      </c>
      <c r="D147" s="58" t="s">
        <v>449</v>
      </c>
      <c r="E147" s="68" t="s">
        <v>450</v>
      </c>
    </row>
    <row r="148" customFormat="false" ht="15" hidden="false" customHeight="false" outlineLevel="0" collapsed="false">
      <c r="A148" s="58" t="s">
        <v>448</v>
      </c>
      <c r="B148" s="58" t="s">
        <v>24</v>
      </c>
      <c r="C148" s="58" t="s">
        <v>221</v>
      </c>
      <c r="D148" s="58" t="s">
        <v>449</v>
      </c>
      <c r="E148" s="68" t="s">
        <v>451</v>
      </c>
    </row>
    <row r="149" customFormat="false" ht="15" hidden="false" customHeight="false" outlineLevel="0" collapsed="false">
      <c r="A149" s="58" t="s">
        <v>448</v>
      </c>
      <c r="B149" s="58" t="s">
        <v>24</v>
      </c>
      <c r="C149" s="58" t="s">
        <v>221</v>
      </c>
      <c r="D149" s="58" t="s">
        <v>449</v>
      </c>
      <c r="E149" s="68" t="s">
        <v>452</v>
      </c>
    </row>
    <row r="150" customFormat="false" ht="15" hidden="false" customHeight="false" outlineLevel="0" collapsed="false">
      <c r="A150" s="58" t="s">
        <v>448</v>
      </c>
      <c r="B150" s="58" t="s">
        <v>24</v>
      </c>
      <c r="C150" s="58" t="s">
        <v>221</v>
      </c>
      <c r="D150" s="58" t="s">
        <v>449</v>
      </c>
      <c r="E150" s="68" t="s">
        <v>453</v>
      </c>
    </row>
    <row r="151" customFormat="false" ht="15" hidden="false" customHeight="false" outlineLevel="0" collapsed="false">
      <c r="A151" s="58" t="s">
        <v>454</v>
      </c>
      <c r="B151" s="58" t="s">
        <v>24</v>
      </c>
      <c r="C151" s="58" t="s">
        <v>221</v>
      </c>
      <c r="D151" s="58" t="s">
        <v>455</v>
      </c>
      <c r="E151" s="68" t="s">
        <v>456</v>
      </c>
    </row>
    <row r="152" customFormat="false" ht="15" hidden="false" customHeight="false" outlineLevel="0" collapsed="false">
      <c r="A152" s="58" t="s">
        <v>457</v>
      </c>
      <c r="B152" s="58" t="s">
        <v>25</v>
      </c>
      <c r="C152" s="58" t="s">
        <v>221</v>
      </c>
      <c r="D152" s="58" t="s">
        <v>458</v>
      </c>
      <c r="E152" s="68" t="s">
        <v>459</v>
      </c>
    </row>
    <row r="153" customFormat="false" ht="15" hidden="false" customHeight="false" outlineLevel="0" collapsed="false">
      <c r="A153" s="58" t="s">
        <v>457</v>
      </c>
      <c r="B153" s="58" t="s">
        <v>25</v>
      </c>
      <c r="C153" s="58" t="s">
        <v>221</v>
      </c>
      <c r="D153" s="58" t="s">
        <v>458</v>
      </c>
      <c r="E153" s="68" t="s">
        <v>460</v>
      </c>
    </row>
    <row r="154" customFormat="false" ht="15" hidden="false" customHeight="false" outlineLevel="0" collapsed="false">
      <c r="A154" s="58" t="s">
        <v>696</v>
      </c>
      <c r="B154" s="58" t="s">
        <v>23</v>
      </c>
      <c r="C154" s="58" t="s">
        <v>193</v>
      </c>
      <c r="D154" s="58" t="s">
        <v>697</v>
      </c>
      <c r="E154" s="68" t="s">
        <v>638</v>
      </c>
    </row>
    <row r="155" customFormat="false" ht="15" hidden="false" customHeight="false" outlineLevel="0" collapsed="false">
      <c r="A155" s="58" t="s">
        <v>698</v>
      </c>
      <c r="B155" s="58" t="s">
        <v>24</v>
      </c>
      <c r="C155" s="58" t="s">
        <v>193</v>
      </c>
      <c r="D155" s="58" t="s">
        <v>699</v>
      </c>
      <c r="E155" s="68" t="s">
        <v>638</v>
      </c>
    </row>
    <row r="156" customFormat="false" ht="15" hidden="false" customHeight="false" outlineLevel="0" collapsed="false">
      <c r="A156" s="58" t="s">
        <v>461</v>
      </c>
      <c r="B156" s="58" t="s">
        <v>24</v>
      </c>
      <c r="C156" s="58" t="s">
        <v>221</v>
      </c>
      <c r="D156" s="58" t="s">
        <v>462</v>
      </c>
      <c r="E156" s="68" t="s">
        <v>463</v>
      </c>
    </row>
    <row r="157" customFormat="false" ht="15" hidden="false" customHeight="false" outlineLevel="0" collapsed="false">
      <c r="A157" s="58" t="s">
        <v>700</v>
      </c>
      <c r="B157" s="58" t="s">
        <v>24</v>
      </c>
      <c r="C157" s="58" t="s">
        <v>221</v>
      </c>
      <c r="D157" s="58" t="s">
        <v>701</v>
      </c>
      <c r="E157" s="68" t="s">
        <v>638</v>
      </c>
    </row>
    <row r="158" customFormat="false" ht="15" hidden="false" customHeight="false" outlineLevel="0" collapsed="false">
      <c r="A158" s="58" t="s">
        <v>464</v>
      </c>
      <c r="B158" s="58" t="s">
        <v>23</v>
      </c>
      <c r="C158" s="58" t="s">
        <v>193</v>
      </c>
      <c r="D158" s="58" t="s">
        <v>465</v>
      </c>
      <c r="E158" s="68" t="s">
        <v>466</v>
      </c>
    </row>
    <row r="159" customFormat="false" ht="15" hidden="false" customHeight="false" outlineLevel="0" collapsed="false">
      <c r="A159" s="58" t="s">
        <v>464</v>
      </c>
      <c r="B159" s="58" t="s">
        <v>23</v>
      </c>
      <c r="C159" s="58" t="s">
        <v>193</v>
      </c>
      <c r="D159" s="58" t="s">
        <v>465</v>
      </c>
      <c r="E159" s="68" t="s">
        <v>467</v>
      </c>
    </row>
    <row r="160" customFormat="false" ht="15" hidden="false" customHeight="false" outlineLevel="0" collapsed="false">
      <c r="A160" s="58" t="s">
        <v>464</v>
      </c>
      <c r="B160" s="58" t="s">
        <v>23</v>
      </c>
      <c r="C160" s="58" t="s">
        <v>193</v>
      </c>
      <c r="D160" s="58" t="s">
        <v>465</v>
      </c>
      <c r="E160" s="68" t="s">
        <v>468</v>
      </c>
    </row>
    <row r="161" customFormat="false" ht="15" hidden="false" customHeight="false" outlineLevel="0" collapsed="false">
      <c r="A161" s="58" t="s">
        <v>464</v>
      </c>
      <c r="B161" s="58" t="s">
        <v>23</v>
      </c>
      <c r="C161" s="58" t="s">
        <v>193</v>
      </c>
      <c r="D161" s="58" t="s">
        <v>465</v>
      </c>
      <c r="E161" s="68" t="s">
        <v>469</v>
      </c>
    </row>
    <row r="162" customFormat="false" ht="15" hidden="false" customHeight="false" outlineLevel="0" collapsed="false">
      <c r="A162" s="58" t="s">
        <v>464</v>
      </c>
      <c r="B162" s="58" t="s">
        <v>23</v>
      </c>
      <c r="C162" s="58" t="s">
        <v>193</v>
      </c>
      <c r="D162" s="58" t="s">
        <v>465</v>
      </c>
      <c r="E162" s="68" t="s">
        <v>470</v>
      </c>
    </row>
    <row r="163" customFormat="false" ht="15" hidden="false" customHeight="false" outlineLevel="0" collapsed="false">
      <c r="A163" s="58" t="s">
        <v>464</v>
      </c>
      <c r="B163" s="58" t="s">
        <v>23</v>
      </c>
      <c r="C163" s="58" t="s">
        <v>193</v>
      </c>
      <c r="D163" s="58" t="s">
        <v>465</v>
      </c>
      <c r="E163" s="68" t="s">
        <v>471</v>
      </c>
    </row>
    <row r="164" customFormat="false" ht="15" hidden="false" customHeight="false" outlineLevel="0" collapsed="false">
      <c r="A164" s="58" t="s">
        <v>464</v>
      </c>
      <c r="B164" s="58" t="s">
        <v>23</v>
      </c>
      <c r="C164" s="58" t="s">
        <v>193</v>
      </c>
      <c r="D164" s="58" t="s">
        <v>465</v>
      </c>
      <c r="E164" s="68" t="s">
        <v>472</v>
      </c>
    </row>
    <row r="165" customFormat="false" ht="15" hidden="false" customHeight="false" outlineLevel="0" collapsed="false">
      <c r="A165" s="58" t="s">
        <v>473</v>
      </c>
      <c r="B165" s="58" t="s">
        <v>23</v>
      </c>
      <c r="C165" s="58" t="s">
        <v>193</v>
      </c>
      <c r="D165" s="58" t="s">
        <v>474</v>
      </c>
      <c r="E165" s="68" t="s">
        <v>471</v>
      </c>
    </row>
    <row r="166" customFormat="false" ht="15" hidden="false" customHeight="false" outlineLevel="0" collapsed="false">
      <c r="A166" s="58" t="s">
        <v>473</v>
      </c>
      <c r="B166" s="58" t="s">
        <v>23</v>
      </c>
      <c r="C166" s="58" t="s">
        <v>193</v>
      </c>
      <c r="D166" s="58" t="s">
        <v>474</v>
      </c>
      <c r="E166" s="68" t="s">
        <v>467</v>
      </c>
    </row>
    <row r="167" customFormat="false" ht="15" hidden="false" customHeight="false" outlineLevel="0" collapsed="false">
      <c r="A167" s="58" t="s">
        <v>473</v>
      </c>
      <c r="B167" s="58" t="s">
        <v>23</v>
      </c>
      <c r="C167" s="58" t="s">
        <v>193</v>
      </c>
      <c r="D167" s="58" t="s">
        <v>474</v>
      </c>
      <c r="E167" s="68" t="s">
        <v>468</v>
      </c>
    </row>
    <row r="168" customFormat="false" ht="15" hidden="false" customHeight="false" outlineLevel="0" collapsed="false">
      <c r="A168" s="58" t="s">
        <v>473</v>
      </c>
      <c r="B168" s="58" t="s">
        <v>23</v>
      </c>
      <c r="C168" s="58" t="s">
        <v>193</v>
      </c>
      <c r="D168" s="58" t="s">
        <v>474</v>
      </c>
      <c r="E168" s="68" t="s">
        <v>470</v>
      </c>
    </row>
    <row r="169" customFormat="false" ht="15" hidden="false" customHeight="false" outlineLevel="0" collapsed="false">
      <c r="A169" s="58" t="s">
        <v>473</v>
      </c>
      <c r="B169" s="58" t="s">
        <v>23</v>
      </c>
      <c r="C169" s="58" t="s">
        <v>193</v>
      </c>
      <c r="D169" s="58" t="s">
        <v>474</v>
      </c>
      <c r="E169" s="68" t="s">
        <v>469</v>
      </c>
    </row>
    <row r="170" customFormat="false" ht="15" hidden="false" customHeight="false" outlineLevel="0" collapsed="false">
      <c r="A170" s="58" t="s">
        <v>702</v>
      </c>
      <c r="B170" s="58" t="s">
        <v>23</v>
      </c>
      <c r="C170" s="58" t="s">
        <v>193</v>
      </c>
      <c r="D170" s="58" t="s">
        <v>703</v>
      </c>
      <c r="E170" s="68" t="s">
        <v>638</v>
      </c>
    </row>
    <row r="171" customFormat="false" ht="15" hidden="false" customHeight="false" outlineLevel="0" collapsed="false">
      <c r="A171" s="58" t="s">
        <v>475</v>
      </c>
      <c r="B171" s="58" t="s">
        <v>24</v>
      </c>
      <c r="C171" s="58" t="s">
        <v>221</v>
      </c>
      <c r="D171" s="58" t="s">
        <v>476</v>
      </c>
      <c r="E171" s="68" t="s">
        <v>477</v>
      </c>
      <c r="H171" s="69" t="str">
        <f aca="false">HYPERLINK("https://jira.itg.ti.com/browse/MISRAC-39","MISRAC-39")</f>
        <v>MISRAC-39</v>
      </c>
    </row>
    <row r="172" customFormat="false" ht="15" hidden="false" customHeight="false" outlineLevel="0" collapsed="false">
      <c r="A172" s="58" t="s">
        <v>475</v>
      </c>
      <c r="B172" s="58" t="s">
        <v>24</v>
      </c>
      <c r="C172" s="58" t="s">
        <v>221</v>
      </c>
      <c r="D172" s="58" t="s">
        <v>476</v>
      </c>
      <c r="E172" s="68" t="s">
        <v>478</v>
      </c>
    </row>
    <row r="173" customFormat="false" ht="15" hidden="false" customHeight="false" outlineLevel="0" collapsed="false">
      <c r="A173" s="58" t="s">
        <v>479</v>
      </c>
      <c r="B173" s="58" t="s">
        <v>23</v>
      </c>
      <c r="C173" s="58" t="s">
        <v>193</v>
      </c>
      <c r="D173" s="58" t="s">
        <v>704</v>
      </c>
      <c r="E173" s="68" t="s">
        <v>638</v>
      </c>
    </row>
    <row r="174" customFormat="false" ht="15" hidden="false" customHeight="false" outlineLevel="0" collapsed="false">
      <c r="A174" s="58" t="s">
        <v>479</v>
      </c>
      <c r="B174" s="58" t="s">
        <v>23</v>
      </c>
      <c r="C174" s="58" t="s">
        <v>193</v>
      </c>
      <c r="D174" s="58" t="s">
        <v>480</v>
      </c>
      <c r="E174" s="68" t="s">
        <v>481</v>
      </c>
    </row>
    <row r="175" customFormat="false" ht="15" hidden="false" customHeight="false" outlineLevel="0" collapsed="false">
      <c r="A175" s="58" t="s">
        <v>482</v>
      </c>
      <c r="B175" s="58" t="s">
        <v>24</v>
      </c>
      <c r="C175" s="58" t="s">
        <v>221</v>
      </c>
      <c r="D175" s="58" t="s">
        <v>483</v>
      </c>
      <c r="E175" s="68" t="s">
        <v>484</v>
      </c>
    </row>
    <row r="176" customFormat="false" ht="15" hidden="false" customHeight="false" outlineLevel="0" collapsed="false">
      <c r="A176" s="58" t="s">
        <v>485</v>
      </c>
      <c r="B176" s="58" t="s">
        <v>24</v>
      </c>
      <c r="C176" s="58" t="s">
        <v>221</v>
      </c>
      <c r="D176" s="58" t="s">
        <v>486</v>
      </c>
      <c r="E176" s="68" t="s">
        <v>487</v>
      </c>
    </row>
    <row r="177" customFormat="false" ht="15" hidden="false" customHeight="false" outlineLevel="0" collapsed="false">
      <c r="A177" s="58" t="s">
        <v>488</v>
      </c>
      <c r="B177" s="58" t="s">
        <v>24</v>
      </c>
      <c r="C177" s="58" t="s">
        <v>221</v>
      </c>
      <c r="D177" s="58" t="s">
        <v>489</v>
      </c>
      <c r="E177" s="68" t="s">
        <v>490</v>
      </c>
    </row>
    <row r="178" customFormat="false" ht="15" hidden="false" customHeight="false" outlineLevel="0" collapsed="false">
      <c r="A178" s="58" t="s">
        <v>488</v>
      </c>
      <c r="B178" s="58" t="s">
        <v>24</v>
      </c>
      <c r="C178" s="58" t="s">
        <v>221</v>
      </c>
      <c r="D178" s="58" t="s">
        <v>489</v>
      </c>
      <c r="E178" s="68" t="s">
        <v>491</v>
      </c>
    </row>
    <row r="179" customFormat="false" ht="15" hidden="false" customHeight="false" outlineLevel="0" collapsed="false">
      <c r="A179" s="58" t="s">
        <v>492</v>
      </c>
      <c r="B179" s="58" t="s">
        <v>24</v>
      </c>
      <c r="C179" s="58" t="s">
        <v>221</v>
      </c>
      <c r="D179" s="58" t="s">
        <v>493</v>
      </c>
      <c r="E179" s="68" t="s">
        <v>494</v>
      </c>
    </row>
    <row r="180" customFormat="false" ht="15" hidden="false" customHeight="false" outlineLevel="0" collapsed="false">
      <c r="A180" s="58" t="s">
        <v>492</v>
      </c>
      <c r="B180" s="58" t="s">
        <v>24</v>
      </c>
      <c r="C180" s="58" t="s">
        <v>221</v>
      </c>
      <c r="D180" s="58" t="s">
        <v>493</v>
      </c>
      <c r="E180" s="68" t="s">
        <v>495</v>
      </c>
    </row>
    <row r="181" customFormat="false" ht="15" hidden="false" customHeight="false" outlineLevel="0" collapsed="false">
      <c r="A181" s="58" t="s">
        <v>492</v>
      </c>
      <c r="B181" s="58" t="s">
        <v>24</v>
      </c>
      <c r="C181" s="58" t="s">
        <v>221</v>
      </c>
      <c r="D181" s="58" t="s">
        <v>493</v>
      </c>
      <c r="E181" s="68" t="s">
        <v>496</v>
      </c>
      <c r="H181" s="69" t="str">
        <f aca="false">HYPERLINK("https://jira.itg.ti.com/browse/MISRAC-40","MISRAC-40")</f>
        <v>MISRAC-40</v>
      </c>
    </row>
    <row r="182" customFormat="false" ht="15" hidden="false" customHeight="false" outlineLevel="0" collapsed="false">
      <c r="A182" s="58" t="s">
        <v>492</v>
      </c>
      <c r="B182" s="58" t="s">
        <v>24</v>
      </c>
      <c r="C182" s="58" t="s">
        <v>221</v>
      </c>
      <c r="D182" s="58" t="s">
        <v>493</v>
      </c>
      <c r="E182" s="68" t="s">
        <v>497</v>
      </c>
      <c r="H182" s="69" t="str">
        <f aca="false">HYPERLINK("https://jira.itg.ti.com/browse/MISRAC-41","MISRAC-41")</f>
        <v>MISRAC-41</v>
      </c>
    </row>
    <row r="183" customFormat="false" ht="15" hidden="false" customHeight="false" outlineLevel="0" collapsed="false">
      <c r="A183" s="58" t="s">
        <v>498</v>
      </c>
      <c r="B183" s="58" t="s">
        <v>24</v>
      </c>
      <c r="C183" s="58" t="s">
        <v>221</v>
      </c>
      <c r="D183" s="58" t="s">
        <v>499</v>
      </c>
      <c r="E183" s="68" t="s">
        <v>500</v>
      </c>
    </row>
    <row r="184" customFormat="false" ht="15" hidden="false" customHeight="false" outlineLevel="0" collapsed="false">
      <c r="A184" s="58" t="s">
        <v>501</v>
      </c>
      <c r="B184" s="58" t="s">
        <v>24</v>
      </c>
      <c r="C184" s="58" t="s">
        <v>221</v>
      </c>
      <c r="D184" s="58" t="s">
        <v>502</v>
      </c>
      <c r="E184" s="68" t="s">
        <v>503</v>
      </c>
    </row>
    <row r="185" customFormat="false" ht="15" hidden="false" customHeight="false" outlineLevel="0" collapsed="false">
      <c r="A185" s="58" t="s">
        <v>504</v>
      </c>
      <c r="B185" s="58" t="s">
        <v>24</v>
      </c>
      <c r="C185" s="58" t="s">
        <v>221</v>
      </c>
      <c r="D185" s="58" t="s">
        <v>505</v>
      </c>
      <c r="E185" s="68" t="s">
        <v>506</v>
      </c>
    </row>
    <row r="186" customFormat="false" ht="15" hidden="false" customHeight="false" outlineLevel="0" collapsed="false">
      <c r="A186" s="58" t="s">
        <v>507</v>
      </c>
      <c r="B186" s="58" t="s">
        <v>24</v>
      </c>
      <c r="C186" s="58" t="s">
        <v>193</v>
      </c>
      <c r="D186" s="58" t="s">
        <v>508</v>
      </c>
      <c r="E186" s="68" t="s">
        <v>509</v>
      </c>
    </row>
    <row r="187" customFormat="false" ht="15" hidden="false" customHeight="false" outlineLevel="0" collapsed="false">
      <c r="A187" s="58" t="s">
        <v>507</v>
      </c>
      <c r="B187" s="58" t="s">
        <v>24</v>
      </c>
      <c r="C187" s="58" t="s">
        <v>193</v>
      </c>
      <c r="D187" s="58" t="s">
        <v>508</v>
      </c>
      <c r="E187" s="68" t="s">
        <v>510</v>
      </c>
    </row>
    <row r="188" customFormat="false" ht="15" hidden="false" customHeight="false" outlineLevel="0" collapsed="false">
      <c r="A188" s="58" t="s">
        <v>507</v>
      </c>
      <c r="B188" s="58" t="s">
        <v>24</v>
      </c>
      <c r="C188" s="58" t="s">
        <v>193</v>
      </c>
      <c r="D188" s="58" t="s">
        <v>508</v>
      </c>
      <c r="E188" s="68" t="s">
        <v>511</v>
      </c>
    </row>
    <row r="189" customFormat="false" ht="15" hidden="false" customHeight="false" outlineLevel="0" collapsed="false">
      <c r="A189" s="58" t="s">
        <v>507</v>
      </c>
      <c r="B189" s="58" t="s">
        <v>24</v>
      </c>
      <c r="C189" s="58" t="s">
        <v>193</v>
      </c>
      <c r="D189" s="58" t="s">
        <v>508</v>
      </c>
      <c r="E189" s="68" t="s">
        <v>512</v>
      </c>
    </row>
    <row r="190" customFormat="false" ht="15" hidden="false" customHeight="false" outlineLevel="0" collapsed="false">
      <c r="A190" s="58" t="s">
        <v>507</v>
      </c>
      <c r="B190" s="58" t="s">
        <v>24</v>
      </c>
      <c r="C190" s="58" t="s">
        <v>193</v>
      </c>
      <c r="D190" s="58" t="s">
        <v>508</v>
      </c>
      <c r="E190" s="68" t="s">
        <v>513</v>
      </c>
    </row>
    <row r="191" customFormat="false" ht="15" hidden="false" customHeight="false" outlineLevel="0" collapsed="false">
      <c r="A191" s="58" t="s">
        <v>507</v>
      </c>
      <c r="B191" s="58" t="s">
        <v>24</v>
      </c>
      <c r="C191" s="58" t="s">
        <v>193</v>
      </c>
      <c r="D191" s="58" t="s">
        <v>508</v>
      </c>
      <c r="E191" s="68" t="s">
        <v>514</v>
      </c>
    </row>
    <row r="192" customFormat="false" ht="15" hidden="false" customHeight="false" outlineLevel="0" collapsed="false">
      <c r="A192" s="58" t="s">
        <v>705</v>
      </c>
      <c r="B192" s="58" t="s">
        <v>24</v>
      </c>
      <c r="C192" s="58" t="s">
        <v>193</v>
      </c>
      <c r="D192" s="58" t="s">
        <v>706</v>
      </c>
      <c r="E192" s="68" t="s">
        <v>638</v>
      </c>
    </row>
    <row r="193" customFormat="false" ht="15" hidden="false" customHeight="false" outlineLevel="0" collapsed="false">
      <c r="A193" s="58" t="s">
        <v>515</v>
      </c>
      <c r="B193" s="58" t="s">
        <v>23</v>
      </c>
      <c r="C193" s="58" t="s">
        <v>193</v>
      </c>
      <c r="D193" s="58" t="s">
        <v>516</v>
      </c>
      <c r="E193" s="68" t="s">
        <v>517</v>
      </c>
    </row>
    <row r="194" customFormat="false" ht="15" hidden="false" customHeight="false" outlineLevel="0" collapsed="false">
      <c r="A194" s="58" t="s">
        <v>515</v>
      </c>
      <c r="B194" s="58" t="s">
        <v>23</v>
      </c>
      <c r="C194" s="58" t="s">
        <v>193</v>
      </c>
      <c r="D194" s="58" t="s">
        <v>516</v>
      </c>
      <c r="E194" s="68" t="s">
        <v>518</v>
      </c>
    </row>
    <row r="195" customFormat="false" ht="15" hidden="false" customHeight="false" outlineLevel="0" collapsed="false">
      <c r="A195" s="58" t="s">
        <v>515</v>
      </c>
      <c r="B195" s="58" t="s">
        <v>23</v>
      </c>
      <c r="C195" s="58" t="s">
        <v>193</v>
      </c>
      <c r="D195" s="58" t="s">
        <v>516</v>
      </c>
      <c r="E195" s="68" t="s">
        <v>519</v>
      </c>
    </row>
    <row r="196" customFormat="false" ht="15" hidden="false" customHeight="false" outlineLevel="0" collapsed="false">
      <c r="A196" s="58" t="s">
        <v>515</v>
      </c>
      <c r="B196" s="58" t="s">
        <v>23</v>
      </c>
      <c r="C196" s="58" t="s">
        <v>193</v>
      </c>
      <c r="D196" s="58" t="s">
        <v>516</v>
      </c>
      <c r="E196" s="68" t="s">
        <v>520</v>
      </c>
    </row>
    <row r="197" customFormat="false" ht="15" hidden="false" customHeight="false" outlineLevel="0" collapsed="false">
      <c r="A197" s="58" t="s">
        <v>515</v>
      </c>
      <c r="B197" s="58" t="s">
        <v>23</v>
      </c>
      <c r="C197" s="58" t="s">
        <v>193</v>
      </c>
      <c r="D197" s="58" t="s">
        <v>516</v>
      </c>
      <c r="E197" s="68" t="s">
        <v>521</v>
      </c>
    </row>
    <row r="198" customFormat="false" ht="15" hidden="false" customHeight="false" outlineLevel="0" collapsed="false">
      <c r="A198" s="58" t="s">
        <v>515</v>
      </c>
      <c r="B198" s="58" t="s">
        <v>23</v>
      </c>
      <c r="C198" s="58" t="s">
        <v>193</v>
      </c>
      <c r="D198" s="58" t="s">
        <v>516</v>
      </c>
      <c r="E198" s="68" t="s">
        <v>522</v>
      </c>
    </row>
    <row r="199" customFormat="false" ht="15" hidden="false" customHeight="false" outlineLevel="0" collapsed="false">
      <c r="A199" s="58" t="s">
        <v>707</v>
      </c>
      <c r="B199" s="58" t="s">
        <v>24</v>
      </c>
      <c r="C199" s="58" t="s">
        <v>193</v>
      </c>
      <c r="D199" s="58" t="s">
        <v>708</v>
      </c>
      <c r="E199" s="68" t="s">
        <v>638</v>
      </c>
    </row>
    <row r="200" customFormat="false" ht="15" hidden="false" customHeight="false" outlineLevel="0" collapsed="false">
      <c r="A200" s="58" t="s">
        <v>523</v>
      </c>
      <c r="B200" s="58" t="s">
        <v>23</v>
      </c>
      <c r="C200" s="58" t="s">
        <v>193</v>
      </c>
      <c r="D200" s="58" t="s">
        <v>524</v>
      </c>
      <c r="E200" s="68" t="s">
        <v>525</v>
      </c>
    </row>
    <row r="201" customFormat="false" ht="15" hidden="false" customHeight="false" outlineLevel="0" collapsed="false">
      <c r="A201" s="58" t="s">
        <v>526</v>
      </c>
      <c r="B201" s="58" t="s">
        <v>23</v>
      </c>
      <c r="C201" s="58" t="s">
        <v>193</v>
      </c>
      <c r="D201" s="58" t="s">
        <v>527</v>
      </c>
      <c r="E201" s="68" t="s">
        <v>528</v>
      </c>
    </row>
    <row r="202" customFormat="false" ht="15" hidden="false" customHeight="false" outlineLevel="0" collapsed="false">
      <c r="A202" s="58" t="s">
        <v>526</v>
      </c>
      <c r="B202" s="58" t="s">
        <v>23</v>
      </c>
      <c r="C202" s="58" t="s">
        <v>193</v>
      </c>
      <c r="D202" s="58" t="s">
        <v>527</v>
      </c>
      <c r="E202" s="68" t="s">
        <v>529</v>
      </c>
    </row>
    <row r="203" customFormat="false" ht="15" hidden="false" customHeight="false" outlineLevel="0" collapsed="false">
      <c r="A203" s="58" t="s">
        <v>526</v>
      </c>
      <c r="B203" s="58" t="s">
        <v>23</v>
      </c>
      <c r="C203" s="58" t="s">
        <v>193</v>
      </c>
      <c r="D203" s="58" t="s">
        <v>527</v>
      </c>
      <c r="E203" s="68" t="s">
        <v>530</v>
      </c>
    </row>
    <row r="204" customFormat="false" ht="15" hidden="false" customHeight="false" outlineLevel="0" collapsed="false">
      <c r="A204" s="58" t="s">
        <v>526</v>
      </c>
      <c r="B204" s="58" t="s">
        <v>23</v>
      </c>
      <c r="C204" s="58" t="s">
        <v>193</v>
      </c>
      <c r="D204" s="58" t="s">
        <v>527</v>
      </c>
      <c r="E204" s="68" t="s">
        <v>531</v>
      </c>
    </row>
    <row r="205" customFormat="false" ht="15" hidden="false" customHeight="false" outlineLevel="0" collapsed="false">
      <c r="A205" s="58" t="s">
        <v>532</v>
      </c>
      <c r="B205" s="58" t="s">
        <v>23</v>
      </c>
      <c r="C205" s="58" t="s">
        <v>193</v>
      </c>
      <c r="D205" s="58" t="s">
        <v>533</v>
      </c>
      <c r="E205" s="68" t="s">
        <v>534</v>
      </c>
    </row>
    <row r="206" customFormat="false" ht="15" hidden="false" customHeight="false" outlineLevel="0" collapsed="false">
      <c r="A206" s="58" t="s">
        <v>709</v>
      </c>
      <c r="B206" s="58" t="s">
        <v>24</v>
      </c>
      <c r="C206" s="58" t="s">
        <v>193</v>
      </c>
      <c r="D206" s="58" t="s">
        <v>710</v>
      </c>
      <c r="E206" s="68" t="s">
        <v>638</v>
      </c>
    </row>
    <row r="207" customFormat="false" ht="15" hidden="false" customHeight="false" outlineLevel="0" collapsed="false">
      <c r="A207" s="58" t="s">
        <v>711</v>
      </c>
      <c r="B207" s="58" t="s">
        <v>24</v>
      </c>
      <c r="C207" s="58" t="s">
        <v>193</v>
      </c>
      <c r="D207" s="58" t="s">
        <v>712</v>
      </c>
      <c r="E207" s="68" t="s">
        <v>638</v>
      </c>
    </row>
    <row r="208" customFormat="false" ht="15" hidden="false" customHeight="false" outlineLevel="0" collapsed="false">
      <c r="A208" s="58" t="s">
        <v>713</v>
      </c>
      <c r="B208" s="58" t="s">
        <v>24</v>
      </c>
      <c r="C208" s="58" t="s">
        <v>193</v>
      </c>
      <c r="D208" s="58" t="s">
        <v>714</v>
      </c>
      <c r="E208" s="68" t="s">
        <v>638</v>
      </c>
    </row>
    <row r="209" customFormat="false" ht="15" hidden="false" customHeight="false" outlineLevel="0" collapsed="false">
      <c r="A209" s="58" t="s">
        <v>535</v>
      </c>
      <c r="B209" s="58" t="s">
        <v>24</v>
      </c>
      <c r="C209" s="58" t="s">
        <v>221</v>
      </c>
      <c r="D209" s="58" t="s">
        <v>536</v>
      </c>
      <c r="E209" s="68" t="s">
        <v>537</v>
      </c>
    </row>
    <row r="210" customFormat="false" ht="15" hidden="false" customHeight="false" outlineLevel="0" collapsed="false">
      <c r="A210" s="58" t="s">
        <v>538</v>
      </c>
      <c r="B210" s="58" t="s">
        <v>24</v>
      </c>
      <c r="C210" s="58" t="s">
        <v>221</v>
      </c>
      <c r="D210" s="58" t="s">
        <v>539</v>
      </c>
      <c r="E210" s="68" t="s">
        <v>540</v>
      </c>
    </row>
    <row r="211" customFormat="false" ht="15" hidden="false" customHeight="false" outlineLevel="0" collapsed="false">
      <c r="A211" s="58" t="s">
        <v>541</v>
      </c>
      <c r="B211" s="58" t="s">
        <v>24</v>
      </c>
      <c r="C211" s="58" t="s">
        <v>221</v>
      </c>
      <c r="D211" s="58" t="s">
        <v>542</v>
      </c>
      <c r="E211" s="68" t="s">
        <v>543</v>
      </c>
    </row>
    <row r="212" customFormat="false" ht="15" hidden="false" customHeight="false" outlineLevel="0" collapsed="false">
      <c r="A212" s="58" t="s">
        <v>544</v>
      </c>
      <c r="B212" s="58" t="s">
        <v>25</v>
      </c>
      <c r="C212" s="58" t="s">
        <v>221</v>
      </c>
      <c r="D212" s="58" t="s">
        <v>545</v>
      </c>
      <c r="E212" s="68" t="s">
        <v>546</v>
      </c>
    </row>
    <row r="213" customFormat="false" ht="15" hidden="false" customHeight="false" outlineLevel="0" collapsed="false">
      <c r="A213" s="58" t="s">
        <v>715</v>
      </c>
      <c r="B213" s="58" t="s">
        <v>24</v>
      </c>
      <c r="C213" s="58" t="s">
        <v>221</v>
      </c>
      <c r="D213" s="58" t="s">
        <v>716</v>
      </c>
      <c r="E213" s="68" t="s">
        <v>638</v>
      </c>
    </row>
    <row r="214" customFormat="false" ht="15" hidden="false" customHeight="false" outlineLevel="0" collapsed="false">
      <c r="A214" s="58" t="s">
        <v>130</v>
      </c>
      <c r="B214" s="58" t="s">
        <v>24</v>
      </c>
      <c r="C214" s="58" t="s">
        <v>221</v>
      </c>
      <c r="D214" s="58" t="s">
        <v>547</v>
      </c>
      <c r="E214" s="68" t="s">
        <v>548</v>
      </c>
      <c r="H214" s="69" t="str">
        <f aca="false">HYPERLINK("https://jira.itg.ti.com/browse/MISRAC-63","MISRAC-63")</f>
        <v>MISRAC-63</v>
      </c>
    </row>
    <row r="215" customFormat="false" ht="15" hidden="false" customHeight="false" outlineLevel="0" collapsed="false">
      <c r="A215" s="58" t="s">
        <v>130</v>
      </c>
      <c r="B215" s="58" t="s">
        <v>24</v>
      </c>
      <c r="C215" s="58" t="s">
        <v>193</v>
      </c>
      <c r="D215" s="58" t="s">
        <v>428</v>
      </c>
      <c r="E215" s="68" t="s">
        <v>133</v>
      </c>
      <c r="H215" s="69" t="str">
        <f aca="false">HYPERLINK("https://jira.itg.ti.com/browse/MISRAC-91","MISRAC-91")</f>
        <v>MISRAC-91</v>
      </c>
    </row>
    <row r="216" customFormat="false" ht="15" hidden="false" customHeight="false" outlineLevel="0" collapsed="false">
      <c r="A216" s="58" t="s">
        <v>549</v>
      </c>
      <c r="B216" s="58" t="s">
        <v>24</v>
      </c>
      <c r="C216" s="58" t="s">
        <v>221</v>
      </c>
      <c r="D216" s="58" t="s">
        <v>550</v>
      </c>
      <c r="E216" s="68" t="s">
        <v>551</v>
      </c>
    </row>
    <row r="217" customFormat="false" ht="15" hidden="false" customHeight="false" outlineLevel="0" collapsed="false">
      <c r="A217" s="58" t="s">
        <v>552</v>
      </c>
      <c r="B217" s="58" t="s">
        <v>24</v>
      </c>
      <c r="C217" s="58" t="s">
        <v>193</v>
      </c>
      <c r="D217" s="58" t="s">
        <v>428</v>
      </c>
      <c r="E217" s="68" t="s">
        <v>553</v>
      </c>
      <c r="H217" s="69" t="str">
        <f aca="false">HYPERLINK("https://jira.itg.ti.com/browse/MISRAC-90","MISRAC-90")</f>
        <v>MISRAC-90</v>
      </c>
    </row>
    <row r="218" customFormat="false" ht="15" hidden="false" customHeight="false" outlineLevel="0" collapsed="false">
      <c r="A218" s="58" t="s">
        <v>552</v>
      </c>
      <c r="B218" s="58" t="s">
        <v>24</v>
      </c>
      <c r="C218" s="58" t="s">
        <v>221</v>
      </c>
      <c r="D218" s="58" t="s">
        <v>554</v>
      </c>
      <c r="E218" s="68" t="s">
        <v>555</v>
      </c>
      <c r="H218" s="69" t="str">
        <f aca="false">HYPERLINK("https://jira.itg.ti.com/browse/MISRAC-17","MISRAC-17")</f>
        <v>MISRAC-17</v>
      </c>
    </row>
    <row r="219" customFormat="false" ht="15" hidden="false" customHeight="false" outlineLevel="0" collapsed="false">
      <c r="A219" s="58" t="s">
        <v>717</v>
      </c>
      <c r="B219" s="58" t="s">
        <v>24</v>
      </c>
      <c r="C219" s="58" t="s">
        <v>221</v>
      </c>
      <c r="D219" s="58" t="s">
        <v>718</v>
      </c>
      <c r="E219" s="68" t="s">
        <v>638</v>
      </c>
    </row>
    <row r="220" customFormat="false" ht="15" hidden="false" customHeight="false" outlineLevel="0" collapsed="false">
      <c r="A220" s="58" t="s">
        <v>556</v>
      </c>
      <c r="B220" s="58" t="s">
        <v>24</v>
      </c>
      <c r="C220" s="58" t="s">
        <v>221</v>
      </c>
      <c r="D220" s="58" t="s">
        <v>557</v>
      </c>
      <c r="E220" s="68" t="s">
        <v>558</v>
      </c>
      <c r="H220" s="69" t="str">
        <f aca="false">HYPERLINK("https://jira.itg.ti.com/browse/MISRAC-62","MISRAC-62")</f>
        <v>MISRAC-62</v>
      </c>
    </row>
    <row r="221" customFormat="false" ht="15" hidden="false" customHeight="false" outlineLevel="0" collapsed="false">
      <c r="A221" s="58" t="s">
        <v>559</v>
      </c>
      <c r="B221" s="58" t="s">
        <v>24</v>
      </c>
      <c r="C221" s="58" t="s">
        <v>221</v>
      </c>
      <c r="D221" s="58" t="s">
        <v>560</v>
      </c>
      <c r="E221" s="68" t="s">
        <v>561</v>
      </c>
      <c r="H221" s="69" t="str">
        <f aca="false">HYPERLINK("https://jira.itg.ti.com/browse/MISRAC-61","MISRAC-61")</f>
        <v>MISRAC-61</v>
      </c>
    </row>
    <row r="222" customFormat="false" ht="15" hidden="false" customHeight="false" outlineLevel="0" collapsed="false">
      <c r="A222" s="58" t="s">
        <v>719</v>
      </c>
      <c r="B222" s="58" t="s">
        <v>24</v>
      </c>
      <c r="C222" s="58" t="s">
        <v>221</v>
      </c>
      <c r="D222" s="58" t="s">
        <v>720</v>
      </c>
      <c r="E222" s="68" t="s">
        <v>638</v>
      </c>
    </row>
    <row r="223" customFormat="false" ht="15" hidden="false" customHeight="false" outlineLevel="0" collapsed="false">
      <c r="A223" s="58" t="s">
        <v>721</v>
      </c>
      <c r="B223" s="58" t="s">
        <v>25</v>
      </c>
      <c r="C223" s="58" t="s">
        <v>221</v>
      </c>
      <c r="D223" s="58" t="s">
        <v>722</v>
      </c>
      <c r="E223" s="68" t="s">
        <v>638</v>
      </c>
      <c r="H223" s="69" t="str">
        <f aca="false">HYPERLINK("https://jira.itg.ti.com/browse/MISRAC-18","MISRAC-18")</f>
        <v>MISRAC-18</v>
      </c>
    </row>
    <row r="224" customFormat="false" ht="15" hidden="false" customHeight="false" outlineLevel="0" collapsed="false">
      <c r="A224" s="58" t="s">
        <v>562</v>
      </c>
      <c r="B224" s="58" t="s">
        <v>24</v>
      </c>
      <c r="C224" s="58" t="s">
        <v>221</v>
      </c>
      <c r="D224" s="58" t="s">
        <v>563</v>
      </c>
      <c r="E224" s="68" t="s">
        <v>564</v>
      </c>
      <c r="H224" s="69" t="str">
        <f aca="false">HYPERLINK("https://jira.itg.ti.com/browse/MISRAC-19","MISRAC-19")</f>
        <v>MISRAC-19</v>
      </c>
    </row>
    <row r="225" customFormat="false" ht="15" hidden="false" customHeight="false" outlineLevel="0" collapsed="false">
      <c r="A225" s="58" t="s">
        <v>565</v>
      </c>
      <c r="B225" s="58" t="s">
        <v>24</v>
      </c>
      <c r="C225" s="58" t="s">
        <v>221</v>
      </c>
      <c r="D225" s="58" t="s">
        <v>566</v>
      </c>
      <c r="E225" s="68" t="s">
        <v>567</v>
      </c>
    </row>
    <row r="226" customFormat="false" ht="15" hidden="false" customHeight="false" outlineLevel="0" collapsed="false">
      <c r="A226" s="58" t="s">
        <v>568</v>
      </c>
      <c r="B226" s="58" t="s">
        <v>24</v>
      </c>
      <c r="C226" s="58" t="s">
        <v>221</v>
      </c>
      <c r="D226" s="58" t="s">
        <v>569</v>
      </c>
      <c r="E226" s="68" t="s">
        <v>570</v>
      </c>
    </row>
    <row r="227" customFormat="false" ht="15" hidden="false" customHeight="false" outlineLevel="0" collapsed="false">
      <c r="A227" s="58" t="s">
        <v>571</v>
      </c>
      <c r="B227" s="58" t="s">
        <v>24</v>
      </c>
      <c r="C227" s="58" t="s">
        <v>221</v>
      </c>
      <c r="D227" s="58" t="s">
        <v>572</v>
      </c>
      <c r="E227" s="68" t="s">
        <v>573</v>
      </c>
    </row>
    <row r="228" customFormat="false" ht="15" hidden="false" customHeight="false" outlineLevel="0" collapsed="false">
      <c r="A228" s="58" t="s">
        <v>574</v>
      </c>
      <c r="B228" s="58" t="s">
        <v>24</v>
      </c>
      <c r="C228" s="58" t="s">
        <v>221</v>
      </c>
      <c r="D228" s="58" t="s">
        <v>575</v>
      </c>
      <c r="E228" s="68" t="s">
        <v>576</v>
      </c>
    </row>
    <row r="229" customFormat="false" ht="15" hidden="false" customHeight="false" outlineLevel="0" collapsed="false">
      <c r="A229" s="58" t="s">
        <v>574</v>
      </c>
      <c r="B229" s="58" t="s">
        <v>24</v>
      </c>
      <c r="C229" s="58" t="s">
        <v>221</v>
      </c>
      <c r="D229" s="58" t="s">
        <v>575</v>
      </c>
      <c r="E229" s="68" t="s">
        <v>577</v>
      </c>
    </row>
    <row r="230" customFormat="false" ht="15" hidden="false" customHeight="false" outlineLevel="0" collapsed="false">
      <c r="A230" s="58" t="s">
        <v>578</v>
      </c>
      <c r="B230" s="58" t="s">
        <v>24</v>
      </c>
      <c r="C230" s="58" t="s">
        <v>221</v>
      </c>
      <c r="D230" s="58" t="s">
        <v>579</v>
      </c>
      <c r="E230" s="68" t="s">
        <v>580</v>
      </c>
    </row>
    <row r="231" customFormat="false" ht="15" hidden="false" customHeight="false" outlineLevel="0" collapsed="false">
      <c r="A231" s="58" t="s">
        <v>581</v>
      </c>
      <c r="B231" s="58" t="s">
        <v>24</v>
      </c>
      <c r="C231" s="58" t="s">
        <v>221</v>
      </c>
      <c r="D231" s="58" t="s">
        <v>582</v>
      </c>
      <c r="E231" s="68" t="s">
        <v>583</v>
      </c>
    </row>
    <row r="232" customFormat="false" ht="15" hidden="false" customHeight="false" outlineLevel="0" collapsed="false">
      <c r="A232" s="58" t="s">
        <v>584</v>
      </c>
      <c r="B232" s="58" t="s">
        <v>24</v>
      </c>
      <c r="C232" s="58" t="s">
        <v>221</v>
      </c>
      <c r="D232" s="58" t="s">
        <v>585</v>
      </c>
      <c r="E232" s="68" t="s">
        <v>586</v>
      </c>
    </row>
    <row r="233" customFormat="false" ht="15" hidden="false" customHeight="false" outlineLevel="0" collapsed="false">
      <c r="A233" s="58" t="s">
        <v>587</v>
      </c>
      <c r="B233" s="58" t="s">
        <v>25</v>
      </c>
      <c r="C233" s="58" t="s">
        <v>221</v>
      </c>
      <c r="D233" s="58" t="s">
        <v>588</v>
      </c>
      <c r="E233" s="68" t="s">
        <v>589</v>
      </c>
    </row>
    <row r="234" customFormat="false" ht="15" hidden="false" customHeight="false" outlineLevel="0" collapsed="false">
      <c r="A234" s="58" t="s">
        <v>590</v>
      </c>
      <c r="B234" s="58" t="s">
        <v>24</v>
      </c>
      <c r="C234" s="58" t="s">
        <v>221</v>
      </c>
      <c r="D234" s="58" t="s">
        <v>591</v>
      </c>
      <c r="E234" s="68" t="s">
        <v>592</v>
      </c>
      <c r="H234" s="69" t="str">
        <f aca="false">HYPERLINK("https://jira.itg.ti.com/browse/MISRAC-23","MISRAC-23")</f>
        <v>MISRAC-23</v>
      </c>
    </row>
    <row r="235" customFormat="false" ht="15" hidden="false" customHeight="false" outlineLevel="0" collapsed="false">
      <c r="A235" s="58" t="s">
        <v>593</v>
      </c>
      <c r="B235" s="58" t="s">
        <v>25</v>
      </c>
      <c r="C235" s="58" t="s">
        <v>193</v>
      </c>
      <c r="D235" s="58" t="s">
        <v>594</v>
      </c>
      <c r="E235" s="68" t="s">
        <v>595</v>
      </c>
      <c r="H235" s="69" t="str">
        <f aca="false">HYPERLINK("https://jira.itg.ti.com/browse/MISRAC-24","MISRAC-24")</f>
        <v>MISRAC-24</v>
      </c>
    </row>
    <row r="236" customFormat="false" ht="15" hidden="false" customHeight="false" outlineLevel="0" collapsed="false">
      <c r="A236" s="58" t="s">
        <v>596</v>
      </c>
      <c r="B236" s="58" t="s">
        <v>24</v>
      </c>
      <c r="C236" s="58" t="s">
        <v>221</v>
      </c>
      <c r="D236" s="58" t="s">
        <v>597</v>
      </c>
      <c r="E236" s="68" t="s">
        <v>598</v>
      </c>
    </row>
    <row r="237" customFormat="false" ht="15" hidden="false" customHeight="false" outlineLevel="0" collapsed="false">
      <c r="A237" s="58" t="s">
        <v>599</v>
      </c>
      <c r="B237" s="58" t="s">
        <v>24</v>
      </c>
      <c r="C237" s="58" t="s">
        <v>221</v>
      </c>
      <c r="D237" s="58" t="s">
        <v>600</v>
      </c>
      <c r="E237" s="68" t="s">
        <v>601</v>
      </c>
    </row>
    <row r="238" customFormat="false" ht="15" hidden="false" customHeight="false" outlineLevel="0" collapsed="false">
      <c r="A238" s="58" t="s">
        <v>599</v>
      </c>
      <c r="B238" s="58" t="s">
        <v>24</v>
      </c>
      <c r="C238" s="58" t="s">
        <v>221</v>
      </c>
      <c r="D238" s="58" t="s">
        <v>600</v>
      </c>
      <c r="E238" s="68" t="s">
        <v>602</v>
      </c>
      <c r="H238" s="69" t="str">
        <f aca="false">HYPERLINK("https://jira.itg.ti.com/browse/MISRAC-20","MISRAC-20")</f>
        <v>MISRAC-20</v>
      </c>
    </row>
    <row r="239" customFormat="false" ht="15" hidden="false" customHeight="false" outlineLevel="0" collapsed="false">
      <c r="A239" s="58" t="s">
        <v>599</v>
      </c>
      <c r="B239" s="58" t="s">
        <v>24</v>
      </c>
      <c r="C239" s="58" t="s">
        <v>221</v>
      </c>
      <c r="D239" s="58" t="s">
        <v>600</v>
      </c>
      <c r="E239" s="68" t="s">
        <v>603</v>
      </c>
    </row>
    <row r="240" customFormat="false" ht="15" hidden="false" customHeight="false" outlineLevel="0" collapsed="false">
      <c r="A240" s="58" t="s">
        <v>599</v>
      </c>
      <c r="B240" s="58" t="s">
        <v>24</v>
      </c>
      <c r="C240" s="58" t="s">
        <v>221</v>
      </c>
      <c r="D240" s="58" t="s">
        <v>600</v>
      </c>
      <c r="E240" s="68" t="s">
        <v>604</v>
      </c>
    </row>
    <row r="241" customFormat="false" ht="15" hidden="false" customHeight="false" outlineLevel="0" collapsed="false">
      <c r="A241" s="58" t="s">
        <v>723</v>
      </c>
      <c r="B241" s="58" t="s">
        <v>24</v>
      </c>
      <c r="C241" s="58" t="s">
        <v>221</v>
      </c>
      <c r="D241" s="58" t="s">
        <v>724</v>
      </c>
      <c r="E241" s="68" t="s">
        <v>638</v>
      </c>
    </row>
    <row r="242" customFormat="false" ht="15" hidden="false" customHeight="false" outlineLevel="0" collapsed="false">
      <c r="A242" s="58" t="s">
        <v>605</v>
      </c>
      <c r="B242" s="58" t="s">
        <v>24</v>
      </c>
      <c r="C242" s="58" t="s">
        <v>221</v>
      </c>
      <c r="D242" s="58" t="s">
        <v>606</v>
      </c>
      <c r="E242" s="68" t="s">
        <v>607</v>
      </c>
    </row>
    <row r="243" customFormat="false" ht="15" hidden="false" customHeight="false" outlineLevel="0" collapsed="false">
      <c r="A243" s="58" t="s">
        <v>725</v>
      </c>
      <c r="B243" s="58" t="s">
        <v>24</v>
      </c>
      <c r="C243" s="58" t="s">
        <v>221</v>
      </c>
      <c r="D243" s="58" t="s">
        <v>726</v>
      </c>
      <c r="E243" s="68" t="s">
        <v>638</v>
      </c>
      <c r="F243" s="60" t="s">
        <v>727</v>
      </c>
    </row>
    <row r="244" customFormat="false" ht="15" hidden="false" customHeight="false" outlineLevel="0" collapsed="false">
      <c r="A244" s="58" t="s">
        <v>728</v>
      </c>
      <c r="B244" s="58" t="s">
        <v>24</v>
      </c>
      <c r="C244" s="58" t="s">
        <v>221</v>
      </c>
      <c r="D244" s="58" t="s">
        <v>729</v>
      </c>
      <c r="E244" s="68" t="s">
        <v>638</v>
      </c>
      <c r="F244" s="60" t="s">
        <v>727</v>
      </c>
    </row>
    <row r="245" customFormat="false" ht="15" hidden="false" customHeight="false" outlineLevel="0" collapsed="false">
      <c r="A245" s="58" t="s">
        <v>730</v>
      </c>
      <c r="B245" s="58" t="s">
        <v>25</v>
      </c>
      <c r="C245" s="58" t="s">
        <v>221</v>
      </c>
      <c r="D245" s="58" t="s">
        <v>731</v>
      </c>
      <c r="E245" s="68" t="s">
        <v>638</v>
      </c>
      <c r="H245" s="69" t="str">
        <f aca="false">HYPERLINK("https://jira.itg.ti.com/browse/MISRAC-21","MISRAC-21")</f>
        <v>MISRAC-21</v>
      </c>
    </row>
    <row r="246" customFormat="false" ht="15" hidden="false" customHeight="false" outlineLevel="0" collapsed="false">
      <c r="A246" s="58" t="s">
        <v>608</v>
      </c>
      <c r="B246" s="58" t="s">
        <v>24</v>
      </c>
      <c r="C246" s="58" t="s">
        <v>221</v>
      </c>
      <c r="D246" s="58" t="s">
        <v>609</v>
      </c>
      <c r="E246" s="68" t="s">
        <v>610</v>
      </c>
    </row>
    <row r="247" customFormat="false" ht="15" hidden="false" customHeight="false" outlineLevel="0" collapsed="false">
      <c r="A247" s="58" t="s">
        <v>732</v>
      </c>
      <c r="B247" s="58" t="s">
        <v>25</v>
      </c>
      <c r="C247" s="58" t="s">
        <v>221</v>
      </c>
      <c r="D247" s="58" t="s">
        <v>733</v>
      </c>
      <c r="E247" s="68" t="s">
        <v>638</v>
      </c>
      <c r="H247" s="69" t="str">
        <f aca="false">HYPERLINK("https://jira.itg.ti.com/browse/MISRAC-22","MISRAC-22")</f>
        <v>MISRAC-22</v>
      </c>
    </row>
    <row r="248" customFormat="false" ht="15" hidden="false" customHeight="false" outlineLevel="0" collapsed="false">
      <c r="A248" s="58" t="s">
        <v>611</v>
      </c>
      <c r="B248" s="58" t="s">
        <v>23</v>
      </c>
      <c r="C248" s="58" t="s">
        <v>193</v>
      </c>
      <c r="D248" s="58" t="s">
        <v>612</v>
      </c>
      <c r="E248" s="68" t="s">
        <v>613</v>
      </c>
    </row>
    <row r="249" customFormat="false" ht="15" hidden="false" customHeight="false" outlineLevel="0" collapsed="false">
      <c r="A249" s="58" t="s">
        <v>611</v>
      </c>
      <c r="B249" s="58" t="s">
        <v>23</v>
      </c>
      <c r="C249" s="58" t="s">
        <v>193</v>
      </c>
      <c r="D249" s="58" t="s">
        <v>612</v>
      </c>
      <c r="E249" s="68" t="s">
        <v>614</v>
      </c>
    </row>
    <row r="250" customFormat="false" ht="15" hidden="false" customHeight="false" outlineLevel="0" collapsed="false">
      <c r="A250" s="58" t="s">
        <v>611</v>
      </c>
      <c r="B250" s="58" t="s">
        <v>23</v>
      </c>
      <c r="C250" s="58" t="s">
        <v>193</v>
      </c>
      <c r="D250" s="58" t="s">
        <v>612</v>
      </c>
      <c r="E250" s="68" t="s">
        <v>615</v>
      </c>
    </row>
    <row r="251" customFormat="false" ht="15" hidden="false" customHeight="false" outlineLevel="0" collapsed="false">
      <c r="A251" s="58" t="s">
        <v>611</v>
      </c>
      <c r="B251" s="58" t="s">
        <v>23</v>
      </c>
      <c r="C251" s="58" t="s">
        <v>193</v>
      </c>
      <c r="D251" s="58" t="s">
        <v>612</v>
      </c>
      <c r="E251" s="68" t="s">
        <v>616</v>
      </c>
    </row>
    <row r="252" customFormat="false" ht="15" hidden="false" customHeight="false" outlineLevel="0" collapsed="false">
      <c r="A252" s="58" t="s">
        <v>611</v>
      </c>
      <c r="B252" s="58" t="s">
        <v>23</v>
      </c>
      <c r="C252" s="58" t="s">
        <v>193</v>
      </c>
      <c r="D252" s="58" t="s">
        <v>612</v>
      </c>
      <c r="E252" s="68" t="s">
        <v>617</v>
      </c>
    </row>
    <row r="253" customFormat="false" ht="15" hidden="false" customHeight="false" outlineLevel="0" collapsed="false">
      <c r="A253" s="58" t="s">
        <v>611</v>
      </c>
      <c r="B253" s="58" t="s">
        <v>23</v>
      </c>
      <c r="C253" s="58" t="s">
        <v>193</v>
      </c>
      <c r="D253" s="58" t="s">
        <v>612</v>
      </c>
      <c r="E253" s="68" t="s">
        <v>618</v>
      </c>
    </row>
    <row r="254" customFormat="false" ht="15" hidden="false" customHeight="false" outlineLevel="0" collapsed="false">
      <c r="A254" s="58" t="s">
        <v>611</v>
      </c>
      <c r="B254" s="58" t="s">
        <v>23</v>
      </c>
      <c r="C254" s="58" t="s">
        <v>193</v>
      </c>
      <c r="D254" s="58" t="s">
        <v>612</v>
      </c>
      <c r="E254" s="68" t="s">
        <v>619</v>
      </c>
    </row>
    <row r="255" customFormat="false" ht="15" hidden="false" customHeight="false" outlineLevel="0" collapsed="false">
      <c r="A255" s="58" t="s">
        <v>620</v>
      </c>
      <c r="B255" s="58" t="s">
        <v>24</v>
      </c>
      <c r="C255" s="58" t="s">
        <v>221</v>
      </c>
      <c r="D255" s="58" t="s">
        <v>621</v>
      </c>
      <c r="E255" s="68" t="s">
        <v>622</v>
      </c>
    </row>
    <row r="256" customFormat="false" ht="15" hidden="false" customHeight="false" outlineLevel="0" collapsed="false">
      <c r="A256" s="58" t="s">
        <v>623</v>
      </c>
      <c r="B256" s="58" t="s">
        <v>24</v>
      </c>
      <c r="C256" s="58" t="s">
        <v>221</v>
      </c>
      <c r="D256" s="58" t="s">
        <v>624</v>
      </c>
      <c r="E256" s="68" t="s">
        <v>625</v>
      </c>
    </row>
    <row r="257" customFormat="false" ht="15" hidden="false" customHeight="false" outlineLevel="0" collapsed="false">
      <c r="A257" s="58" t="s">
        <v>626</v>
      </c>
      <c r="B257" s="58" t="s">
        <v>24</v>
      </c>
      <c r="C257" s="58" t="s">
        <v>221</v>
      </c>
      <c r="D257" s="58" t="s">
        <v>627</v>
      </c>
      <c r="E257" s="68" t="s">
        <v>628</v>
      </c>
    </row>
    <row r="258" customFormat="false" ht="15" hidden="false" customHeight="false" outlineLevel="0" collapsed="false">
      <c r="A258" s="58" t="s">
        <v>629</v>
      </c>
      <c r="B258" s="58" t="s">
        <v>24</v>
      </c>
      <c r="C258" s="58" t="s">
        <v>221</v>
      </c>
      <c r="D258" s="58" t="s">
        <v>630</v>
      </c>
      <c r="E258" s="68" t="s">
        <v>631</v>
      </c>
    </row>
  </sheetData>
  <mergeCells count="1">
    <mergeCell ref="A2:H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J9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J:J A1"/>
    </sheetView>
  </sheetViews>
  <sheetFormatPr defaultRowHeight="15" zeroHeight="false" outlineLevelRow="0" outlineLevelCol="0"/>
  <cols>
    <col collapsed="false" customWidth="true" hidden="false" outlineLevel="0" max="1" min="1" style="1" width="25.66"/>
    <col collapsed="false" customWidth="true" hidden="false" outlineLevel="0" max="2" min="2" style="1" width="15.89"/>
    <col collapsed="false" customWidth="true" hidden="false" outlineLevel="0" max="3" min="3" style="1" width="12.11"/>
    <col collapsed="false" customWidth="true" hidden="false" outlineLevel="0" max="4" min="4" style="1" width="30.56"/>
    <col collapsed="false" customWidth="true" hidden="false" outlineLevel="0" max="5" min="5" style="1" width="27.66"/>
    <col collapsed="false" customWidth="true" hidden="false" outlineLevel="0" max="6" min="6" style="60" width="20.89"/>
    <col collapsed="false" customWidth="true" hidden="false" outlineLevel="0" max="7" min="7" style="60" width="30.66"/>
    <col collapsed="false" customWidth="true" hidden="false" outlineLevel="0" max="9" min="8" style="61" width="20.67"/>
    <col collapsed="false" customWidth="true" hidden="false" outlineLevel="0" max="10" min="10" style="70" width="20.67"/>
    <col collapsed="false" customWidth="true" hidden="false" outlineLevel="0" max="11" min="11" style="60" width="20.67"/>
    <col collapsed="false" customWidth="true" hidden="false" outlineLevel="0" max="12" min="12" style="4" width="20.67"/>
    <col collapsed="false" customWidth="true" hidden="false" outlineLevel="0" max="13" min="13" style="1" width="20.67"/>
    <col collapsed="false" customWidth="true" hidden="false" outlineLevel="0" max="14" min="14" style="1" width="18.55"/>
    <col collapsed="false" customWidth="true" hidden="false" outlineLevel="0" max="1025" min="15" style="0" width="9.14"/>
  </cols>
  <sheetData>
    <row r="2" customFormat="false" ht="15" hidden="false" customHeight="true" outlineLevel="0" collapsed="false">
      <c r="A2" s="62" t="s">
        <v>734</v>
      </c>
      <c r="B2" s="62"/>
      <c r="C2" s="62"/>
      <c r="D2" s="62"/>
      <c r="E2" s="62"/>
      <c r="F2" s="62"/>
      <c r="G2" s="62"/>
      <c r="H2" s="62"/>
      <c r="I2" s="62"/>
      <c r="J2" s="62"/>
    </row>
    <row r="4" customFormat="false" ht="15" hidden="false" customHeight="true" outlineLevel="0" collapsed="false">
      <c r="B4" s="71" t="s">
        <v>188</v>
      </c>
      <c r="C4" s="71"/>
      <c r="D4" s="71"/>
    </row>
    <row r="5" customFormat="false" ht="15" hidden="false" customHeight="false" outlineLevel="0" collapsed="false">
      <c r="A5" s="72" t="s">
        <v>735</v>
      </c>
      <c r="B5" s="73" t="s">
        <v>23</v>
      </c>
      <c r="C5" s="73" t="s">
        <v>24</v>
      </c>
      <c r="D5" s="73" t="s">
        <v>25</v>
      </c>
      <c r="E5" s="74" t="s">
        <v>26</v>
      </c>
      <c r="G5" s="72" t="s">
        <v>736</v>
      </c>
      <c r="H5" s="74" t="s">
        <v>737</v>
      </c>
    </row>
    <row r="6" customFormat="false" ht="15" hidden="false" customHeight="false" outlineLevel="0" collapsed="false">
      <c r="A6" s="75" t="s">
        <v>17</v>
      </c>
      <c r="B6" s="76" t="n">
        <v>0</v>
      </c>
      <c r="C6" s="76" t="n">
        <v>0</v>
      </c>
      <c r="D6" s="76" t="n">
        <v>11</v>
      </c>
      <c r="E6" s="76" t="n">
        <v>11</v>
      </c>
      <c r="G6" s="77" t="s">
        <v>77</v>
      </c>
      <c r="H6" s="76" t="n">
        <v>3</v>
      </c>
    </row>
    <row r="7" customFormat="false" ht="15" hidden="false" customHeight="false" outlineLevel="0" collapsed="false">
      <c r="A7" s="75" t="s">
        <v>18</v>
      </c>
      <c r="B7" s="76" t="n">
        <v>0</v>
      </c>
      <c r="C7" s="76" t="n">
        <v>0</v>
      </c>
      <c r="D7" s="76" t="n">
        <v>0</v>
      </c>
      <c r="E7" s="76" t="n">
        <v>0</v>
      </c>
      <c r="G7" s="77" t="s">
        <v>738</v>
      </c>
      <c r="H7" s="76" t="n">
        <v>0</v>
      </c>
      <c r="I7" s="78"/>
    </row>
    <row r="8" customFormat="false" ht="15" hidden="false" customHeight="false" outlineLevel="0" collapsed="false">
      <c r="A8" s="75" t="s">
        <v>19</v>
      </c>
      <c r="B8" s="76" t="n">
        <v>0</v>
      </c>
      <c r="C8" s="76" t="n">
        <v>26</v>
      </c>
      <c r="D8" s="76" t="n">
        <v>13</v>
      </c>
      <c r="E8" s="76" t="n">
        <v>39</v>
      </c>
      <c r="G8" s="77" t="s">
        <v>51</v>
      </c>
      <c r="H8" s="76" t="n">
        <v>8</v>
      </c>
      <c r="I8" s="78"/>
    </row>
    <row r="9" customFormat="false" ht="15" hidden="false" customHeight="false" outlineLevel="0" collapsed="false">
      <c r="A9" s="75" t="s">
        <v>20</v>
      </c>
      <c r="B9" s="76" t="n">
        <v>0</v>
      </c>
      <c r="C9" s="76" t="n">
        <v>0</v>
      </c>
      <c r="D9" s="76" t="n">
        <v>0</v>
      </c>
      <c r="E9" s="76" t="n">
        <v>0</v>
      </c>
      <c r="G9" s="77" t="s">
        <v>125</v>
      </c>
      <c r="H9" s="76" t="n">
        <v>8</v>
      </c>
      <c r="I9" s="78"/>
    </row>
    <row r="10" customFormat="false" ht="15" hidden="false" customHeight="false" outlineLevel="0" collapsed="false">
      <c r="A10" s="75" t="s">
        <v>21</v>
      </c>
      <c r="B10" s="76" t="n">
        <v>0</v>
      </c>
      <c r="C10" s="76" t="n">
        <v>14</v>
      </c>
      <c r="D10" s="76" t="n">
        <v>1</v>
      </c>
      <c r="E10" s="76" t="n">
        <v>15</v>
      </c>
      <c r="G10" s="77" t="s">
        <v>131</v>
      </c>
      <c r="H10" s="76" t="n">
        <v>11</v>
      </c>
      <c r="I10" s="78"/>
    </row>
    <row r="11" customFormat="false" ht="15" hidden="false" customHeight="false" outlineLevel="0" collapsed="false">
      <c r="A11" s="79" t="s">
        <v>22</v>
      </c>
      <c r="B11" s="80" t="n">
        <v>0</v>
      </c>
      <c r="C11" s="80" t="n">
        <v>0</v>
      </c>
      <c r="D11" s="80" t="n">
        <v>0</v>
      </c>
      <c r="E11" s="80" t="n">
        <v>0</v>
      </c>
      <c r="G11" s="77" t="s">
        <v>739</v>
      </c>
      <c r="H11" s="76" t="n">
        <v>4</v>
      </c>
      <c r="I11" s="78"/>
    </row>
    <row r="12" customFormat="false" ht="15" hidden="false" customHeight="false" outlineLevel="0" collapsed="false">
      <c r="A12" s="81" t="s">
        <v>26</v>
      </c>
      <c r="B12" s="82" t="n">
        <v>0</v>
      </c>
      <c r="C12" s="82" t="n">
        <v>40</v>
      </c>
      <c r="D12" s="82" t="n">
        <v>25</v>
      </c>
      <c r="E12" s="82" t="n">
        <v>65</v>
      </c>
      <c r="G12" s="77" t="s">
        <v>740</v>
      </c>
      <c r="H12" s="76" t="n">
        <v>6</v>
      </c>
      <c r="I12" s="78"/>
    </row>
    <row r="13" customFormat="false" ht="15" hidden="false" customHeight="false" outlineLevel="0" collapsed="false">
      <c r="A13" s="83"/>
      <c r="B13" s="84"/>
      <c r="C13" s="84"/>
      <c r="D13" s="84"/>
      <c r="E13" s="84"/>
      <c r="G13" s="77" t="s">
        <v>741</v>
      </c>
      <c r="H13" s="76" t="n">
        <v>0</v>
      </c>
      <c r="I13" s="78"/>
    </row>
    <row r="14" customFormat="false" ht="15" hidden="false" customHeight="false" outlineLevel="0" collapsed="false">
      <c r="A14" s="63"/>
      <c r="G14" s="77" t="s">
        <v>742</v>
      </c>
      <c r="H14" s="76" t="n">
        <v>0</v>
      </c>
      <c r="I14" s="78"/>
    </row>
    <row r="15" customFormat="false" ht="15" hidden="false" customHeight="false" outlineLevel="0" collapsed="false">
      <c r="A15" s="63"/>
      <c r="G15" s="77" t="s">
        <v>743</v>
      </c>
      <c r="H15" s="76" t="n">
        <v>1</v>
      </c>
      <c r="I15" s="78"/>
    </row>
    <row r="16" customFormat="false" ht="15" hidden="false" customHeight="false" outlineLevel="0" collapsed="false">
      <c r="A16" s="63"/>
      <c r="G16" s="77" t="s">
        <v>121</v>
      </c>
      <c r="H16" s="76" t="n">
        <v>25</v>
      </c>
      <c r="I16" s="78"/>
    </row>
    <row r="17" customFormat="false" ht="15" hidden="false" customHeight="false" outlineLevel="0" collapsed="false">
      <c r="A17" s="63"/>
      <c r="G17" s="85" t="s">
        <v>744</v>
      </c>
      <c r="H17" s="80" t="n">
        <v>0</v>
      </c>
      <c r="I17" s="78"/>
    </row>
    <row r="18" customFormat="false" ht="15" hidden="false" customHeight="false" outlineLevel="0" collapsed="false">
      <c r="A18" s="63"/>
      <c r="G18" s="86" t="s">
        <v>26</v>
      </c>
      <c r="H18" s="82" t="n">
        <v>66</v>
      </c>
      <c r="I18" s="78"/>
    </row>
    <row r="19" customFormat="false" ht="15" hidden="false" customHeight="false" outlineLevel="0" collapsed="false">
      <c r="A19" s="63"/>
      <c r="G19" s="67"/>
      <c r="H19" s="67"/>
    </row>
    <row r="20" customFormat="false" ht="15" hidden="false" customHeight="false" outlineLevel="0" collapsed="false">
      <c r="A20" s="63"/>
      <c r="G20" s="61"/>
    </row>
    <row r="21" customFormat="false" ht="15" hidden="false" customHeight="false" outlineLevel="0" collapsed="false">
      <c r="A21" s="63"/>
      <c r="G21" s="61"/>
    </row>
    <row r="22" customFormat="false" ht="15" hidden="false" customHeight="false" outlineLevel="0" collapsed="false">
      <c r="A22" s="63"/>
    </row>
    <row r="24" customFormat="false" ht="15" hidden="false" customHeight="false" outlineLevel="0" collapsed="false">
      <c r="A24" s="87" t="s">
        <v>745</v>
      </c>
      <c r="B24" s="87" t="s">
        <v>635</v>
      </c>
      <c r="C24" s="87" t="s">
        <v>735</v>
      </c>
      <c r="D24" s="87" t="s">
        <v>746</v>
      </c>
      <c r="E24" s="87" t="s">
        <v>747</v>
      </c>
      <c r="F24" s="62" t="s">
        <v>187</v>
      </c>
      <c r="G24" s="62" t="s">
        <v>188</v>
      </c>
      <c r="H24" s="62" t="s">
        <v>189</v>
      </c>
      <c r="I24" s="88" t="s">
        <v>190</v>
      </c>
      <c r="J24" s="62" t="s">
        <v>191</v>
      </c>
    </row>
    <row r="25" customFormat="false" ht="15" hidden="false" customHeight="false" outlineLevel="0" collapsed="false">
      <c r="A25" s="65" t="s">
        <v>748</v>
      </c>
      <c r="B25" s="89" t="str">
        <f aca="false">HYPERLINK("https://jira.itg.ti.com/browse/MISRAC-3","MISRAC-3")</f>
        <v>MISRAC-3</v>
      </c>
      <c r="C25" s="65" t="s">
        <v>17</v>
      </c>
      <c r="D25" s="65" t="s">
        <v>121</v>
      </c>
      <c r="E25" s="65" t="s">
        <v>749</v>
      </c>
      <c r="F25" s="66" t="s">
        <v>653</v>
      </c>
      <c r="G25" s="66" t="s">
        <v>25</v>
      </c>
      <c r="H25" s="67" t="s">
        <v>193</v>
      </c>
      <c r="I25" s="67" t="s">
        <v>654</v>
      </c>
      <c r="J25" s="90" t="s">
        <v>638</v>
      </c>
    </row>
    <row r="26" customFormat="false" ht="15" hidden="false" customHeight="false" outlineLevel="0" collapsed="false">
      <c r="A26" s="58" t="s">
        <v>748</v>
      </c>
      <c r="B26" s="91" t="str">
        <f aca="false">HYPERLINK("https://jira.itg.ti.com/browse/MISRAC-4","MISRAC-4")</f>
        <v>MISRAC-4</v>
      </c>
      <c r="C26" s="58" t="s">
        <v>17</v>
      </c>
      <c r="D26" s="58" t="s">
        <v>121</v>
      </c>
      <c r="E26" s="68" t="s">
        <v>749</v>
      </c>
      <c r="F26" s="60" t="s">
        <v>657</v>
      </c>
      <c r="G26" s="60" t="s">
        <v>25</v>
      </c>
      <c r="H26" s="61" t="s">
        <v>193</v>
      </c>
      <c r="I26" s="61" t="s">
        <v>658</v>
      </c>
      <c r="J26" s="92" t="s">
        <v>638</v>
      </c>
    </row>
    <row r="27" customFormat="false" ht="15" hidden="false" customHeight="false" outlineLevel="0" collapsed="false">
      <c r="A27" s="58" t="s">
        <v>748</v>
      </c>
      <c r="B27" s="91" t="str">
        <f aca="false">HYPERLINK("https://jira.itg.ti.com/browse/MISRAC-5","MISRAC-5")</f>
        <v>MISRAC-5</v>
      </c>
      <c r="C27" s="58" t="s">
        <v>19</v>
      </c>
      <c r="D27" s="58" t="s">
        <v>51</v>
      </c>
      <c r="E27" s="68" t="s">
        <v>750</v>
      </c>
      <c r="F27" s="60" t="s">
        <v>216</v>
      </c>
      <c r="G27" s="60" t="s">
        <v>25</v>
      </c>
      <c r="H27" s="61" t="s">
        <v>193</v>
      </c>
      <c r="I27" s="61" t="s">
        <v>217</v>
      </c>
      <c r="J27" s="92" t="s">
        <v>218</v>
      </c>
    </row>
    <row r="28" customFormat="false" ht="15" hidden="false" customHeight="false" outlineLevel="0" collapsed="false">
      <c r="A28" s="58" t="s">
        <v>748</v>
      </c>
      <c r="B28" s="91" t="str">
        <f aca="false">HYPERLINK("https://jira.itg.ti.com/browse/MISRAC-6","MISRAC-6")</f>
        <v>MISRAC-6</v>
      </c>
      <c r="C28" s="58" t="s">
        <v>17</v>
      </c>
      <c r="D28" s="58" t="s">
        <v>121</v>
      </c>
      <c r="E28" s="68" t="s">
        <v>751</v>
      </c>
      <c r="F28" s="60" t="s">
        <v>661</v>
      </c>
      <c r="G28" s="60" t="s">
        <v>25</v>
      </c>
      <c r="H28" s="61" t="s">
        <v>193</v>
      </c>
      <c r="I28" s="61" t="s">
        <v>662</v>
      </c>
      <c r="J28" s="92" t="s">
        <v>638</v>
      </c>
    </row>
    <row r="29" customFormat="false" ht="15" hidden="false" customHeight="false" outlineLevel="0" collapsed="false">
      <c r="A29" s="58" t="s">
        <v>748</v>
      </c>
      <c r="B29" s="91" t="str">
        <f aca="false">HYPERLINK("https://jira.itg.ti.com/browse/MISRAC-7","MISRAC-7")</f>
        <v>MISRAC-7</v>
      </c>
      <c r="C29" s="58" t="s">
        <v>19</v>
      </c>
      <c r="D29" s="58" t="s">
        <v>739</v>
      </c>
      <c r="E29" s="68" t="s">
        <v>752</v>
      </c>
      <c r="F29" s="60" t="s">
        <v>178</v>
      </c>
      <c r="G29" s="60" t="s">
        <v>25</v>
      </c>
      <c r="H29" s="61" t="s">
        <v>193</v>
      </c>
      <c r="I29" s="61" t="s">
        <v>219</v>
      </c>
      <c r="J29" s="92" t="s">
        <v>183</v>
      </c>
    </row>
    <row r="30" customFormat="false" ht="15" hidden="false" customHeight="false" outlineLevel="0" collapsed="false">
      <c r="A30" s="58" t="s">
        <v>748</v>
      </c>
      <c r="B30" s="91" t="str">
        <f aca="false">HYPERLINK("https://jira.itg.ti.com/browse/MISRAC-8","MISRAC-8")</f>
        <v>MISRAC-8</v>
      </c>
      <c r="C30" s="58" t="s">
        <v>19</v>
      </c>
      <c r="D30" s="58" t="s">
        <v>125</v>
      </c>
      <c r="E30" s="68" t="s">
        <v>753</v>
      </c>
      <c r="F30" s="60" t="s">
        <v>178</v>
      </c>
      <c r="G30" s="60" t="s">
        <v>25</v>
      </c>
      <c r="H30" s="61" t="s">
        <v>193</v>
      </c>
      <c r="I30" s="61" t="s">
        <v>219</v>
      </c>
      <c r="J30" s="92" t="s">
        <v>183</v>
      </c>
    </row>
    <row r="31" customFormat="false" ht="15" hidden="false" customHeight="false" outlineLevel="0" collapsed="false">
      <c r="A31" s="58" t="s">
        <v>748</v>
      </c>
      <c r="B31" s="91" t="str">
        <f aca="false">HYPERLINK("https://jira.itg.ti.com/browse/MISRAC-9","MISRAC-9")</f>
        <v>MISRAC-9</v>
      </c>
      <c r="C31" s="58" t="s">
        <v>17</v>
      </c>
      <c r="D31" s="58" t="s">
        <v>121</v>
      </c>
      <c r="E31" s="68" t="s">
        <v>754</v>
      </c>
      <c r="F31" s="60" t="s">
        <v>651</v>
      </c>
      <c r="G31" s="60" t="s">
        <v>25</v>
      </c>
      <c r="H31" s="61" t="s">
        <v>193</v>
      </c>
      <c r="I31" s="61" t="s">
        <v>652</v>
      </c>
      <c r="J31" s="92" t="s">
        <v>638</v>
      </c>
    </row>
    <row r="32" customFormat="false" ht="15" hidden="false" customHeight="false" outlineLevel="0" collapsed="false">
      <c r="A32" s="58" t="s">
        <v>748</v>
      </c>
      <c r="B32" s="91" t="str">
        <f aca="false">HYPERLINK("https://jira.itg.ti.com/browse/MISRAC-10","MISRAC-10")</f>
        <v>MISRAC-10</v>
      </c>
      <c r="C32" s="58" t="s">
        <v>17</v>
      </c>
      <c r="D32" s="58" t="s">
        <v>121</v>
      </c>
      <c r="E32" s="68" t="s">
        <v>755</v>
      </c>
      <c r="F32" s="60" t="s">
        <v>666</v>
      </c>
      <c r="G32" s="60" t="s">
        <v>25</v>
      </c>
      <c r="H32" s="61" t="s">
        <v>193</v>
      </c>
      <c r="I32" s="61" t="s">
        <v>667</v>
      </c>
      <c r="J32" s="92" t="s">
        <v>638</v>
      </c>
    </row>
    <row r="33" customFormat="false" ht="15" hidden="false" customHeight="false" outlineLevel="0" collapsed="false">
      <c r="A33" s="58" t="s">
        <v>748</v>
      </c>
      <c r="B33" s="91" t="str">
        <f aca="false">HYPERLINK("https://jira.itg.ti.com/browse/MISRAC-11","MISRAC-11")</f>
        <v>MISRAC-11</v>
      </c>
      <c r="C33" s="58" t="s">
        <v>19</v>
      </c>
      <c r="D33" s="58" t="s">
        <v>125</v>
      </c>
      <c r="E33" s="68" t="s">
        <v>756</v>
      </c>
      <c r="F33" s="60" t="s">
        <v>104</v>
      </c>
      <c r="G33" s="60" t="s">
        <v>24</v>
      </c>
      <c r="H33" s="61" t="s">
        <v>193</v>
      </c>
      <c r="I33" s="61" t="s">
        <v>394</v>
      </c>
      <c r="J33" s="92" t="s">
        <v>127</v>
      </c>
    </row>
    <row r="34" customFormat="false" ht="15" hidden="false" customHeight="false" outlineLevel="0" collapsed="false">
      <c r="A34" s="58" t="s">
        <v>748</v>
      </c>
      <c r="B34" s="91" t="str">
        <f aca="false">HYPERLINK("https://jira.itg.ti.com/browse/MISRAC-12","MISRAC-12")</f>
        <v>MISRAC-12</v>
      </c>
      <c r="C34" s="58" t="s">
        <v>19</v>
      </c>
      <c r="D34" s="58" t="s">
        <v>125</v>
      </c>
      <c r="E34" s="68" t="s">
        <v>757</v>
      </c>
      <c r="F34" s="60" t="s">
        <v>104</v>
      </c>
      <c r="G34" s="60" t="s">
        <v>24</v>
      </c>
      <c r="H34" s="61" t="s">
        <v>193</v>
      </c>
      <c r="I34" s="61" t="s">
        <v>394</v>
      </c>
      <c r="J34" s="92" t="s">
        <v>108</v>
      </c>
    </row>
    <row r="35" customFormat="false" ht="15" hidden="false" customHeight="false" outlineLevel="0" collapsed="false">
      <c r="A35" s="58" t="s">
        <v>748</v>
      </c>
      <c r="B35" s="91" t="str">
        <f aca="false">HYPERLINK("https://jira.itg.ti.com/browse/MISRAC-13","MISRAC-13")</f>
        <v>MISRAC-13</v>
      </c>
      <c r="C35" s="58" t="s">
        <v>17</v>
      </c>
      <c r="D35" s="58" t="s">
        <v>121</v>
      </c>
      <c r="E35" s="68" t="s">
        <v>758</v>
      </c>
      <c r="F35" s="60" t="s">
        <v>688</v>
      </c>
      <c r="G35" s="60" t="s">
        <v>25</v>
      </c>
      <c r="H35" s="61" t="s">
        <v>221</v>
      </c>
      <c r="I35" s="61" t="s">
        <v>689</v>
      </c>
      <c r="J35" s="92" t="s">
        <v>638</v>
      </c>
    </row>
    <row r="36" customFormat="false" ht="15" hidden="false" customHeight="false" outlineLevel="0" collapsed="false">
      <c r="A36" s="58" t="s">
        <v>748</v>
      </c>
      <c r="B36" s="91" t="str">
        <f aca="false">HYPERLINK("https://jira.itg.ti.com/browse/MISRAC-14","MISRAC-14")</f>
        <v>MISRAC-14</v>
      </c>
      <c r="C36" s="58" t="s">
        <v>17</v>
      </c>
      <c r="D36" s="58" t="s">
        <v>121</v>
      </c>
      <c r="E36" s="68" t="s">
        <v>759</v>
      </c>
      <c r="F36" s="60" t="s">
        <v>690</v>
      </c>
      <c r="G36" s="60" t="s">
        <v>25</v>
      </c>
      <c r="H36" s="61" t="s">
        <v>221</v>
      </c>
      <c r="I36" s="61" t="s">
        <v>691</v>
      </c>
      <c r="J36" s="92" t="s">
        <v>638</v>
      </c>
    </row>
    <row r="37" customFormat="false" ht="15" hidden="false" customHeight="false" outlineLevel="0" collapsed="false">
      <c r="A37" s="58" t="s">
        <v>748</v>
      </c>
      <c r="B37" s="91" t="str">
        <f aca="false">HYPERLINK("https://jira.itg.ti.com/browse/MISRAC-15","MISRAC-15")</f>
        <v>MISRAC-15</v>
      </c>
      <c r="C37" s="58" t="s">
        <v>17</v>
      </c>
      <c r="D37" s="58" t="s">
        <v>125</v>
      </c>
      <c r="E37" s="68" t="s">
        <v>760</v>
      </c>
      <c r="F37" s="60" t="s">
        <v>692</v>
      </c>
      <c r="G37" s="60" t="s">
        <v>25</v>
      </c>
      <c r="H37" s="61" t="s">
        <v>221</v>
      </c>
      <c r="I37" s="61" t="s">
        <v>693</v>
      </c>
      <c r="J37" s="92" t="s">
        <v>638</v>
      </c>
    </row>
    <row r="38" customFormat="false" ht="15" hidden="false" customHeight="false" outlineLevel="0" collapsed="false">
      <c r="A38" s="58" t="s">
        <v>748</v>
      </c>
      <c r="B38" s="91" t="str">
        <f aca="false">HYPERLINK("https://jira.itg.ti.com/browse/MISRAC-16","MISRAC-16")</f>
        <v>MISRAC-16</v>
      </c>
      <c r="C38" s="58" t="s">
        <v>19</v>
      </c>
      <c r="D38" s="58" t="s">
        <v>131</v>
      </c>
      <c r="E38" s="68" t="s">
        <v>761</v>
      </c>
      <c r="F38" s="60" t="s">
        <v>140</v>
      </c>
      <c r="G38" s="60" t="s">
        <v>25</v>
      </c>
      <c r="H38" s="61" t="s">
        <v>221</v>
      </c>
      <c r="I38" s="61" t="s">
        <v>400</v>
      </c>
      <c r="J38" s="92" t="s">
        <v>142</v>
      </c>
    </row>
    <row r="39" customFormat="false" ht="15" hidden="false" customHeight="false" outlineLevel="0" collapsed="false">
      <c r="A39" s="58" t="s">
        <v>748</v>
      </c>
      <c r="B39" s="91" t="str">
        <f aca="false">HYPERLINK("https://jira.itg.ti.com/browse/MISRAC-17","MISRAC-17")</f>
        <v>MISRAC-17</v>
      </c>
      <c r="C39" s="58" t="s">
        <v>19</v>
      </c>
      <c r="D39" s="58" t="s">
        <v>131</v>
      </c>
      <c r="E39" s="68" t="s">
        <v>762</v>
      </c>
      <c r="F39" s="60" t="s">
        <v>552</v>
      </c>
      <c r="G39" s="60" t="s">
        <v>24</v>
      </c>
      <c r="H39" s="61" t="s">
        <v>221</v>
      </c>
      <c r="I39" s="61" t="s">
        <v>554</v>
      </c>
      <c r="J39" s="92" t="s">
        <v>555</v>
      </c>
    </row>
    <row r="40" customFormat="false" ht="15" hidden="false" customHeight="false" outlineLevel="0" collapsed="false">
      <c r="A40" s="58" t="s">
        <v>748</v>
      </c>
      <c r="B40" s="91" t="str">
        <f aca="false">HYPERLINK("https://jira.itg.ti.com/browse/MISRAC-18","MISRAC-18")</f>
        <v>MISRAC-18</v>
      </c>
      <c r="C40" s="58" t="s">
        <v>17</v>
      </c>
      <c r="D40" s="58" t="s">
        <v>121</v>
      </c>
      <c r="E40" s="68" t="s">
        <v>763</v>
      </c>
      <c r="F40" s="60" t="s">
        <v>721</v>
      </c>
      <c r="G40" s="60" t="s">
        <v>25</v>
      </c>
      <c r="H40" s="61" t="s">
        <v>221</v>
      </c>
      <c r="I40" s="61" t="s">
        <v>722</v>
      </c>
      <c r="J40" s="92" t="s">
        <v>638</v>
      </c>
    </row>
    <row r="41" customFormat="false" ht="15" hidden="false" customHeight="false" outlineLevel="0" collapsed="false">
      <c r="A41" s="58" t="s">
        <v>748</v>
      </c>
      <c r="B41" s="91" t="str">
        <f aca="false">HYPERLINK("https://jira.itg.ti.com/browse/MISRAC-19","MISRAC-19")</f>
        <v>MISRAC-19</v>
      </c>
      <c r="C41" s="58" t="s">
        <v>21</v>
      </c>
      <c r="D41" s="58" t="s">
        <v>121</v>
      </c>
      <c r="E41" s="68" t="s">
        <v>764</v>
      </c>
      <c r="F41" s="60" t="s">
        <v>562</v>
      </c>
      <c r="G41" s="60" t="s">
        <v>24</v>
      </c>
      <c r="H41" s="61" t="s">
        <v>221</v>
      </c>
      <c r="I41" s="61" t="s">
        <v>563</v>
      </c>
      <c r="J41" s="92" t="s">
        <v>564</v>
      </c>
    </row>
    <row r="42" customFormat="false" ht="15" hidden="false" customHeight="false" outlineLevel="0" collapsed="false">
      <c r="A42" s="58" t="s">
        <v>748</v>
      </c>
      <c r="B42" s="91" t="str">
        <f aca="false">HYPERLINK("https://jira.itg.ti.com/browse/MISRAC-20","MISRAC-20")</f>
        <v>MISRAC-20</v>
      </c>
      <c r="C42" s="58" t="s">
        <v>21</v>
      </c>
      <c r="D42" s="58" t="s">
        <v>121</v>
      </c>
      <c r="E42" s="68" t="s">
        <v>765</v>
      </c>
      <c r="F42" s="60" t="s">
        <v>599</v>
      </c>
      <c r="G42" s="60" t="s">
        <v>24</v>
      </c>
      <c r="H42" s="61" t="s">
        <v>221</v>
      </c>
      <c r="I42" s="61" t="s">
        <v>600</v>
      </c>
      <c r="J42" s="92" t="s">
        <v>602</v>
      </c>
    </row>
    <row r="43" customFormat="false" ht="15" hidden="false" customHeight="false" outlineLevel="0" collapsed="false">
      <c r="A43" s="58" t="s">
        <v>748</v>
      </c>
      <c r="B43" s="91" t="str">
        <f aca="false">HYPERLINK("https://jira.itg.ti.com/browse/MISRAC-21","MISRAC-21")</f>
        <v>MISRAC-21</v>
      </c>
      <c r="C43" s="58" t="s">
        <v>17</v>
      </c>
      <c r="D43" s="58" t="s">
        <v>121</v>
      </c>
      <c r="E43" s="68" t="s">
        <v>763</v>
      </c>
      <c r="F43" s="60" t="s">
        <v>730</v>
      </c>
      <c r="G43" s="60" t="s">
        <v>25</v>
      </c>
      <c r="H43" s="61" t="s">
        <v>221</v>
      </c>
      <c r="I43" s="61" t="s">
        <v>731</v>
      </c>
      <c r="J43" s="92" t="s">
        <v>638</v>
      </c>
    </row>
    <row r="44" customFormat="false" ht="15" hidden="false" customHeight="false" outlineLevel="0" collapsed="false">
      <c r="A44" s="58" t="s">
        <v>748</v>
      </c>
      <c r="B44" s="91" t="str">
        <f aca="false">HYPERLINK("https://jira.itg.ti.com/browse/MISRAC-22","MISRAC-22")</f>
        <v>MISRAC-22</v>
      </c>
      <c r="C44" s="58" t="s">
        <v>19</v>
      </c>
      <c r="D44" s="58" t="s">
        <v>131</v>
      </c>
      <c r="E44" s="68" t="s">
        <v>766</v>
      </c>
      <c r="F44" s="60" t="s">
        <v>732</v>
      </c>
      <c r="G44" s="60" t="s">
        <v>25</v>
      </c>
      <c r="H44" s="61" t="s">
        <v>221</v>
      </c>
      <c r="I44" s="61" t="s">
        <v>733</v>
      </c>
      <c r="J44" s="92" t="s">
        <v>638</v>
      </c>
    </row>
    <row r="45" customFormat="false" ht="15" hidden="false" customHeight="false" outlineLevel="0" collapsed="false">
      <c r="A45" s="58" t="s">
        <v>748</v>
      </c>
      <c r="B45" s="91" t="str">
        <f aca="false">HYPERLINK("https://jira.itg.ti.com/browse/MISRAC-23","MISRAC-23")</f>
        <v>MISRAC-23</v>
      </c>
      <c r="C45" s="58" t="s">
        <v>19</v>
      </c>
      <c r="D45" s="58" t="s">
        <v>743</v>
      </c>
      <c r="E45" s="68" t="s">
        <v>767</v>
      </c>
      <c r="F45" s="60" t="s">
        <v>590</v>
      </c>
      <c r="G45" s="60" t="s">
        <v>24</v>
      </c>
      <c r="H45" s="61" t="s">
        <v>221</v>
      </c>
      <c r="I45" s="61" t="s">
        <v>591</v>
      </c>
      <c r="J45" s="92" t="s">
        <v>592</v>
      </c>
    </row>
    <row r="46" customFormat="false" ht="15" hidden="false" customHeight="false" outlineLevel="0" collapsed="false">
      <c r="A46" s="58" t="s">
        <v>748</v>
      </c>
      <c r="B46" s="91" t="str">
        <f aca="false">HYPERLINK("https://jira.itg.ti.com/browse/MISRAC-24","MISRAC-24")</f>
        <v>MISRAC-24</v>
      </c>
      <c r="C46" s="58" t="s">
        <v>19</v>
      </c>
      <c r="D46" s="58" t="s">
        <v>125</v>
      </c>
      <c r="E46" s="68" t="s">
        <v>768</v>
      </c>
      <c r="F46" s="60" t="s">
        <v>593</v>
      </c>
      <c r="G46" s="60" t="s">
        <v>25</v>
      </c>
      <c r="H46" s="61" t="s">
        <v>193</v>
      </c>
      <c r="I46" s="61" t="s">
        <v>594</v>
      </c>
      <c r="J46" s="92" t="s">
        <v>595</v>
      </c>
    </row>
    <row r="47" customFormat="false" ht="15" hidden="false" customHeight="false" outlineLevel="0" collapsed="false">
      <c r="A47" s="58" t="s">
        <v>748</v>
      </c>
      <c r="B47" s="91" t="str">
        <f aca="false">HYPERLINK("https://jira.itg.ti.com/browse/MISRAC-25","MISRAC-25")</f>
        <v>MISRAC-25</v>
      </c>
      <c r="C47" s="58" t="s">
        <v>19</v>
      </c>
      <c r="D47" s="58" t="s">
        <v>77</v>
      </c>
      <c r="E47" s="68" t="s">
        <v>769</v>
      </c>
      <c r="F47" s="60" t="s">
        <v>253</v>
      </c>
      <c r="G47" s="60" t="s">
        <v>24</v>
      </c>
      <c r="H47" s="61" t="s">
        <v>221</v>
      </c>
      <c r="I47" s="61" t="s">
        <v>254</v>
      </c>
      <c r="J47" s="92" t="s">
        <v>255</v>
      </c>
    </row>
    <row r="48" customFormat="false" ht="15" hidden="false" customHeight="false" outlineLevel="0" collapsed="false">
      <c r="A48" s="58" t="s">
        <v>748</v>
      </c>
      <c r="B48" s="91" t="str">
        <f aca="false">HYPERLINK("https://jira.itg.ti.com/browse/MISRAC-26","MISRAC-26")</f>
        <v>MISRAC-26</v>
      </c>
      <c r="C48" s="58" t="s">
        <v>19</v>
      </c>
      <c r="D48" s="58" t="s">
        <v>77</v>
      </c>
      <c r="E48" s="68" t="s">
        <v>770</v>
      </c>
      <c r="F48" s="60" t="s">
        <v>76</v>
      </c>
      <c r="G48" s="60" t="s">
        <v>25</v>
      </c>
      <c r="H48" s="61" t="s">
        <v>221</v>
      </c>
      <c r="I48" s="61" t="s">
        <v>256</v>
      </c>
      <c r="J48" s="92" t="s">
        <v>79</v>
      </c>
    </row>
    <row r="49" customFormat="false" ht="15" hidden="false" customHeight="false" outlineLevel="0" collapsed="false">
      <c r="A49" s="58" t="s">
        <v>748</v>
      </c>
      <c r="B49" s="91" t="str">
        <f aca="false">HYPERLINK("https://jira.itg.ti.com/browse/MISRAC-27","MISRAC-27")</f>
        <v>MISRAC-27</v>
      </c>
      <c r="C49" s="58" t="s">
        <v>19</v>
      </c>
      <c r="D49" s="58" t="s">
        <v>77</v>
      </c>
      <c r="E49" s="68" t="s">
        <v>771</v>
      </c>
      <c r="F49" s="60" t="s">
        <v>174</v>
      </c>
      <c r="G49" s="60" t="s">
        <v>24</v>
      </c>
      <c r="H49" s="61" t="s">
        <v>221</v>
      </c>
      <c r="I49" s="61" t="s">
        <v>260</v>
      </c>
      <c r="J49" s="92" t="s">
        <v>176</v>
      </c>
    </row>
    <row r="50" customFormat="false" ht="15" hidden="false" customHeight="false" outlineLevel="0" collapsed="false">
      <c r="A50" s="58" t="s">
        <v>748</v>
      </c>
      <c r="B50" s="91" t="str">
        <f aca="false">HYPERLINK("https://jira.itg.ti.com/browse/MISRAC-28","MISRAC-28")</f>
        <v>MISRAC-28</v>
      </c>
      <c r="C50" s="58" t="s">
        <v>19</v>
      </c>
      <c r="D50" s="58" t="s">
        <v>125</v>
      </c>
      <c r="E50" s="68" t="s">
        <v>772</v>
      </c>
      <c r="F50" s="60" t="s">
        <v>264</v>
      </c>
      <c r="G50" s="60" t="s">
        <v>24</v>
      </c>
      <c r="H50" s="61" t="s">
        <v>221</v>
      </c>
      <c r="I50" s="61" t="s">
        <v>265</v>
      </c>
      <c r="J50" s="92" t="s">
        <v>266</v>
      </c>
    </row>
    <row r="51" customFormat="false" ht="15" hidden="false" customHeight="false" outlineLevel="0" collapsed="false">
      <c r="A51" s="58" t="s">
        <v>748</v>
      </c>
      <c r="B51" s="91" t="str">
        <f aca="false">HYPERLINK("https://jira.itg.ti.com/browse/MISRAC-29","MISRAC-29")</f>
        <v>MISRAC-29</v>
      </c>
      <c r="C51" s="58" t="s">
        <v>19</v>
      </c>
      <c r="D51" s="58" t="s">
        <v>125</v>
      </c>
      <c r="E51" s="68" t="s">
        <v>773</v>
      </c>
      <c r="F51" s="60" t="s">
        <v>267</v>
      </c>
      <c r="G51" s="60" t="s">
        <v>24</v>
      </c>
      <c r="H51" s="61" t="s">
        <v>221</v>
      </c>
      <c r="I51" s="61" t="s">
        <v>268</v>
      </c>
      <c r="J51" s="92" t="s">
        <v>269</v>
      </c>
    </row>
    <row r="52" customFormat="false" ht="15" hidden="false" customHeight="false" outlineLevel="0" collapsed="false">
      <c r="A52" s="58" t="s">
        <v>748</v>
      </c>
      <c r="B52" s="91" t="str">
        <f aca="false">HYPERLINK("https://jira.itg.ti.com/browse/MISRAC-30","MISRAC-30")</f>
        <v>MISRAC-30</v>
      </c>
      <c r="C52" s="58" t="s">
        <v>19</v>
      </c>
      <c r="D52" s="58" t="s">
        <v>125</v>
      </c>
      <c r="E52" s="68" t="s">
        <v>774</v>
      </c>
      <c r="F52" s="60" t="s">
        <v>349</v>
      </c>
      <c r="G52" s="60" t="s">
        <v>24</v>
      </c>
      <c r="H52" s="61" t="s">
        <v>221</v>
      </c>
      <c r="I52" s="61" t="s">
        <v>350</v>
      </c>
      <c r="J52" s="92" t="s">
        <v>351</v>
      </c>
    </row>
    <row r="53" customFormat="false" ht="15" hidden="false" customHeight="false" outlineLevel="0" collapsed="false">
      <c r="A53" s="58" t="s">
        <v>748</v>
      </c>
      <c r="B53" s="91" t="str">
        <f aca="false">HYPERLINK("https://jira.itg.ti.com/browse/MISRAC-31","MISRAC-31")</f>
        <v>MISRAC-31</v>
      </c>
      <c r="C53" s="58" t="s">
        <v>17</v>
      </c>
      <c r="D53" s="58" t="s">
        <v>121</v>
      </c>
      <c r="E53" s="68" t="s">
        <v>763</v>
      </c>
      <c r="F53" s="60" t="s">
        <v>678</v>
      </c>
      <c r="G53" s="60" t="s">
        <v>25</v>
      </c>
      <c r="H53" s="61" t="s">
        <v>193</v>
      </c>
      <c r="I53" s="61" t="s">
        <v>679</v>
      </c>
      <c r="J53" s="92" t="s">
        <v>638</v>
      </c>
    </row>
    <row r="54" customFormat="false" ht="15" hidden="false" customHeight="false" outlineLevel="0" collapsed="false">
      <c r="A54" s="58" t="s">
        <v>748</v>
      </c>
      <c r="B54" s="91" t="str">
        <f aca="false">HYPERLINK("https://jira.itg.ti.com/browse/MISRAC-32","MISRAC-32")</f>
        <v>MISRAC-32</v>
      </c>
      <c r="C54" s="58" t="s">
        <v>19</v>
      </c>
      <c r="D54" s="58" t="s">
        <v>131</v>
      </c>
      <c r="E54" s="68" t="s">
        <v>775</v>
      </c>
      <c r="F54" s="60" t="s">
        <v>169</v>
      </c>
      <c r="G54" s="60" t="s">
        <v>24</v>
      </c>
      <c r="H54" s="61" t="s">
        <v>221</v>
      </c>
      <c r="I54" s="61" t="s">
        <v>365</v>
      </c>
      <c r="J54" s="92" t="s">
        <v>171</v>
      </c>
    </row>
    <row r="55" customFormat="false" ht="15" hidden="false" customHeight="false" outlineLevel="0" collapsed="false">
      <c r="A55" s="58" t="s">
        <v>748</v>
      </c>
      <c r="B55" s="91" t="str">
        <f aca="false">HYPERLINK("https://jira.itg.ti.com/browse/MISRAC-33","MISRAC-33")</f>
        <v>MISRAC-33</v>
      </c>
      <c r="C55" s="58" t="s">
        <v>19</v>
      </c>
      <c r="D55" s="58" t="s">
        <v>739</v>
      </c>
      <c r="E55" s="68" t="s">
        <v>776</v>
      </c>
      <c r="F55" s="60" t="s">
        <v>369</v>
      </c>
      <c r="G55" s="60" t="s">
        <v>25</v>
      </c>
      <c r="H55" s="61" t="s">
        <v>221</v>
      </c>
      <c r="I55" s="61" t="s">
        <v>370</v>
      </c>
      <c r="J55" s="92" t="s">
        <v>371</v>
      </c>
    </row>
    <row r="56" customFormat="false" ht="15" hidden="false" customHeight="false" outlineLevel="0" collapsed="false">
      <c r="A56" s="58" t="s">
        <v>748</v>
      </c>
      <c r="B56" s="91" t="str">
        <f aca="false">HYPERLINK("https://jira.itg.ti.com/browse/MISRAC-34","MISRAC-34")</f>
        <v>MISRAC-34</v>
      </c>
      <c r="C56" s="58" t="s">
        <v>19</v>
      </c>
      <c r="D56" s="58" t="s">
        <v>51</v>
      </c>
      <c r="E56" s="68" t="s">
        <v>777</v>
      </c>
      <c r="F56" s="60" t="s">
        <v>50</v>
      </c>
      <c r="G56" s="60" t="s">
        <v>25</v>
      </c>
      <c r="H56" s="61" t="s">
        <v>221</v>
      </c>
      <c r="I56" s="61" t="s">
        <v>401</v>
      </c>
      <c r="J56" s="92" t="s">
        <v>56</v>
      </c>
    </row>
    <row r="57" customFormat="false" ht="15" hidden="false" customHeight="false" outlineLevel="0" collapsed="false">
      <c r="A57" s="58" t="s">
        <v>748</v>
      </c>
      <c r="B57" s="91" t="str">
        <f aca="false">HYPERLINK("https://jira.itg.ti.com/browse/MISRAC-35","MISRAC-35")</f>
        <v>MISRAC-35</v>
      </c>
      <c r="C57" s="58" t="s">
        <v>19</v>
      </c>
      <c r="D57" s="58" t="s">
        <v>51</v>
      </c>
      <c r="E57" s="68" t="s">
        <v>778</v>
      </c>
      <c r="F57" s="60" t="s">
        <v>82</v>
      </c>
      <c r="G57" s="60" t="s">
        <v>24</v>
      </c>
      <c r="H57" s="61" t="s">
        <v>221</v>
      </c>
      <c r="I57" s="61" t="s">
        <v>440</v>
      </c>
      <c r="J57" s="92" t="s">
        <v>441</v>
      </c>
    </row>
    <row r="58" customFormat="false" ht="15" hidden="false" customHeight="false" outlineLevel="0" collapsed="false">
      <c r="A58" s="58" t="s">
        <v>748</v>
      </c>
      <c r="B58" s="91" t="str">
        <f aca="false">HYPERLINK("https://jira.itg.ti.com/browse/MISRAC-36","MISRAC-36")</f>
        <v>MISRAC-36</v>
      </c>
      <c r="C58" s="58" t="s">
        <v>19</v>
      </c>
      <c r="D58" s="58" t="s">
        <v>51</v>
      </c>
      <c r="E58" s="68" t="s">
        <v>779</v>
      </c>
      <c r="F58" s="60" t="s">
        <v>82</v>
      </c>
      <c r="G58" s="60" t="s">
        <v>24</v>
      </c>
      <c r="H58" s="61" t="s">
        <v>221</v>
      </c>
      <c r="I58" s="61" t="s">
        <v>440</v>
      </c>
      <c r="J58" s="92" t="s">
        <v>84</v>
      </c>
    </row>
    <row r="59" customFormat="false" ht="15" hidden="false" customHeight="false" outlineLevel="0" collapsed="false">
      <c r="A59" s="58" t="s">
        <v>748</v>
      </c>
      <c r="B59" s="91" t="str">
        <f aca="false">HYPERLINK("https://jira.itg.ti.com/browse/MISRAC-37","MISRAC-37")</f>
        <v>MISRAC-37</v>
      </c>
      <c r="C59" s="58" t="s">
        <v>19</v>
      </c>
      <c r="D59" s="58" t="s">
        <v>740</v>
      </c>
      <c r="E59" s="68" t="s">
        <v>780</v>
      </c>
      <c r="F59" s="60" t="s">
        <v>442</v>
      </c>
      <c r="G59" s="60" t="s">
        <v>24</v>
      </c>
      <c r="H59" s="61" t="s">
        <v>221</v>
      </c>
      <c r="I59" s="61" t="s">
        <v>443</v>
      </c>
      <c r="J59" s="92" t="s">
        <v>447</v>
      </c>
    </row>
    <row r="60" customFormat="false" ht="15" hidden="false" customHeight="false" outlineLevel="0" collapsed="false">
      <c r="A60" s="58" t="s">
        <v>748</v>
      </c>
      <c r="B60" s="91" t="str">
        <f aca="false">HYPERLINK("https://jira.itg.ti.com/browse/MISRAC-38","MISRAC-38")</f>
        <v>MISRAC-38</v>
      </c>
      <c r="C60" s="58" t="s">
        <v>19</v>
      </c>
      <c r="D60" s="58" t="s">
        <v>740</v>
      </c>
      <c r="E60" s="68" t="s">
        <v>781</v>
      </c>
      <c r="F60" s="60" t="s">
        <v>442</v>
      </c>
      <c r="G60" s="60" t="s">
        <v>24</v>
      </c>
      <c r="H60" s="61" t="s">
        <v>221</v>
      </c>
      <c r="I60" s="61" t="s">
        <v>443</v>
      </c>
      <c r="J60" s="92" t="s">
        <v>446</v>
      </c>
    </row>
    <row r="61" customFormat="false" ht="15" hidden="false" customHeight="false" outlineLevel="0" collapsed="false">
      <c r="A61" s="58" t="s">
        <v>748</v>
      </c>
      <c r="B61" s="91" t="str">
        <f aca="false">HYPERLINK("https://jira.itg.ti.com/browse/MISRAC-39","MISRAC-39")</f>
        <v>MISRAC-39</v>
      </c>
      <c r="C61" s="58" t="s">
        <v>19</v>
      </c>
      <c r="D61" s="58" t="s">
        <v>740</v>
      </c>
      <c r="E61" s="68" t="s">
        <v>782</v>
      </c>
      <c r="F61" s="60" t="s">
        <v>475</v>
      </c>
      <c r="G61" s="60" t="s">
        <v>24</v>
      </c>
      <c r="H61" s="61" t="s">
        <v>221</v>
      </c>
      <c r="I61" s="61" t="s">
        <v>476</v>
      </c>
      <c r="J61" s="92" t="s">
        <v>477</v>
      </c>
    </row>
    <row r="62" customFormat="false" ht="15" hidden="false" customHeight="false" outlineLevel="0" collapsed="false">
      <c r="A62" s="58" t="s">
        <v>748</v>
      </c>
      <c r="B62" s="91" t="str">
        <f aca="false">HYPERLINK("https://jira.itg.ti.com/browse/MISRAC-40","MISRAC-40")</f>
        <v>MISRAC-40</v>
      </c>
      <c r="C62" s="58" t="s">
        <v>19</v>
      </c>
      <c r="D62" s="58" t="s">
        <v>740</v>
      </c>
      <c r="E62" s="68" t="s">
        <v>783</v>
      </c>
      <c r="F62" s="60" t="s">
        <v>492</v>
      </c>
      <c r="G62" s="60" t="s">
        <v>24</v>
      </c>
      <c r="H62" s="61" t="s">
        <v>221</v>
      </c>
      <c r="I62" s="61" t="s">
        <v>493</v>
      </c>
      <c r="J62" s="92" t="s">
        <v>496</v>
      </c>
    </row>
    <row r="63" customFormat="false" ht="15" hidden="false" customHeight="false" outlineLevel="0" collapsed="false">
      <c r="A63" s="58" t="s">
        <v>748</v>
      </c>
      <c r="B63" s="91" t="str">
        <f aca="false">HYPERLINK("https://jira.itg.ti.com/browse/MISRAC-41","MISRAC-41")</f>
        <v>MISRAC-41</v>
      </c>
      <c r="C63" s="58" t="s">
        <v>19</v>
      </c>
      <c r="D63" s="58" t="s">
        <v>740</v>
      </c>
      <c r="E63" s="68" t="s">
        <v>784</v>
      </c>
      <c r="F63" s="60" t="s">
        <v>492</v>
      </c>
      <c r="G63" s="60" t="s">
        <v>24</v>
      </c>
      <c r="H63" s="61" t="s">
        <v>221</v>
      </c>
      <c r="I63" s="61" t="s">
        <v>493</v>
      </c>
      <c r="J63" s="92" t="s">
        <v>497</v>
      </c>
    </row>
    <row r="64" customFormat="false" ht="15" hidden="false" customHeight="false" outlineLevel="0" collapsed="false">
      <c r="A64" s="58" t="s">
        <v>748</v>
      </c>
      <c r="B64" s="91" t="str">
        <f aca="false">HYPERLINK("https://jira.itg.ti.com/browse/MISRAC-43","MISRAC-43")</f>
        <v>MISRAC-43</v>
      </c>
      <c r="C64" s="58" t="s">
        <v>19</v>
      </c>
      <c r="D64" s="58" t="s">
        <v>739</v>
      </c>
      <c r="E64" s="68" t="s">
        <v>785</v>
      </c>
      <c r="F64" s="60" t="s">
        <v>389</v>
      </c>
      <c r="G64" s="60" t="s">
        <v>25</v>
      </c>
      <c r="H64" s="61" t="s">
        <v>221</v>
      </c>
      <c r="I64" s="61" t="s">
        <v>390</v>
      </c>
      <c r="J64" s="92" t="s">
        <v>391</v>
      </c>
    </row>
    <row r="65" customFormat="false" ht="15" hidden="false" customHeight="false" outlineLevel="0" collapsed="false">
      <c r="A65" s="58" t="s">
        <v>748</v>
      </c>
      <c r="B65" s="91" t="str">
        <f aca="false">HYPERLINK("https://jira.itg.ti.com/browse/MISRAC-44","MISRAC-44")</f>
        <v>MISRAC-44</v>
      </c>
      <c r="C65" s="58" t="s">
        <v>19</v>
      </c>
      <c r="D65" s="58" t="s">
        <v>131</v>
      </c>
      <c r="E65" s="68" t="s">
        <v>786</v>
      </c>
      <c r="F65" s="60" t="s">
        <v>71</v>
      </c>
      <c r="G65" s="60" t="s">
        <v>24</v>
      </c>
      <c r="H65" s="61" t="s">
        <v>193</v>
      </c>
      <c r="I65" s="61" t="s">
        <v>392</v>
      </c>
      <c r="J65" s="92" t="s">
        <v>74</v>
      </c>
    </row>
    <row r="66" customFormat="false" ht="15" hidden="false" customHeight="false" outlineLevel="0" collapsed="false">
      <c r="A66" s="58" t="s">
        <v>748</v>
      </c>
      <c r="B66" s="91" t="str">
        <f aca="false">HYPERLINK("https://jira.itg.ti.com/browse/MISRAC-45","MISRAC-45")</f>
        <v>MISRAC-45</v>
      </c>
      <c r="C66" s="58" t="s">
        <v>19</v>
      </c>
      <c r="D66" s="58" t="s">
        <v>51</v>
      </c>
      <c r="E66" s="68" t="s">
        <v>787</v>
      </c>
      <c r="F66" s="60" t="s">
        <v>430</v>
      </c>
      <c r="G66" s="60" t="s">
        <v>25</v>
      </c>
      <c r="H66" s="61" t="s">
        <v>221</v>
      </c>
      <c r="I66" s="61" t="s">
        <v>431</v>
      </c>
      <c r="J66" s="92" t="s">
        <v>432</v>
      </c>
    </row>
    <row r="67" customFormat="false" ht="15" hidden="false" customHeight="false" outlineLevel="0" collapsed="false">
      <c r="A67" s="58" t="s">
        <v>748</v>
      </c>
      <c r="B67" s="91" t="str">
        <f aca="false">HYPERLINK("https://jira.itg.ti.com/browse/MISRAC-46","MISRAC-46")</f>
        <v>MISRAC-46</v>
      </c>
      <c r="C67" s="58" t="s">
        <v>19</v>
      </c>
      <c r="D67" s="58" t="s">
        <v>739</v>
      </c>
      <c r="E67" s="68" t="s">
        <v>788</v>
      </c>
      <c r="F67" s="60" t="s">
        <v>402</v>
      </c>
      <c r="G67" s="60" t="s">
        <v>25</v>
      </c>
      <c r="H67" s="61" t="s">
        <v>221</v>
      </c>
      <c r="I67" s="61" t="s">
        <v>403</v>
      </c>
      <c r="J67" s="92" t="s">
        <v>404</v>
      </c>
    </row>
    <row r="68" customFormat="false" ht="15" hidden="false" customHeight="false" outlineLevel="0" collapsed="false">
      <c r="A68" s="58" t="s">
        <v>748</v>
      </c>
      <c r="B68" s="91" t="str">
        <f aca="false">HYPERLINK("https://jira.itg.ti.com/browse/MISRAC-47","MISRAC-47")</f>
        <v>MISRAC-47</v>
      </c>
      <c r="C68" s="58" t="s">
        <v>19</v>
      </c>
      <c r="D68" s="58" t="s">
        <v>51</v>
      </c>
      <c r="E68" s="68" t="s">
        <v>789</v>
      </c>
      <c r="F68" s="60" t="s">
        <v>694</v>
      </c>
      <c r="G68" s="60" t="s">
        <v>24</v>
      </c>
      <c r="H68" s="61" t="s">
        <v>221</v>
      </c>
      <c r="I68" s="61" t="s">
        <v>695</v>
      </c>
      <c r="J68" s="92" t="s">
        <v>638</v>
      </c>
    </row>
    <row r="69" customFormat="false" ht="15" hidden="false" customHeight="false" outlineLevel="0" collapsed="false">
      <c r="A69" s="58" t="s">
        <v>748</v>
      </c>
      <c r="B69" s="91" t="str">
        <f aca="false">HYPERLINK("https://jira.itg.ti.com/browse/MISRAC-48","MISRAC-48")</f>
        <v>MISRAC-48</v>
      </c>
      <c r="C69" s="58" t="s">
        <v>19</v>
      </c>
      <c r="D69" s="58" t="s">
        <v>51</v>
      </c>
      <c r="E69" s="68" t="s">
        <v>790</v>
      </c>
      <c r="F69" s="60" t="s">
        <v>192</v>
      </c>
      <c r="G69" s="60" t="s">
        <v>24</v>
      </c>
      <c r="H69" s="61" t="s">
        <v>193</v>
      </c>
      <c r="I69" s="61" t="s">
        <v>194</v>
      </c>
      <c r="J69" s="92" t="s">
        <v>195</v>
      </c>
    </row>
    <row r="70" customFormat="false" ht="15" hidden="false" customHeight="false" outlineLevel="0" collapsed="false">
      <c r="A70" s="58" t="s">
        <v>748</v>
      </c>
      <c r="B70" s="91" t="str">
        <f aca="false">HYPERLINK("https://jira.itg.ti.com/browse/MISRAC-49","MISRAC-49")</f>
        <v>MISRAC-49</v>
      </c>
      <c r="C70" s="58" t="s">
        <v>19</v>
      </c>
      <c r="D70" s="58" t="s">
        <v>51</v>
      </c>
      <c r="E70" s="68" t="s">
        <v>791</v>
      </c>
      <c r="F70" s="60" t="s">
        <v>192</v>
      </c>
      <c r="G70" s="60" t="s">
        <v>24</v>
      </c>
      <c r="H70" s="61" t="s">
        <v>193</v>
      </c>
      <c r="I70" s="61" t="s">
        <v>194</v>
      </c>
      <c r="J70" s="92" t="s">
        <v>195</v>
      </c>
    </row>
    <row r="71" customFormat="false" ht="15" hidden="false" customHeight="false" outlineLevel="0" collapsed="false">
      <c r="A71" s="58" t="s">
        <v>748</v>
      </c>
      <c r="B71" s="91" t="str">
        <f aca="false">HYPERLINK("https://jira.itg.ti.com/browse/MISRAC-50","MISRAC-50")</f>
        <v>MISRAC-50</v>
      </c>
      <c r="C71" s="58" t="s">
        <v>19</v>
      </c>
      <c r="D71" s="58" t="s">
        <v>131</v>
      </c>
      <c r="E71" s="68" t="s">
        <v>792</v>
      </c>
      <c r="F71" s="60" t="s">
        <v>62</v>
      </c>
      <c r="G71" s="60" t="s">
        <v>24</v>
      </c>
      <c r="H71" s="61" t="s">
        <v>193</v>
      </c>
      <c r="I71" s="61" t="s">
        <v>302</v>
      </c>
      <c r="J71" s="92" t="s">
        <v>158</v>
      </c>
    </row>
    <row r="72" customFormat="false" ht="15" hidden="false" customHeight="false" outlineLevel="0" collapsed="false">
      <c r="A72" s="58" t="s">
        <v>748</v>
      </c>
      <c r="B72" s="91" t="str">
        <f aca="false">HYPERLINK("https://jira.itg.ti.com/browse/MISRAC-51","MISRAC-51")</f>
        <v>MISRAC-51</v>
      </c>
      <c r="C72" s="58" t="s">
        <v>19</v>
      </c>
      <c r="D72" s="58" t="s">
        <v>131</v>
      </c>
      <c r="E72" s="68" t="s">
        <v>793</v>
      </c>
      <c r="F72" s="60" t="s">
        <v>62</v>
      </c>
      <c r="G72" s="60" t="s">
        <v>24</v>
      </c>
      <c r="H72" s="61" t="s">
        <v>193</v>
      </c>
      <c r="I72" s="61" t="s">
        <v>302</v>
      </c>
      <c r="J72" s="92" t="s">
        <v>68</v>
      </c>
    </row>
    <row r="73" customFormat="false" ht="15" hidden="false" customHeight="false" outlineLevel="0" collapsed="false">
      <c r="A73" s="58" t="s">
        <v>748</v>
      </c>
      <c r="B73" s="91" t="str">
        <f aca="false">HYPERLINK("https://jira.itg.ti.com/browse/MISRAC-62","MISRAC-62")</f>
        <v>MISRAC-62</v>
      </c>
      <c r="C73" s="58" t="s">
        <v>21</v>
      </c>
      <c r="D73" s="58" t="s">
        <v>121</v>
      </c>
      <c r="E73" s="68" t="s">
        <v>794</v>
      </c>
      <c r="F73" s="60" t="s">
        <v>556</v>
      </c>
      <c r="G73" s="60" t="s">
        <v>24</v>
      </c>
      <c r="H73" s="61" t="s">
        <v>221</v>
      </c>
      <c r="I73" s="61" t="s">
        <v>557</v>
      </c>
      <c r="J73" s="92" t="s">
        <v>558</v>
      </c>
    </row>
    <row r="74" customFormat="false" ht="15" hidden="false" customHeight="false" outlineLevel="0" collapsed="false">
      <c r="A74" s="58" t="s">
        <v>748</v>
      </c>
      <c r="B74" s="91" t="str">
        <f aca="false">HYPERLINK("https://jira.itg.ti.com/browse/MISRAC-61","MISRAC-61")</f>
        <v>MISRAC-61</v>
      </c>
      <c r="C74" s="58" t="s">
        <v>21</v>
      </c>
      <c r="D74" s="58" t="s">
        <v>121</v>
      </c>
      <c r="E74" s="68" t="s">
        <v>795</v>
      </c>
      <c r="F74" s="60" t="s">
        <v>559</v>
      </c>
      <c r="G74" s="60" t="s">
        <v>24</v>
      </c>
      <c r="H74" s="61" t="s">
        <v>221</v>
      </c>
      <c r="I74" s="61" t="s">
        <v>560</v>
      </c>
      <c r="J74" s="92" t="s">
        <v>561</v>
      </c>
    </row>
    <row r="75" customFormat="false" ht="15" hidden="false" customHeight="false" outlineLevel="0" collapsed="false">
      <c r="A75" s="58" t="s">
        <v>748</v>
      </c>
      <c r="B75" s="91" t="str">
        <f aca="false">HYPERLINK("https://jira.itg.ti.com/browse/MISRAC-63","MISRAC-63")</f>
        <v>MISRAC-63</v>
      </c>
      <c r="C75" s="58" t="s">
        <v>19</v>
      </c>
      <c r="D75" s="58" t="s">
        <v>131</v>
      </c>
      <c r="E75" s="68" t="s">
        <v>796</v>
      </c>
      <c r="F75" s="60" t="s">
        <v>130</v>
      </c>
      <c r="G75" s="60" t="s">
        <v>24</v>
      </c>
      <c r="H75" s="61" t="s">
        <v>221</v>
      </c>
      <c r="I75" s="61" t="s">
        <v>547</v>
      </c>
      <c r="J75" s="92" t="s">
        <v>548</v>
      </c>
    </row>
    <row r="76" customFormat="false" ht="15" hidden="false" customHeight="false" outlineLevel="0" collapsed="false">
      <c r="A76" s="58" t="s">
        <v>748</v>
      </c>
      <c r="B76" s="91" t="str">
        <f aca="false">HYPERLINK("https://jira.itg.ti.com/browse/MISRAC-64","MISRAC-64")</f>
        <v>MISRAC-64</v>
      </c>
      <c r="C76" s="58" t="s">
        <v>19</v>
      </c>
      <c r="D76" s="58" t="s">
        <v>740</v>
      </c>
      <c r="E76" s="68" t="s">
        <v>797</v>
      </c>
      <c r="F76" s="60" t="s">
        <v>257</v>
      </c>
      <c r="G76" s="60" t="s">
        <v>25</v>
      </c>
      <c r="H76" s="61" t="s">
        <v>221</v>
      </c>
      <c r="I76" s="61" t="s">
        <v>258</v>
      </c>
      <c r="J76" s="92" t="s">
        <v>259</v>
      </c>
    </row>
    <row r="77" customFormat="false" ht="15" hidden="false" customHeight="false" outlineLevel="0" collapsed="false">
      <c r="A77" s="58" t="s">
        <v>748</v>
      </c>
      <c r="B77" s="91" t="str">
        <f aca="false">HYPERLINK("https://jira.itg.ti.com/browse/MISRAC-69","MISRAC-69")</f>
        <v>MISRAC-69</v>
      </c>
      <c r="C77" s="58" t="s">
        <v>21</v>
      </c>
      <c r="D77" s="58" t="s">
        <v>121</v>
      </c>
      <c r="E77" s="68" t="s">
        <v>798</v>
      </c>
      <c r="F77" s="60" t="s">
        <v>267</v>
      </c>
      <c r="G77" s="60" t="s">
        <v>24</v>
      </c>
      <c r="H77" s="61" t="s">
        <v>221</v>
      </c>
      <c r="I77" s="61" t="s">
        <v>268</v>
      </c>
      <c r="J77" s="92" t="s">
        <v>269</v>
      </c>
    </row>
    <row r="78" customFormat="false" ht="15" hidden="false" customHeight="false" outlineLevel="0" collapsed="false">
      <c r="A78" s="58" t="s">
        <v>748</v>
      </c>
      <c r="B78" s="91" t="str">
        <f aca="false">HYPERLINK("https://jira.itg.ti.com/browse/MISRAC-72","MISRAC-72")</f>
        <v>MISRAC-72</v>
      </c>
      <c r="C78" s="58" t="s">
        <v>21</v>
      </c>
      <c r="D78" s="58" t="s">
        <v>121</v>
      </c>
      <c r="E78" s="68" t="s">
        <v>799</v>
      </c>
      <c r="F78" s="60" t="s">
        <v>110</v>
      </c>
      <c r="G78" s="60" t="s">
        <v>24</v>
      </c>
      <c r="H78" s="61" t="s">
        <v>221</v>
      </c>
      <c r="I78" s="61" t="s">
        <v>230</v>
      </c>
      <c r="J78" s="92" t="s">
        <v>116</v>
      </c>
    </row>
    <row r="79" customFormat="false" ht="15" hidden="false" customHeight="false" outlineLevel="0" collapsed="false">
      <c r="A79" s="58" t="s">
        <v>748</v>
      </c>
      <c r="B79" s="91" t="str">
        <f aca="false">HYPERLINK("https://jira.itg.ti.com/browse/MISRAC-73","MISRAC-73")</f>
        <v>MISRAC-73</v>
      </c>
      <c r="C79" s="58" t="s">
        <v>21</v>
      </c>
      <c r="D79" s="58" t="s">
        <v>121</v>
      </c>
      <c r="E79" s="68" t="s">
        <v>800</v>
      </c>
      <c r="F79" s="60" t="s">
        <v>62</v>
      </c>
      <c r="G79" s="60" t="s">
        <v>24</v>
      </c>
      <c r="H79" s="61" t="s">
        <v>193</v>
      </c>
      <c r="I79" s="61" t="s">
        <v>302</v>
      </c>
      <c r="J79" s="92" t="s">
        <v>158</v>
      </c>
    </row>
    <row r="80" customFormat="false" ht="15" hidden="false" customHeight="false" outlineLevel="0" collapsed="false">
      <c r="A80" s="58" t="s">
        <v>748</v>
      </c>
      <c r="B80" s="91" t="str">
        <f aca="false">HYPERLINK("https://jira.itg.ti.com/browse/MISRAC-74","MISRAC-74")</f>
        <v>MISRAC-74</v>
      </c>
      <c r="C80" s="58" t="s">
        <v>21</v>
      </c>
      <c r="D80" s="58" t="s">
        <v>121</v>
      </c>
      <c r="E80" s="68" t="s">
        <v>801</v>
      </c>
      <c r="F80" s="60" t="s">
        <v>120</v>
      </c>
      <c r="G80" s="60" t="s">
        <v>25</v>
      </c>
      <c r="H80" s="61" t="s">
        <v>221</v>
      </c>
      <c r="I80" s="61" t="s">
        <v>280</v>
      </c>
      <c r="J80" s="92" t="s">
        <v>123</v>
      </c>
    </row>
    <row r="81" customFormat="false" ht="15" hidden="false" customHeight="false" outlineLevel="0" collapsed="false">
      <c r="A81" s="58" t="s">
        <v>748</v>
      </c>
      <c r="B81" s="91" t="str">
        <f aca="false">HYPERLINK("https://jira.itg.ti.com/browse/MISRAC-75","MISRAC-75")</f>
        <v>MISRAC-75</v>
      </c>
      <c r="C81" s="58" t="s">
        <v>21</v>
      </c>
      <c r="D81" s="58" t="s">
        <v>121</v>
      </c>
      <c r="E81" s="68" t="s">
        <v>802</v>
      </c>
      <c r="F81" s="60" t="s">
        <v>62</v>
      </c>
      <c r="G81" s="60" t="s">
        <v>24</v>
      </c>
      <c r="H81" s="61" t="s">
        <v>193</v>
      </c>
      <c r="I81" s="61" t="s">
        <v>302</v>
      </c>
      <c r="J81" s="92" t="s">
        <v>68</v>
      </c>
    </row>
    <row r="82" customFormat="false" ht="15" hidden="false" customHeight="false" outlineLevel="0" collapsed="false">
      <c r="A82" s="58" t="s">
        <v>748</v>
      </c>
      <c r="B82" s="91" t="str">
        <f aca="false">HYPERLINK("https://jira.itg.ti.com/browse/MISRAC-76","MISRAC-76")</f>
        <v>MISRAC-76</v>
      </c>
      <c r="C82" s="58" t="s">
        <v>21</v>
      </c>
      <c r="D82" s="58" t="s">
        <v>121</v>
      </c>
      <c r="E82" s="68" t="s">
        <v>803</v>
      </c>
      <c r="F82" s="60" t="s">
        <v>71</v>
      </c>
      <c r="G82" s="60" t="s">
        <v>24</v>
      </c>
      <c r="H82" s="61" t="s">
        <v>193</v>
      </c>
      <c r="I82" s="61" t="s">
        <v>392</v>
      </c>
      <c r="J82" s="92" t="s">
        <v>74</v>
      </c>
    </row>
    <row r="83" customFormat="false" ht="15" hidden="false" customHeight="false" outlineLevel="0" collapsed="false">
      <c r="A83" s="58" t="s">
        <v>748</v>
      </c>
      <c r="B83" s="91" t="str">
        <f aca="false">HYPERLINK("https://jira.itg.ti.com/browse/MISRAC-77","MISRAC-77")</f>
        <v>MISRAC-77</v>
      </c>
      <c r="C83" s="58" t="s">
        <v>21</v>
      </c>
      <c r="D83" s="58" t="s">
        <v>121</v>
      </c>
      <c r="E83" s="68" t="s">
        <v>804</v>
      </c>
      <c r="F83" s="60" t="s">
        <v>104</v>
      </c>
      <c r="G83" s="60" t="s">
        <v>24</v>
      </c>
      <c r="H83" s="61" t="s">
        <v>193</v>
      </c>
      <c r="I83" s="61" t="s">
        <v>394</v>
      </c>
      <c r="J83" s="92" t="s">
        <v>108</v>
      </c>
    </row>
    <row r="84" customFormat="false" ht="15" hidden="false" customHeight="false" outlineLevel="0" collapsed="false">
      <c r="A84" s="58" t="s">
        <v>748</v>
      </c>
      <c r="B84" s="91" t="str">
        <f aca="false">HYPERLINK("https://jira.itg.ti.com/browse/MISRAC-78","MISRAC-78")</f>
        <v>MISRAC-78</v>
      </c>
      <c r="C84" s="58" t="s">
        <v>17</v>
      </c>
      <c r="D84" s="58" t="s">
        <v>131</v>
      </c>
      <c r="E84" s="68" t="s">
        <v>805</v>
      </c>
      <c r="J84" s="92"/>
    </row>
    <row r="85" customFormat="false" ht="15" hidden="false" customHeight="false" outlineLevel="0" collapsed="false">
      <c r="A85" s="58" t="s">
        <v>748</v>
      </c>
      <c r="B85" s="91" t="str">
        <f aca="false">HYPERLINK("https://jira.itg.ti.com/browse/MISRAC-80","MISRAC-80")</f>
        <v>MISRAC-80</v>
      </c>
      <c r="C85" s="58" t="s">
        <v>21</v>
      </c>
      <c r="D85" s="58" t="s">
        <v>121</v>
      </c>
      <c r="E85" s="68" t="s">
        <v>806</v>
      </c>
      <c r="F85" s="60" t="s">
        <v>110</v>
      </c>
      <c r="G85" s="60" t="s">
        <v>24</v>
      </c>
      <c r="H85" s="61" t="s">
        <v>221</v>
      </c>
      <c r="I85" s="61" t="s">
        <v>230</v>
      </c>
      <c r="J85" s="92" t="s">
        <v>116</v>
      </c>
    </row>
    <row r="86" customFormat="false" ht="15" hidden="false" customHeight="false" outlineLevel="0" collapsed="false">
      <c r="A86" s="58" t="s">
        <v>748</v>
      </c>
      <c r="B86" s="91" t="str">
        <f aca="false">HYPERLINK("https://jira.itg.ti.com/browse/MISRAC-84","MISRAC-84")</f>
        <v>MISRAC-84</v>
      </c>
      <c r="C86" s="58" t="s">
        <v>21</v>
      </c>
      <c r="D86" s="58" t="s">
        <v>121</v>
      </c>
      <c r="E86" s="68" t="s">
        <v>807</v>
      </c>
      <c r="F86" s="60" t="s">
        <v>383</v>
      </c>
      <c r="G86" s="60" t="s">
        <v>24</v>
      </c>
      <c r="H86" s="61" t="s">
        <v>221</v>
      </c>
      <c r="I86" s="61" t="s">
        <v>384</v>
      </c>
      <c r="J86" s="92" t="s">
        <v>385</v>
      </c>
    </row>
    <row r="87" customFormat="false" ht="15" hidden="false" customHeight="false" outlineLevel="0" collapsed="false">
      <c r="A87" s="58" t="s">
        <v>748</v>
      </c>
      <c r="B87" s="91" t="str">
        <f aca="false">HYPERLINK("https://jira.itg.ti.com/browse/MISRAC-86","MISRAC-86")</f>
        <v>MISRAC-86</v>
      </c>
      <c r="C87" s="58" t="s">
        <v>21</v>
      </c>
      <c r="D87" s="58" t="s">
        <v>121</v>
      </c>
      <c r="E87" s="68" t="s">
        <v>808</v>
      </c>
      <c r="F87" s="60" t="s">
        <v>240</v>
      </c>
      <c r="G87" s="60" t="s">
        <v>24</v>
      </c>
      <c r="H87" s="61" t="s">
        <v>221</v>
      </c>
      <c r="I87" s="61" t="s">
        <v>241</v>
      </c>
      <c r="J87" s="92" t="s">
        <v>242</v>
      </c>
    </row>
    <row r="88" customFormat="false" ht="15" hidden="false" customHeight="false" outlineLevel="0" collapsed="false">
      <c r="A88" s="58" t="s">
        <v>748</v>
      </c>
      <c r="B88" s="91" t="str">
        <f aca="false">HYPERLINK("https://jira.itg.ti.com/browse/MISRAC-87","MISRAC-87")</f>
        <v>MISRAC-87</v>
      </c>
      <c r="C88" s="58" t="s">
        <v>21</v>
      </c>
      <c r="D88" s="58" t="s">
        <v>121</v>
      </c>
      <c r="E88" s="68" t="s">
        <v>809</v>
      </c>
      <c r="F88" s="60" t="s">
        <v>274</v>
      </c>
      <c r="G88" s="60" t="s">
        <v>24</v>
      </c>
      <c r="H88" s="61" t="s">
        <v>193</v>
      </c>
      <c r="I88" s="61" t="s">
        <v>275</v>
      </c>
      <c r="J88" s="92" t="s">
        <v>276</v>
      </c>
    </row>
    <row r="89" customFormat="false" ht="15" hidden="false" customHeight="false" outlineLevel="0" collapsed="false">
      <c r="A89" s="58" t="s">
        <v>748</v>
      </c>
      <c r="B89" s="91" t="str">
        <f aca="false">HYPERLINK("https://jira.itg.ti.com/browse/MISRAC-90","MISRAC-90")</f>
        <v>MISRAC-90</v>
      </c>
      <c r="C89" s="58" t="s">
        <v>19</v>
      </c>
      <c r="D89" s="58" t="s">
        <v>131</v>
      </c>
      <c r="E89" s="68" t="s">
        <v>810</v>
      </c>
      <c r="F89" s="60" t="s">
        <v>552</v>
      </c>
      <c r="G89" s="60" t="s">
        <v>24</v>
      </c>
      <c r="H89" s="61" t="s">
        <v>193</v>
      </c>
      <c r="I89" s="61" t="s">
        <v>428</v>
      </c>
      <c r="J89" s="92" t="s">
        <v>553</v>
      </c>
    </row>
    <row r="90" customFormat="false" ht="15" hidden="false" customHeight="false" outlineLevel="0" collapsed="false">
      <c r="A90" s="58" t="s">
        <v>748</v>
      </c>
      <c r="B90" s="91" t="str">
        <f aca="false">HYPERLINK("https://jira.itg.ti.com/browse/MISRAC-91","MISRAC-91")</f>
        <v>MISRAC-91</v>
      </c>
      <c r="C90" s="58" t="s">
        <v>19</v>
      </c>
      <c r="D90" s="58" t="s">
        <v>131</v>
      </c>
      <c r="E90" s="68" t="s">
        <v>811</v>
      </c>
      <c r="F90" s="60" t="s">
        <v>130</v>
      </c>
      <c r="G90" s="60" t="s">
        <v>24</v>
      </c>
      <c r="H90" s="61" t="s">
        <v>193</v>
      </c>
      <c r="I90" s="61" t="s">
        <v>428</v>
      </c>
      <c r="J90" s="92" t="s">
        <v>133</v>
      </c>
    </row>
  </sheetData>
  <mergeCells count="2">
    <mergeCell ref="A2:J2"/>
    <mergeCell ref="B4:D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J:J A1"/>
    </sheetView>
  </sheetViews>
  <sheetFormatPr defaultRowHeight="12.75" zeroHeight="false" outlineLevelRow="0" outlineLevelCol="0"/>
  <cols>
    <col collapsed="false" customWidth="true" hidden="false" outlineLevel="0" max="1025" min="1" style="0" width="9.14"/>
  </cols>
  <sheetData>
    <row r="1" customFormat="false" ht="12.75" hidden="false" customHeight="false" outlineLevel="0" collapsed="false">
      <c r="A1" s="93" t="s">
        <v>812</v>
      </c>
      <c r="B1" s="93"/>
      <c r="C1" s="93"/>
      <c r="D1" s="93"/>
      <c r="E1" s="94" t="str">
        <f aca="false">HYPERLINK("https://bitbucket.itg.ti.com/projects/ITOOLS/repos/klocwork/browse/analysis_profile_SA_plus_MISRAC_2012.pconf?until=","Link")</f>
        <v>Link</v>
      </c>
    </row>
    <row r="3" customFormat="false" ht="12.75" hidden="false" customHeight="false" outlineLevel="0" collapsed="false">
      <c r="A3" s="93" t="s">
        <v>813</v>
      </c>
      <c r="B3" s="93"/>
      <c r="C3" s="93"/>
      <c r="D3" s="93"/>
      <c r="E3" s="93"/>
      <c r="F3" s="93"/>
    </row>
    <row r="5" customFormat="false" ht="12.75" hidden="false" customHeight="false" outlineLevel="0" collapsed="false">
      <c r="A5" s="1" t="s">
        <v>814</v>
      </c>
    </row>
    <row r="6" customFormat="false" ht="12.75" hidden="false" customHeight="false" outlineLevel="0" collapsed="false">
      <c r="B6" s="1" t="s">
        <v>815</v>
      </c>
    </row>
    <row r="7" customFormat="false" ht="12.75" hidden="false" customHeight="false" outlineLevel="0" collapsed="false">
      <c r="B7" s="1" t="s">
        <v>816</v>
      </c>
    </row>
    <row r="8" customFormat="false" ht="12.75" hidden="false" customHeight="false" outlineLevel="0" collapsed="false">
      <c r="B8" s="1" t="s">
        <v>817</v>
      </c>
    </row>
    <row r="9" customFormat="false" ht="12.75" hidden="false" customHeight="false" outlineLevel="0" collapsed="false">
      <c r="B9" s="1" t="s">
        <v>818</v>
      </c>
    </row>
    <row r="10" customFormat="false" ht="12.75" hidden="false" customHeight="false" outlineLevel="0" collapsed="false">
      <c r="B10" s="1" t="s">
        <v>819</v>
      </c>
    </row>
    <row r="11" customFormat="false" ht="12.75" hidden="false" customHeight="false" outlineLevel="0" collapsed="false">
      <c r="B11" s="1" t="s">
        <v>820</v>
      </c>
    </row>
    <row r="12" customFormat="false" ht="12.75" hidden="false" customHeight="false" outlineLevel="0" collapsed="false">
      <c r="B12" s="1" t="s">
        <v>821</v>
      </c>
    </row>
    <row r="13" customFormat="false" ht="12.75" hidden="false" customHeight="false" outlineLevel="0" collapsed="false">
      <c r="B13" s="1" t="s">
        <v>822</v>
      </c>
    </row>
    <row r="14" customFormat="false" ht="12.75" hidden="false" customHeight="false" outlineLevel="0" collapsed="false">
      <c r="B14" s="1" t="s">
        <v>823</v>
      </c>
    </row>
    <row r="15" customFormat="false" ht="12.75" hidden="false" customHeight="false" outlineLevel="0" collapsed="false">
      <c r="B15" s="1" t="s">
        <v>824</v>
      </c>
    </row>
    <row r="16" customFormat="false" ht="12.75" hidden="false" customHeight="false" outlineLevel="0" collapsed="false">
      <c r="B16" s="1" t="s">
        <v>825</v>
      </c>
    </row>
    <row r="17" customFormat="false" ht="12.75" hidden="false" customHeight="false" outlineLevel="0" collapsed="false">
      <c r="B17" s="1"/>
    </row>
    <row r="18" customFormat="false" ht="12.75" hidden="false" customHeight="false" outlineLevel="0" collapsed="false">
      <c r="B18" s="1" t="s">
        <v>826</v>
      </c>
    </row>
    <row r="19" customFormat="false" ht="12.75" hidden="false" customHeight="false" outlineLevel="0" collapsed="false">
      <c r="B19" s="1" t="s">
        <v>827</v>
      </c>
    </row>
    <row r="20" customFormat="false" ht="12.75" hidden="false" customHeight="false" outlineLevel="0" collapsed="false">
      <c r="B20" s="1" t="s">
        <v>828</v>
      </c>
    </row>
    <row r="21" customFormat="false" ht="12.75" hidden="false" customHeight="false" outlineLevel="0" collapsed="false">
      <c r="B21" s="1" t="s">
        <v>829</v>
      </c>
    </row>
    <row r="22" customFormat="false" ht="12.75" hidden="false" customHeight="false" outlineLevel="0" collapsed="false">
      <c r="B22" s="1" t="s">
        <v>830</v>
      </c>
    </row>
    <row r="23" customFormat="false" ht="12.75" hidden="false" customHeight="false" outlineLevel="0" collapsed="false">
      <c r="B23" s="1" t="s">
        <v>831</v>
      </c>
    </row>
    <row r="24" customFormat="false" ht="12.75" hidden="false" customHeight="false" outlineLevel="0" collapsed="false">
      <c r="B24" s="1" t="s">
        <v>832</v>
      </c>
    </row>
    <row r="25" customFormat="false" ht="12.75" hidden="false" customHeight="false" outlineLevel="0" collapsed="false">
      <c r="B25" s="1" t="s">
        <v>833</v>
      </c>
    </row>
    <row r="26" customFormat="false" ht="12.75" hidden="false" customHeight="false" outlineLevel="0" collapsed="false">
      <c r="B26" s="1" t="s">
        <v>834</v>
      </c>
    </row>
    <row r="27" customFormat="false" ht="12.75" hidden="false" customHeight="false" outlineLevel="0" collapsed="false">
      <c r="B27" s="1" t="s">
        <v>835</v>
      </c>
    </row>
    <row r="28" customFormat="false" ht="12.75" hidden="false" customHeight="false" outlineLevel="0" collapsed="false">
      <c r="B28" s="1" t="s">
        <v>836</v>
      </c>
    </row>
    <row r="29" customFormat="false" ht="12.75" hidden="false" customHeight="false" outlineLevel="0" collapsed="false">
      <c r="B29" s="1" t="s">
        <v>837</v>
      </c>
    </row>
    <row r="30" customFormat="false" ht="12.75" hidden="false" customHeight="false" outlineLevel="0" collapsed="false">
      <c r="B30" s="1" t="s">
        <v>838</v>
      </c>
    </row>
    <row r="31" customFormat="false" ht="12.75" hidden="false" customHeight="false" outlineLevel="0" collapsed="false">
      <c r="B31" s="1" t="s">
        <v>839</v>
      </c>
    </row>
    <row r="32" customFormat="false" ht="12.75" hidden="false" customHeight="false" outlineLevel="0" collapsed="false">
      <c r="B32" s="1" t="s">
        <v>840</v>
      </c>
    </row>
    <row r="33" customFormat="false" ht="12.75" hidden="false" customHeight="false" outlineLevel="0" collapsed="false">
      <c r="B33" s="1" t="s">
        <v>841</v>
      </c>
    </row>
    <row r="34" customFormat="false" ht="12.75" hidden="false" customHeight="false" outlineLevel="0" collapsed="false">
      <c r="B34" s="1" t="s">
        <v>842</v>
      </c>
    </row>
    <row r="35" customFormat="false" ht="12.75" hidden="false" customHeight="false" outlineLevel="0" collapsed="false">
      <c r="B35" s="1" t="s">
        <v>843</v>
      </c>
    </row>
    <row r="36" customFormat="false" ht="12.75" hidden="false" customHeight="false" outlineLevel="0" collapsed="false">
      <c r="B36" s="1" t="s">
        <v>844</v>
      </c>
    </row>
    <row r="37" customFormat="false" ht="12.75" hidden="false" customHeight="false" outlineLevel="0" collapsed="false">
      <c r="B37" s="1" t="s">
        <v>845</v>
      </c>
    </row>
    <row r="38" customFormat="false" ht="12.75" hidden="false" customHeight="false" outlineLevel="0" collapsed="false">
      <c r="B38" s="1" t="s">
        <v>846</v>
      </c>
    </row>
    <row r="39" customFormat="false" ht="12.75" hidden="false" customHeight="false" outlineLevel="0" collapsed="false">
      <c r="B39" s="1" t="s">
        <v>847</v>
      </c>
    </row>
    <row r="40" customFormat="false" ht="12.75" hidden="false" customHeight="false" outlineLevel="0" collapsed="false">
      <c r="B40" s="1" t="s">
        <v>848</v>
      </c>
    </row>
    <row r="41" customFormat="false" ht="12.75" hidden="false" customHeight="false" outlineLevel="0" collapsed="false">
      <c r="B41" s="1" t="s">
        <v>849</v>
      </c>
    </row>
    <row r="42" customFormat="false" ht="12.75" hidden="false" customHeight="false" outlineLevel="0" collapsed="false">
      <c r="B42" s="1" t="s">
        <v>850</v>
      </c>
    </row>
    <row r="43" customFormat="false" ht="12.75" hidden="false" customHeight="false" outlineLevel="0" collapsed="false">
      <c r="B43" s="1" t="s">
        <v>851</v>
      </c>
    </row>
    <row r="44" customFormat="false" ht="12.75" hidden="false" customHeight="false" outlineLevel="0" collapsed="false">
      <c r="B44" s="1" t="s">
        <v>852</v>
      </c>
    </row>
    <row r="45" customFormat="false" ht="12.75" hidden="false" customHeight="false" outlineLevel="0" collapsed="false">
      <c r="B45" s="1" t="s">
        <v>853</v>
      </c>
    </row>
    <row r="46" customFormat="false" ht="12.75" hidden="false" customHeight="false" outlineLevel="0" collapsed="false">
      <c r="B46" s="1" t="s">
        <v>854</v>
      </c>
    </row>
    <row r="47" customFormat="false" ht="12.75" hidden="false" customHeight="false" outlineLevel="0" collapsed="false">
      <c r="B47" s="1" t="s">
        <v>855</v>
      </c>
    </row>
    <row r="48" customFormat="false" ht="12.75" hidden="false" customHeight="false" outlineLevel="0" collapsed="false">
      <c r="B48" s="1" t="s">
        <v>856</v>
      </c>
    </row>
    <row r="49" customFormat="false" ht="12.75" hidden="false" customHeight="false" outlineLevel="0" collapsed="false">
      <c r="B49" s="1" t="s">
        <v>857</v>
      </c>
    </row>
    <row r="50" customFormat="false" ht="12.75" hidden="false" customHeight="false" outlineLevel="0" collapsed="false">
      <c r="B50" s="1" t="s">
        <v>858</v>
      </c>
    </row>
    <row r="51" customFormat="false" ht="12.75" hidden="false" customHeight="false" outlineLevel="0" collapsed="false">
      <c r="B51" s="1" t="s">
        <v>859</v>
      </c>
    </row>
    <row r="52" customFormat="false" ht="12.75" hidden="false" customHeight="false" outlineLevel="0" collapsed="false">
      <c r="B52" s="1" t="s">
        <v>860</v>
      </c>
    </row>
    <row r="53" customFormat="false" ht="12.75" hidden="false" customHeight="false" outlineLevel="0" collapsed="false">
      <c r="B53" s="1" t="s">
        <v>861</v>
      </c>
    </row>
    <row r="54" customFormat="false" ht="12.75" hidden="false" customHeight="false" outlineLevel="0" collapsed="false">
      <c r="B54" s="1" t="s">
        <v>862</v>
      </c>
    </row>
    <row r="55" customFormat="false" ht="12.75" hidden="false" customHeight="false" outlineLevel="0" collapsed="false">
      <c r="B55" s="1" t="s">
        <v>863</v>
      </c>
    </row>
    <row r="56" customFormat="false" ht="12.75" hidden="false" customHeight="false" outlineLevel="0" collapsed="false">
      <c r="B56" s="1" t="s">
        <v>864</v>
      </c>
    </row>
    <row r="57" customFormat="false" ht="12.75" hidden="false" customHeight="false" outlineLevel="0" collapsed="false">
      <c r="B57" s="1" t="s">
        <v>865</v>
      </c>
    </row>
    <row r="58" customFormat="false" ht="12.75" hidden="false" customHeight="false" outlineLevel="0" collapsed="false">
      <c r="B58" s="1" t="s">
        <v>866</v>
      </c>
    </row>
    <row r="59" customFormat="false" ht="12.75" hidden="false" customHeight="false" outlineLevel="0" collapsed="false">
      <c r="B59" s="1" t="s">
        <v>867</v>
      </c>
    </row>
    <row r="60" customFormat="false" ht="12.75" hidden="false" customHeight="false" outlineLevel="0" collapsed="false">
      <c r="B60" s="1" t="s">
        <v>868</v>
      </c>
    </row>
    <row r="61" customFormat="false" ht="12.75" hidden="false" customHeight="false" outlineLevel="0" collapsed="false">
      <c r="B61" s="1" t="s">
        <v>869</v>
      </c>
    </row>
    <row r="62" customFormat="false" ht="12.75" hidden="false" customHeight="false" outlineLevel="0" collapsed="false">
      <c r="B62" s="1" t="s">
        <v>870</v>
      </c>
    </row>
    <row r="63" customFormat="false" ht="12.75" hidden="false" customHeight="false" outlineLevel="0" collapsed="false">
      <c r="B63" s="1" t="s">
        <v>871</v>
      </c>
    </row>
    <row r="64" customFormat="false" ht="12.75" hidden="false" customHeight="false" outlineLevel="0" collapsed="false">
      <c r="B64" s="1" t="s">
        <v>872</v>
      </c>
    </row>
    <row r="65" customFormat="false" ht="12.75" hidden="false" customHeight="false" outlineLevel="0" collapsed="false">
      <c r="B65" s="1" t="s">
        <v>873</v>
      </c>
    </row>
    <row r="66" customFormat="false" ht="12.75" hidden="false" customHeight="false" outlineLevel="0" collapsed="false">
      <c r="B66" s="1" t="s">
        <v>874</v>
      </c>
    </row>
    <row r="67" customFormat="false" ht="12.75" hidden="false" customHeight="false" outlineLevel="0" collapsed="false">
      <c r="B67" s="1" t="s">
        <v>875</v>
      </c>
    </row>
    <row r="68" customFormat="false" ht="12.75" hidden="false" customHeight="false" outlineLevel="0" collapsed="false">
      <c r="B68" s="1" t="s">
        <v>876</v>
      </c>
    </row>
    <row r="69" customFormat="false" ht="12.75" hidden="false" customHeight="false" outlineLevel="0" collapsed="false">
      <c r="B69" s="1" t="s">
        <v>877</v>
      </c>
    </row>
    <row r="70" customFormat="false" ht="12.75" hidden="false" customHeight="false" outlineLevel="0" collapsed="false">
      <c r="B70" s="1" t="s">
        <v>878</v>
      </c>
    </row>
    <row r="71" customFormat="false" ht="12.75" hidden="false" customHeight="false" outlineLevel="0" collapsed="false">
      <c r="B71" s="1" t="s">
        <v>879</v>
      </c>
    </row>
    <row r="72" customFormat="false" ht="12.75" hidden="false" customHeight="false" outlineLevel="0" collapsed="false">
      <c r="B72" s="1" t="s">
        <v>880</v>
      </c>
    </row>
    <row r="73" customFormat="false" ht="12.75" hidden="false" customHeight="false" outlineLevel="0" collapsed="false">
      <c r="B73" s="1" t="s">
        <v>881</v>
      </c>
    </row>
    <row r="74" customFormat="false" ht="12.75" hidden="false" customHeight="false" outlineLevel="0" collapsed="false">
      <c r="B74" s="1" t="s">
        <v>882</v>
      </c>
    </row>
    <row r="75" customFormat="false" ht="12.75" hidden="false" customHeight="false" outlineLevel="0" collapsed="false">
      <c r="B75" s="1" t="s">
        <v>883</v>
      </c>
    </row>
    <row r="76" customFormat="false" ht="12.75" hidden="false" customHeight="false" outlineLevel="0" collapsed="false">
      <c r="B76" s="1" t="s">
        <v>884</v>
      </c>
    </row>
    <row r="77" customFormat="false" ht="12.75" hidden="false" customHeight="false" outlineLevel="0" collapsed="false">
      <c r="B77" s="1" t="s">
        <v>885</v>
      </c>
    </row>
    <row r="78" customFormat="false" ht="12.75" hidden="false" customHeight="false" outlineLevel="0" collapsed="false">
      <c r="B78" s="1" t="s">
        <v>886</v>
      </c>
    </row>
    <row r="79" customFormat="false" ht="12.75" hidden="false" customHeight="false" outlineLevel="0" collapsed="false">
      <c r="B79" s="1" t="s">
        <v>887</v>
      </c>
    </row>
    <row r="80" customFormat="false" ht="12.75" hidden="false" customHeight="false" outlineLevel="0" collapsed="false">
      <c r="B80" s="1" t="s">
        <v>888</v>
      </c>
    </row>
    <row r="81" customFormat="false" ht="12.75" hidden="false" customHeight="false" outlineLevel="0" collapsed="false">
      <c r="B81" s="1" t="s">
        <v>889</v>
      </c>
    </row>
    <row r="82" customFormat="false" ht="12.75" hidden="false" customHeight="false" outlineLevel="0" collapsed="false">
      <c r="B82" s="1" t="s">
        <v>890</v>
      </c>
    </row>
    <row r="83" customFormat="false" ht="12.75" hidden="false" customHeight="false" outlineLevel="0" collapsed="false">
      <c r="B83" s="1" t="s">
        <v>891</v>
      </c>
    </row>
    <row r="84" customFormat="false" ht="12.75" hidden="false" customHeight="false" outlineLevel="0" collapsed="false">
      <c r="B84" s="1" t="s">
        <v>892</v>
      </c>
    </row>
    <row r="85" customFormat="false" ht="12.75" hidden="false" customHeight="false" outlineLevel="0" collapsed="false">
      <c r="B85" s="1" t="s">
        <v>893</v>
      </c>
    </row>
    <row r="86" customFormat="false" ht="12.75" hidden="false" customHeight="false" outlineLevel="0" collapsed="false">
      <c r="B86" s="1" t="s">
        <v>894</v>
      </c>
    </row>
    <row r="87" customFormat="false" ht="12.75" hidden="false" customHeight="false" outlineLevel="0" collapsed="false">
      <c r="B87" s="1" t="s">
        <v>895</v>
      </c>
    </row>
    <row r="88" customFormat="false" ht="12.75" hidden="false" customHeight="false" outlineLevel="0" collapsed="false">
      <c r="B88" s="1" t="s">
        <v>896</v>
      </c>
    </row>
    <row r="89" customFormat="false" ht="12.75" hidden="false" customHeight="false" outlineLevel="0" collapsed="false">
      <c r="B89" s="1" t="s">
        <v>897</v>
      </c>
    </row>
    <row r="90" customFormat="false" ht="12.75" hidden="false" customHeight="false" outlineLevel="0" collapsed="false">
      <c r="B90" s="1" t="s">
        <v>898</v>
      </c>
    </row>
    <row r="91" customFormat="false" ht="12.75" hidden="false" customHeight="false" outlineLevel="0" collapsed="false">
      <c r="B91" s="1" t="s">
        <v>899</v>
      </c>
    </row>
    <row r="92" customFormat="false" ht="12.75" hidden="false" customHeight="false" outlineLevel="0" collapsed="false">
      <c r="B92" s="1" t="s">
        <v>900</v>
      </c>
    </row>
    <row r="93" customFormat="false" ht="12.75" hidden="false" customHeight="false" outlineLevel="0" collapsed="false">
      <c r="B93" s="1" t="s">
        <v>901</v>
      </c>
    </row>
    <row r="94" customFormat="false" ht="12.75" hidden="false" customHeight="false" outlineLevel="0" collapsed="false">
      <c r="B94" s="1" t="s">
        <v>902</v>
      </c>
    </row>
    <row r="95" customFormat="false" ht="12.75" hidden="false" customHeight="false" outlineLevel="0" collapsed="false">
      <c r="B95" s="1" t="s">
        <v>903</v>
      </c>
    </row>
    <row r="96" customFormat="false" ht="12.75" hidden="false" customHeight="false" outlineLevel="0" collapsed="false">
      <c r="B96" s="1" t="s">
        <v>904</v>
      </c>
    </row>
    <row r="97" customFormat="false" ht="12.75" hidden="false" customHeight="false" outlineLevel="0" collapsed="false">
      <c r="B97" s="1" t="s">
        <v>905</v>
      </c>
    </row>
    <row r="98" customFormat="false" ht="12.75" hidden="false" customHeight="false" outlineLevel="0" collapsed="false">
      <c r="B98" s="1" t="s">
        <v>906</v>
      </c>
    </row>
    <row r="99" customFormat="false" ht="12.75" hidden="false" customHeight="false" outlineLevel="0" collapsed="false">
      <c r="B99" s="1" t="s">
        <v>907</v>
      </c>
    </row>
    <row r="100" customFormat="false" ht="12.75" hidden="false" customHeight="false" outlineLevel="0" collapsed="false">
      <c r="B100" s="1" t="s">
        <v>908</v>
      </c>
    </row>
    <row r="101" customFormat="false" ht="12.75" hidden="false" customHeight="false" outlineLevel="0" collapsed="false">
      <c r="B101" s="1" t="s">
        <v>909</v>
      </c>
    </row>
    <row r="102" customFormat="false" ht="12.75" hidden="false" customHeight="false" outlineLevel="0" collapsed="false">
      <c r="B102" s="1" t="s">
        <v>910</v>
      </c>
    </row>
    <row r="103" customFormat="false" ht="12.75" hidden="false" customHeight="false" outlineLevel="0" collapsed="false">
      <c r="B103" s="1" t="s">
        <v>911</v>
      </c>
    </row>
    <row r="104" customFormat="false" ht="12.75" hidden="false" customHeight="false" outlineLevel="0" collapsed="false">
      <c r="B104" s="1" t="s">
        <v>912</v>
      </c>
    </row>
    <row r="105" customFormat="false" ht="12.75" hidden="false" customHeight="false" outlineLevel="0" collapsed="false">
      <c r="B105" s="1" t="s">
        <v>913</v>
      </c>
    </row>
    <row r="106" customFormat="false" ht="12.75" hidden="false" customHeight="false" outlineLevel="0" collapsed="false">
      <c r="B106" s="1" t="s">
        <v>914</v>
      </c>
    </row>
    <row r="107" customFormat="false" ht="12.75" hidden="false" customHeight="false" outlineLevel="0" collapsed="false">
      <c r="B107" s="1" t="s">
        <v>915</v>
      </c>
    </row>
    <row r="108" customFormat="false" ht="12.75" hidden="false" customHeight="false" outlineLevel="0" collapsed="false">
      <c r="B108" s="1" t="s">
        <v>916</v>
      </c>
    </row>
    <row r="109" customFormat="false" ht="12.75" hidden="false" customHeight="false" outlineLevel="0" collapsed="false">
      <c r="B109" s="1" t="s">
        <v>917</v>
      </c>
    </row>
    <row r="110" customFormat="false" ht="12.75" hidden="false" customHeight="false" outlineLevel="0" collapsed="false">
      <c r="B110" s="1" t="s">
        <v>918</v>
      </c>
    </row>
    <row r="111" customFormat="false" ht="12.75" hidden="false" customHeight="false" outlineLevel="0" collapsed="false">
      <c r="B111" s="1" t="s">
        <v>919</v>
      </c>
    </row>
    <row r="112" customFormat="false" ht="12.75" hidden="false" customHeight="false" outlineLevel="0" collapsed="false">
      <c r="B112" s="1" t="s">
        <v>920</v>
      </c>
    </row>
    <row r="113" customFormat="false" ht="12.75" hidden="false" customHeight="false" outlineLevel="0" collapsed="false">
      <c r="B113" s="1" t="s">
        <v>921</v>
      </c>
    </row>
    <row r="114" customFormat="false" ht="12.75" hidden="false" customHeight="false" outlineLevel="0" collapsed="false">
      <c r="B114" s="1" t="s">
        <v>922</v>
      </c>
    </row>
    <row r="115" customFormat="false" ht="12.75" hidden="false" customHeight="false" outlineLevel="0" collapsed="false">
      <c r="B115" s="1" t="s">
        <v>923</v>
      </c>
    </row>
    <row r="116" customFormat="false" ht="12.75" hidden="false" customHeight="false" outlineLevel="0" collapsed="false">
      <c r="B116" s="1" t="s">
        <v>924</v>
      </c>
    </row>
    <row r="117" customFormat="false" ht="12.75" hidden="false" customHeight="false" outlineLevel="0" collapsed="false">
      <c r="B117" s="1" t="s">
        <v>925</v>
      </c>
    </row>
    <row r="118" customFormat="false" ht="12.75" hidden="false" customHeight="false" outlineLevel="0" collapsed="false">
      <c r="B118" s="1" t="s">
        <v>926</v>
      </c>
    </row>
    <row r="119" customFormat="false" ht="12.75" hidden="false" customHeight="false" outlineLevel="0" collapsed="false">
      <c r="B119" s="1" t="s">
        <v>927</v>
      </c>
    </row>
    <row r="120" customFormat="false" ht="12.75" hidden="false" customHeight="false" outlineLevel="0" collapsed="false">
      <c r="B120" s="1" t="s">
        <v>928</v>
      </c>
    </row>
    <row r="121" customFormat="false" ht="12.75" hidden="false" customHeight="false" outlineLevel="0" collapsed="false">
      <c r="B121" s="1" t="s">
        <v>929</v>
      </c>
    </row>
    <row r="122" customFormat="false" ht="12.75" hidden="false" customHeight="false" outlineLevel="0" collapsed="false">
      <c r="B122" s="1" t="s">
        <v>930</v>
      </c>
    </row>
    <row r="123" customFormat="false" ht="12.75" hidden="false" customHeight="false" outlineLevel="0" collapsed="false">
      <c r="B123" s="1" t="s">
        <v>931</v>
      </c>
    </row>
    <row r="124" customFormat="false" ht="12.75" hidden="false" customHeight="false" outlineLevel="0" collapsed="false">
      <c r="B124" s="1" t="s">
        <v>932</v>
      </c>
    </row>
    <row r="125" customFormat="false" ht="12.75" hidden="false" customHeight="false" outlineLevel="0" collapsed="false">
      <c r="B125" s="1" t="s">
        <v>933</v>
      </c>
    </row>
    <row r="126" customFormat="false" ht="12.75" hidden="false" customHeight="false" outlineLevel="0" collapsed="false">
      <c r="B126" s="1" t="s">
        <v>934</v>
      </c>
    </row>
    <row r="127" customFormat="false" ht="12.75" hidden="false" customHeight="false" outlineLevel="0" collapsed="false">
      <c r="B127" s="1" t="s">
        <v>935</v>
      </c>
    </row>
    <row r="128" customFormat="false" ht="12.75" hidden="false" customHeight="false" outlineLevel="0" collapsed="false">
      <c r="B128" s="1" t="s">
        <v>936</v>
      </c>
    </row>
    <row r="129" customFormat="false" ht="12.75" hidden="false" customHeight="false" outlineLevel="0" collapsed="false">
      <c r="B129" s="1" t="s">
        <v>937</v>
      </c>
    </row>
    <row r="130" customFormat="false" ht="12.75" hidden="false" customHeight="false" outlineLevel="0" collapsed="false">
      <c r="B130" s="1" t="s">
        <v>938</v>
      </c>
    </row>
    <row r="131" customFormat="false" ht="12.75" hidden="false" customHeight="false" outlineLevel="0" collapsed="false">
      <c r="B131" s="1" t="s">
        <v>939</v>
      </c>
    </row>
    <row r="132" customFormat="false" ht="12.75" hidden="false" customHeight="false" outlineLevel="0" collapsed="false">
      <c r="B132" s="1" t="s">
        <v>940</v>
      </c>
    </row>
    <row r="133" customFormat="false" ht="12.75" hidden="false" customHeight="false" outlineLevel="0" collapsed="false">
      <c r="B133" s="1" t="s">
        <v>941</v>
      </c>
    </row>
    <row r="134" customFormat="false" ht="12.75" hidden="false" customHeight="false" outlineLevel="0" collapsed="false">
      <c r="B134" s="1" t="s">
        <v>942</v>
      </c>
    </row>
    <row r="135" customFormat="false" ht="12.75" hidden="false" customHeight="false" outlineLevel="0" collapsed="false">
      <c r="B135" s="1" t="s">
        <v>943</v>
      </c>
    </row>
    <row r="136" customFormat="false" ht="12.75" hidden="false" customHeight="false" outlineLevel="0" collapsed="false">
      <c r="B136" s="1" t="s">
        <v>944</v>
      </c>
    </row>
    <row r="137" customFormat="false" ht="12.75" hidden="false" customHeight="false" outlineLevel="0" collapsed="false">
      <c r="B137" s="1" t="s">
        <v>945</v>
      </c>
    </row>
    <row r="138" customFormat="false" ht="12.75" hidden="false" customHeight="false" outlineLevel="0" collapsed="false">
      <c r="B138" s="1" t="s">
        <v>946</v>
      </c>
    </row>
    <row r="139" customFormat="false" ht="12.75" hidden="false" customHeight="false" outlineLevel="0" collapsed="false">
      <c r="B139" s="1" t="s">
        <v>947</v>
      </c>
    </row>
    <row r="140" customFormat="false" ht="12.75" hidden="false" customHeight="false" outlineLevel="0" collapsed="false">
      <c r="B140" s="1" t="s">
        <v>948</v>
      </c>
    </row>
    <row r="141" customFormat="false" ht="12.75" hidden="false" customHeight="false" outlineLevel="0" collapsed="false">
      <c r="B141" s="1" t="s">
        <v>949</v>
      </c>
    </row>
    <row r="142" customFormat="false" ht="12.75" hidden="false" customHeight="false" outlineLevel="0" collapsed="false">
      <c r="B142" s="1" t="s">
        <v>950</v>
      </c>
    </row>
    <row r="143" customFormat="false" ht="12.75" hidden="false" customHeight="false" outlineLevel="0" collapsed="false">
      <c r="B143" s="1" t="s">
        <v>951</v>
      </c>
    </row>
    <row r="144" customFormat="false" ht="12.75" hidden="false" customHeight="false" outlineLevel="0" collapsed="false">
      <c r="B144" s="1" t="s">
        <v>952</v>
      </c>
    </row>
    <row r="145" customFormat="false" ht="12.75" hidden="false" customHeight="false" outlineLevel="0" collapsed="false">
      <c r="B145" s="1" t="s">
        <v>953</v>
      </c>
    </row>
    <row r="146" customFormat="false" ht="12.75" hidden="false" customHeight="false" outlineLevel="0" collapsed="false">
      <c r="B146" s="1" t="s">
        <v>954</v>
      </c>
    </row>
    <row r="147" customFormat="false" ht="12.75" hidden="false" customHeight="false" outlineLevel="0" collapsed="false">
      <c r="B147" s="1" t="s">
        <v>955</v>
      </c>
    </row>
    <row r="148" customFormat="false" ht="12.75" hidden="false" customHeight="false" outlineLevel="0" collapsed="false">
      <c r="B148" s="1" t="s">
        <v>956</v>
      </c>
    </row>
    <row r="149" customFormat="false" ht="12.75" hidden="false" customHeight="false" outlineLevel="0" collapsed="false">
      <c r="B149" s="1" t="s">
        <v>957</v>
      </c>
    </row>
    <row r="150" customFormat="false" ht="12.75" hidden="false" customHeight="false" outlineLevel="0" collapsed="false">
      <c r="B150" s="1" t="s">
        <v>958</v>
      </c>
    </row>
    <row r="151" customFormat="false" ht="12.75" hidden="false" customHeight="false" outlineLevel="0" collapsed="false">
      <c r="B151" s="1" t="s">
        <v>959</v>
      </c>
    </row>
    <row r="152" customFormat="false" ht="12.75" hidden="false" customHeight="false" outlineLevel="0" collapsed="false">
      <c r="B152" s="1" t="s">
        <v>960</v>
      </c>
    </row>
    <row r="153" customFormat="false" ht="12.75" hidden="false" customHeight="false" outlineLevel="0" collapsed="false">
      <c r="B153" s="1" t="s">
        <v>961</v>
      </c>
    </row>
    <row r="154" customFormat="false" ht="12.75" hidden="false" customHeight="false" outlineLevel="0" collapsed="false">
      <c r="B154" s="1" t="s">
        <v>962</v>
      </c>
    </row>
    <row r="155" customFormat="false" ht="12.75" hidden="false" customHeight="false" outlineLevel="0" collapsed="false">
      <c r="B155" s="1" t="s">
        <v>963</v>
      </c>
    </row>
    <row r="156" customFormat="false" ht="12.75" hidden="false" customHeight="false" outlineLevel="0" collapsed="false">
      <c r="B156" s="1" t="s">
        <v>964</v>
      </c>
    </row>
    <row r="157" customFormat="false" ht="12.75" hidden="false" customHeight="false" outlineLevel="0" collapsed="false">
      <c r="B157" s="1" t="s">
        <v>965</v>
      </c>
    </row>
    <row r="158" customFormat="false" ht="12.75" hidden="false" customHeight="false" outlineLevel="0" collapsed="false">
      <c r="B158" s="1" t="s">
        <v>966</v>
      </c>
    </row>
    <row r="159" customFormat="false" ht="12.75" hidden="false" customHeight="false" outlineLevel="0" collapsed="false">
      <c r="B159" s="1" t="s">
        <v>967</v>
      </c>
    </row>
    <row r="160" customFormat="false" ht="12.75" hidden="false" customHeight="false" outlineLevel="0" collapsed="false">
      <c r="B160" s="1" t="s">
        <v>968</v>
      </c>
    </row>
    <row r="161" customFormat="false" ht="12.75" hidden="false" customHeight="false" outlineLevel="0" collapsed="false">
      <c r="B161" s="1" t="s">
        <v>969</v>
      </c>
    </row>
    <row r="162" customFormat="false" ht="12.75" hidden="false" customHeight="false" outlineLevel="0" collapsed="false">
      <c r="B162" s="1" t="s">
        <v>970</v>
      </c>
    </row>
    <row r="163" customFormat="false" ht="12.75" hidden="false" customHeight="false" outlineLevel="0" collapsed="false">
      <c r="B163" s="1" t="s">
        <v>971</v>
      </c>
    </row>
    <row r="164" customFormat="false" ht="12.75" hidden="false" customHeight="false" outlineLevel="0" collapsed="false">
      <c r="B164" s="1" t="s">
        <v>972</v>
      </c>
    </row>
    <row r="165" customFormat="false" ht="12.75" hidden="false" customHeight="false" outlineLevel="0" collapsed="false">
      <c r="B165" s="1" t="s">
        <v>973</v>
      </c>
    </row>
    <row r="166" customFormat="false" ht="12.75" hidden="false" customHeight="false" outlineLevel="0" collapsed="false">
      <c r="B166" s="1" t="s">
        <v>974</v>
      </c>
    </row>
    <row r="167" customFormat="false" ht="12.75" hidden="false" customHeight="false" outlineLevel="0" collapsed="false">
      <c r="B167" s="1" t="s">
        <v>975</v>
      </c>
    </row>
    <row r="168" customFormat="false" ht="12.75" hidden="false" customHeight="false" outlineLevel="0" collapsed="false">
      <c r="B168" s="1" t="s">
        <v>976</v>
      </c>
    </row>
    <row r="169" customFormat="false" ht="12.75" hidden="false" customHeight="false" outlineLevel="0" collapsed="false">
      <c r="B169" s="1" t="s">
        <v>977</v>
      </c>
    </row>
    <row r="170" customFormat="false" ht="12.75" hidden="false" customHeight="false" outlineLevel="0" collapsed="false">
      <c r="B170" s="1" t="s">
        <v>978</v>
      </c>
    </row>
    <row r="171" customFormat="false" ht="12.75" hidden="false" customHeight="false" outlineLevel="0" collapsed="false">
      <c r="B171" s="1" t="s">
        <v>979</v>
      </c>
    </row>
    <row r="172" customFormat="false" ht="12.75" hidden="false" customHeight="false" outlineLevel="0" collapsed="false">
      <c r="B172" s="1" t="s">
        <v>980</v>
      </c>
    </row>
    <row r="173" customFormat="false" ht="12.75" hidden="false" customHeight="false" outlineLevel="0" collapsed="false">
      <c r="B173" s="1" t="s">
        <v>981</v>
      </c>
    </row>
    <row r="174" customFormat="false" ht="12.75" hidden="false" customHeight="false" outlineLevel="0" collapsed="false">
      <c r="B174" s="1" t="s">
        <v>982</v>
      </c>
    </row>
    <row r="175" customFormat="false" ht="12.75" hidden="false" customHeight="false" outlineLevel="0" collapsed="false">
      <c r="B175" s="1" t="s">
        <v>983</v>
      </c>
    </row>
    <row r="176" customFormat="false" ht="12.75" hidden="false" customHeight="false" outlineLevel="0" collapsed="false">
      <c r="B176" s="1" t="s">
        <v>984</v>
      </c>
    </row>
    <row r="177" customFormat="false" ht="12.75" hidden="false" customHeight="false" outlineLevel="0" collapsed="false">
      <c r="B177" s="1" t="s">
        <v>985</v>
      </c>
    </row>
    <row r="178" customFormat="false" ht="12.75" hidden="false" customHeight="false" outlineLevel="0" collapsed="false">
      <c r="B178" s="1" t="s">
        <v>986</v>
      </c>
    </row>
    <row r="179" customFormat="false" ht="12.75" hidden="false" customHeight="false" outlineLevel="0" collapsed="false">
      <c r="B179" s="1" t="s">
        <v>987</v>
      </c>
    </row>
    <row r="180" customFormat="false" ht="12.75" hidden="false" customHeight="false" outlineLevel="0" collapsed="false">
      <c r="B180" s="1" t="s">
        <v>988</v>
      </c>
    </row>
    <row r="181" customFormat="false" ht="12.75" hidden="false" customHeight="false" outlineLevel="0" collapsed="false">
      <c r="B181" s="1" t="s">
        <v>989</v>
      </c>
    </row>
    <row r="182" customFormat="false" ht="12.75" hidden="false" customHeight="false" outlineLevel="0" collapsed="false">
      <c r="B182" s="1" t="s">
        <v>990</v>
      </c>
    </row>
    <row r="183" customFormat="false" ht="12.75" hidden="false" customHeight="false" outlineLevel="0" collapsed="false">
      <c r="B183" s="1" t="s">
        <v>991</v>
      </c>
    </row>
    <row r="184" customFormat="false" ht="12.75" hidden="false" customHeight="false" outlineLevel="0" collapsed="false">
      <c r="B184" s="1" t="s">
        <v>992</v>
      </c>
    </row>
    <row r="185" customFormat="false" ht="12.75" hidden="false" customHeight="false" outlineLevel="0" collapsed="false">
      <c r="B185" s="1" t="s">
        <v>993</v>
      </c>
    </row>
    <row r="186" customFormat="false" ht="12.75" hidden="false" customHeight="false" outlineLevel="0" collapsed="false">
      <c r="B186" s="1" t="s">
        <v>994</v>
      </c>
    </row>
    <row r="187" customFormat="false" ht="12.75" hidden="false" customHeight="false" outlineLevel="0" collapsed="false">
      <c r="B187" s="1" t="s">
        <v>995</v>
      </c>
    </row>
    <row r="188" customFormat="false" ht="12.75" hidden="false" customHeight="false" outlineLevel="0" collapsed="false">
      <c r="B188" s="1" t="s">
        <v>996</v>
      </c>
    </row>
    <row r="189" customFormat="false" ht="12.75" hidden="false" customHeight="false" outlineLevel="0" collapsed="false">
      <c r="B189" s="1" t="s">
        <v>997</v>
      </c>
    </row>
    <row r="190" customFormat="false" ht="12.75" hidden="false" customHeight="false" outlineLevel="0" collapsed="false">
      <c r="B190" s="1" t="s">
        <v>998</v>
      </c>
    </row>
    <row r="191" customFormat="false" ht="12.75" hidden="false" customHeight="false" outlineLevel="0" collapsed="false">
      <c r="B191" s="1" t="s">
        <v>999</v>
      </c>
    </row>
    <row r="192" customFormat="false" ht="12.75" hidden="false" customHeight="false" outlineLevel="0" collapsed="false">
      <c r="B192" s="1" t="s">
        <v>1000</v>
      </c>
    </row>
    <row r="193" customFormat="false" ht="12.75" hidden="false" customHeight="false" outlineLevel="0" collapsed="false">
      <c r="B193" s="1" t="s">
        <v>1001</v>
      </c>
    </row>
    <row r="194" customFormat="false" ht="12.75" hidden="false" customHeight="false" outlineLevel="0" collapsed="false">
      <c r="B194" s="1" t="s">
        <v>1002</v>
      </c>
    </row>
    <row r="195" customFormat="false" ht="12.75" hidden="false" customHeight="false" outlineLevel="0" collapsed="false">
      <c r="B195" s="1" t="s">
        <v>1003</v>
      </c>
    </row>
    <row r="196" customFormat="false" ht="12.75" hidden="false" customHeight="false" outlineLevel="0" collapsed="false">
      <c r="B196" s="1" t="s">
        <v>1004</v>
      </c>
    </row>
    <row r="197" customFormat="false" ht="12.75" hidden="false" customHeight="false" outlineLevel="0" collapsed="false">
      <c r="B197" s="1" t="s">
        <v>1005</v>
      </c>
    </row>
    <row r="198" customFormat="false" ht="12.75" hidden="false" customHeight="false" outlineLevel="0" collapsed="false">
      <c r="B198" s="1" t="s">
        <v>1006</v>
      </c>
    </row>
    <row r="199" customFormat="false" ht="12.75" hidden="false" customHeight="false" outlineLevel="0" collapsed="false">
      <c r="B199" s="1" t="s">
        <v>1007</v>
      </c>
    </row>
    <row r="200" customFormat="false" ht="12.75" hidden="false" customHeight="false" outlineLevel="0" collapsed="false">
      <c r="B200" s="1" t="s">
        <v>1008</v>
      </c>
    </row>
    <row r="201" customFormat="false" ht="12.75" hidden="false" customHeight="false" outlineLevel="0" collapsed="false">
      <c r="B201" s="1" t="s">
        <v>1009</v>
      </c>
    </row>
    <row r="202" customFormat="false" ht="12.75" hidden="false" customHeight="false" outlineLevel="0" collapsed="false">
      <c r="B202" s="1" t="s">
        <v>1010</v>
      </c>
    </row>
    <row r="203" customFormat="false" ht="12.75" hidden="false" customHeight="false" outlineLevel="0" collapsed="false">
      <c r="B203" s="1" t="s">
        <v>1011</v>
      </c>
    </row>
    <row r="204" customFormat="false" ht="12.75" hidden="false" customHeight="false" outlineLevel="0" collapsed="false">
      <c r="B204" s="1" t="s">
        <v>1012</v>
      </c>
    </row>
    <row r="205" customFormat="false" ht="12.75" hidden="false" customHeight="false" outlineLevel="0" collapsed="false">
      <c r="B205" s="1" t="s">
        <v>1013</v>
      </c>
    </row>
    <row r="206" customFormat="false" ht="12.75" hidden="false" customHeight="false" outlineLevel="0" collapsed="false">
      <c r="B206" s="1" t="s">
        <v>1014</v>
      </c>
    </row>
    <row r="207" customFormat="false" ht="12.75" hidden="false" customHeight="false" outlineLevel="0" collapsed="false">
      <c r="B207" s="1" t="s">
        <v>1015</v>
      </c>
    </row>
    <row r="208" customFormat="false" ht="12.75" hidden="false" customHeight="false" outlineLevel="0" collapsed="false">
      <c r="B208" s="1" t="s">
        <v>1016</v>
      </c>
    </row>
    <row r="209" customFormat="false" ht="12.75" hidden="false" customHeight="false" outlineLevel="0" collapsed="false">
      <c r="B209" s="1" t="s">
        <v>1017</v>
      </c>
    </row>
    <row r="210" customFormat="false" ht="12.75" hidden="false" customHeight="false" outlineLevel="0" collapsed="false">
      <c r="B210" s="1" t="s">
        <v>1018</v>
      </c>
    </row>
    <row r="211" customFormat="false" ht="12.75" hidden="false" customHeight="false" outlineLevel="0" collapsed="false">
      <c r="B211" s="1" t="s">
        <v>1019</v>
      </c>
    </row>
    <row r="212" customFormat="false" ht="12.75" hidden="false" customHeight="false" outlineLevel="0" collapsed="false">
      <c r="B212" s="1" t="s">
        <v>1020</v>
      </c>
    </row>
    <row r="213" customFormat="false" ht="12.75" hidden="false" customHeight="false" outlineLevel="0" collapsed="false">
      <c r="B213" s="1" t="s">
        <v>1021</v>
      </c>
    </row>
    <row r="214" customFormat="false" ht="12.75" hidden="false" customHeight="false" outlineLevel="0" collapsed="false">
      <c r="B214" s="1" t="s">
        <v>1022</v>
      </c>
    </row>
    <row r="215" customFormat="false" ht="12.75" hidden="false" customHeight="false" outlineLevel="0" collapsed="false">
      <c r="B215" s="1" t="s">
        <v>1023</v>
      </c>
    </row>
    <row r="216" customFormat="false" ht="12.75" hidden="false" customHeight="false" outlineLevel="0" collapsed="false">
      <c r="B216" s="1" t="s">
        <v>1024</v>
      </c>
    </row>
    <row r="217" customFormat="false" ht="12.75" hidden="false" customHeight="false" outlineLevel="0" collapsed="false">
      <c r="B217" s="1" t="s">
        <v>1025</v>
      </c>
    </row>
    <row r="218" customFormat="false" ht="12.75" hidden="false" customHeight="false" outlineLevel="0" collapsed="false">
      <c r="B218" s="1" t="s">
        <v>1026</v>
      </c>
    </row>
    <row r="219" customFormat="false" ht="12.75" hidden="false" customHeight="false" outlineLevel="0" collapsed="false">
      <c r="B219" s="1" t="s">
        <v>1027</v>
      </c>
    </row>
    <row r="220" customFormat="false" ht="12.75" hidden="false" customHeight="false" outlineLevel="0" collapsed="false">
      <c r="B220" s="1" t="s">
        <v>1028</v>
      </c>
    </row>
    <row r="221" customFormat="false" ht="12.75" hidden="false" customHeight="false" outlineLevel="0" collapsed="false">
      <c r="B221" s="1" t="s">
        <v>1029</v>
      </c>
    </row>
    <row r="222" customFormat="false" ht="12.75" hidden="false" customHeight="false" outlineLevel="0" collapsed="false">
      <c r="B222" s="1" t="s">
        <v>1030</v>
      </c>
    </row>
    <row r="223" customFormat="false" ht="12.75" hidden="false" customHeight="false" outlineLevel="0" collapsed="false">
      <c r="B223" s="1" t="s">
        <v>1031</v>
      </c>
    </row>
    <row r="224" customFormat="false" ht="12.75" hidden="false" customHeight="false" outlineLevel="0" collapsed="false">
      <c r="B224" s="1" t="s">
        <v>1032</v>
      </c>
    </row>
    <row r="225" customFormat="false" ht="12.75" hidden="false" customHeight="false" outlineLevel="0" collapsed="false">
      <c r="B225" s="1" t="s">
        <v>1033</v>
      </c>
    </row>
    <row r="226" customFormat="false" ht="12.75" hidden="false" customHeight="false" outlineLevel="0" collapsed="false">
      <c r="B226" s="1" t="s">
        <v>1034</v>
      </c>
    </row>
    <row r="227" customFormat="false" ht="12.75" hidden="false" customHeight="false" outlineLevel="0" collapsed="false">
      <c r="B227" s="1" t="s">
        <v>1035</v>
      </c>
    </row>
    <row r="228" customFormat="false" ht="12.75" hidden="false" customHeight="false" outlineLevel="0" collapsed="false">
      <c r="B228" s="1" t="s">
        <v>1036</v>
      </c>
    </row>
    <row r="229" customFormat="false" ht="12.75" hidden="false" customHeight="false" outlineLevel="0" collapsed="false">
      <c r="B229" s="1" t="s">
        <v>1037</v>
      </c>
    </row>
    <row r="230" customFormat="false" ht="12.75" hidden="false" customHeight="false" outlineLevel="0" collapsed="false">
      <c r="B230" s="1" t="s">
        <v>1038</v>
      </c>
    </row>
    <row r="231" customFormat="false" ht="12.75" hidden="false" customHeight="false" outlineLevel="0" collapsed="false">
      <c r="B231" s="1" t="s">
        <v>1039</v>
      </c>
    </row>
    <row r="232" customFormat="false" ht="12.75" hidden="false" customHeight="false" outlineLevel="0" collapsed="false">
      <c r="B232" s="1" t="s">
        <v>1040</v>
      </c>
    </row>
    <row r="233" customFormat="false" ht="12.75" hidden="false" customHeight="false" outlineLevel="0" collapsed="false">
      <c r="B233" s="1" t="s">
        <v>1041</v>
      </c>
    </row>
    <row r="234" customFormat="false" ht="12.75" hidden="false" customHeight="false" outlineLevel="0" collapsed="false">
      <c r="B234" s="1" t="s">
        <v>1042</v>
      </c>
    </row>
    <row r="235" customFormat="false" ht="12.75" hidden="false" customHeight="false" outlineLevel="0" collapsed="false">
      <c r="B235" s="1" t="s">
        <v>1043</v>
      </c>
    </row>
    <row r="236" customFormat="false" ht="12.75" hidden="false" customHeight="false" outlineLevel="0" collapsed="false">
      <c r="B236" s="1" t="s">
        <v>1044</v>
      </c>
    </row>
    <row r="237" customFormat="false" ht="12.75" hidden="false" customHeight="false" outlineLevel="0" collapsed="false">
      <c r="B237" s="1" t="s">
        <v>1045</v>
      </c>
    </row>
    <row r="238" customFormat="false" ht="12.75" hidden="false" customHeight="false" outlineLevel="0" collapsed="false">
      <c r="B238" s="1" t="s">
        <v>1046</v>
      </c>
    </row>
    <row r="239" customFormat="false" ht="12.75" hidden="false" customHeight="false" outlineLevel="0" collapsed="false">
      <c r="B239" s="1" t="s">
        <v>1047</v>
      </c>
    </row>
    <row r="240" customFormat="false" ht="12.75" hidden="false" customHeight="false" outlineLevel="0" collapsed="false">
      <c r="B240" s="1" t="s">
        <v>1048</v>
      </c>
    </row>
    <row r="241" customFormat="false" ht="12.75" hidden="false" customHeight="false" outlineLevel="0" collapsed="false">
      <c r="B241" s="1" t="s">
        <v>1049</v>
      </c>
    </row>
    <row r="242" customFormat="false" ht="12.75" hidden="false" customHeight="false" outlineLevel="0" collapsed="false">
      <c r="B242" s="1" t="s">
        <v>1050</v>
      </c>
    </row>
    <row r="243" customFormat="false" ht="12.75" hidden="false" customHeight="false" outlineLevel="0" collapsed="false">
      <c r="B243" s="1" t="s">
        <v>1051</v>
      </c>
    </row>
    <row r="244" customFormat="false" ht="12.75" hidden="false" customHeight="false" outlineLevel="0" collapsed="false">
      <c r="B244" s="1" t="s">
        <v>1052</v>
      </c>
    </row>
    <row r="245" customFormat="false" ht="12.75" hidden="false" customHeight="false" outlineLevel="0" collapsed="false">
      <c r="B245" s="1" t="s">
        <v>1053</v>
      </c>
    </row>
    <row r="246" customFormat="false" ht="12.75" hidden="false" customHeight="false" outlineLevel="0" collapsed="false">
      <c r="B246" s="1" t="s">
        <v>1054</v>
      </c>
    </row>
    <row r="247" customFormat="false" ht="12.75" hidden="false" customHeight="false" outlineLevel="0" collapsed="false">
      <c r="B247" s="1" t="s">
        <v>1055</v>
      </c>
    </row>
    <row r="248" customFormat="false" ht="12.75" hidden="false" customHeight="false" outlineLevel="0" collapsed="false">
      <c r="B248" s="1" t="s">
        <v>1056</v>
      </c>
    </row>
    <row r="249" customFormat="false" ht="12.75" hidden="false" customHeight="false" outlineLevel="0" collapsed="false">
      <c r="B249" s="1" t="s">
        <v>1057</v>
      </c>
    </row>
    <row r="250" customFormat="false" ht="12.75" hidden="false" customHeight="false" outlineLevel="0" collapsed="false">
      <c r="B250" s="1" t="s">
        <v>1058</v>
      </c>
    </row>
    <row r="251" customFormat="false" ht="12.75" hidden="false" customHeight="false" outlineLevel="0" collapsed="false">
      <c r="B251" s="1" t="s">
        <v>1059</v>
      </c>
    </row>
    <row r="252" customFormat="false" ht="12.75" hidden="false" customHeight="false" outlineLevel="0" collapsed="false">
      <c r="B252" s="1" t="s">
        <v>1060</v>
      </c>
    </row>
    <row r="253" customFormat="false" ht="12.75" hidden="false" customHeight="false" outlineLevel="0" collapsed="false">
      <c r="B253" s="1" t="s">
        <v>1061</v>
      </c>
    </row>
    <row r="254" customFormat="false" ht="12.75" hidden="false" customHeight="false" outlineLevel="0" collapsed="false">
      <c r="B254" s="1" t="s">
        <v>1062</v>
      </c>
    </row>
    <row r="255" customFormat="false" ht="12.75" hidden="false" customHeight="false" outlineLevel="0" collapsed="false">
      <c r="B255" s="1" t="s">
        <v>1063</v>
      </c>
    </row>
    <row r="256" customFormat="false" ht="12.75" hidden="false" customHeight="false" outlineLevel="0" collapsed="false">
      <c r="B256" s="1" t="s">
        <v>1064</v>
      </c>
    </row>
    <row r="257" customFormat="false" ht="12.75" hidden="false" customHeight="false" outlineLevel="0" collapsed="false">
      <c r="B257" s="1" t="s">
        <v>1065</v>
      </c>
    </row>
    <row r="258" customFormat="false" ht="12.75" hidden="false" customHeight="false" outlineLevel="0" collapsed="false">
      <c r="B258" s="1" t="s">
        <v>1066</v>
      </c>
    </row>
    <row r="259" customFormat="false" ht="12.75" hidden="false" customHeight="false" outlineLevel="0" collapsed="false">
      <c r="B259" s="1" t="s">
        <v>1067</v>
      </c>
    </row>
    <row r="260" customFormat="false" ht="12.75" hidden="false" customHeight="false" outlineLevel="0" collapsed="false">
      <c r="B260" s="1" t="s">
        <v>1068</v>
      </c>
    </row>
    <row r="261" customFormat="false" ht="12.75" hidden="false" customHeight="false" outlineLevel="0" collapsed="false">
      <c r="B261" s="1" t="s">
        <v>1069</v>
      </c>
    </row>
    <row r="262" customFormat="false" ht="12.75" hidden="false" customHeight="false" outlineLevel="0" collapsed="false">
      <c r="B262" s="1" t="s">
        <v>1070</v>
      </c>
    </row>
    <row r="263" customFormat="false" ht="12.75" hidden="false" customHeight="false" outlineLevel="0" collapsed="false">
      <c r="B263" s="1" t="s">
        <v>1071</v>
      </c>
    </row>
    <row r="264" customFormat="false" ht="12.75" hidden="false" customHeight="false" outlineLevel="0" collapsed="false">
      <c r="B264" s="1" t="s">
        <v>1072</v>
      </c>
    </row>
    <row r="265" customFormat="false" ht="12.75" hidden="false" customHeight="false" outlineLevel="0" collapsed="false">
      <c r="B265" s="1" t="s">
        <v>1073</v>
      </c>
    </row>
    <row r="266" customFormat="false" ht="12.75" hidden="false" customHeight="false" outlineLevel="0" collapsed="false">
      <c r="B266" s="1" t="s">
        <v>1074</v>
      </c>
    </row>
    <row r="267" customFormat="false" ht="12.75" hidden="false" customHeight="false" outlineLevel="0" collapsed="false">
      <c r="B267" s="1" t="s">
        <v>1075</v>
      </c>
    </row>
    <row r="268" customFormat="false" ht="12.75" hidden="false" customHeight="false" outlineLevel="0" collapsed="false">
      <c r="B268" s="1" t="s">
        <v>1076</v>
      </c>
    </row>
    <row r="269" customFormat="false" ht="12.75" hidden="false" customHeight="false" outlineLevel="0" collapsed="false">
      <c r="B269" s="1" t="s">
        <v>1077</v>
      </c>
    </row>
    <row r="270" customFormat="false" ht="12.75" hidden="false" customHeight="false" outlineLevel="0" collapsed="false">
      <c r="B270" s="1" t="s">
        <v>1078</v>
      </c>
    </row>
    <row r="271" customFormat="false" ht="12.75" hidden="false" customHeight="false" outlineLevel="0" collapsed="false">
      <c r="B271" s="1" t="s">
        <v>1079</v>
      </c>
    </row>
    <row r="272" customFormat="false" ht="12.75" hidden="false" customHeight="false" outlineLevel="0" collapsed="false">
      <c r="B272" s="1" t="s">
        <v>1080</v>
      </c>
    </row>
    <row r="273" customFormat="false" ht="12.75" hidden="false" customHeight="false" outlineLevel="0" collapsed="false">
      <c r="B273" s="1" t="s">
        <v>1081</v>
      </c>
    </row>
    <row r="274" customFormat="false" ht="12.75" hidden="false" customHeight="false" outlineLevel="0" collapsed="false">
      <c r="B274" s="1" t="s">
        <v>1082</v>
      </c>
    </row>
    <row r="275" customFormat="false" ht="12.75" hidden="false" customHeight="false" outlineLevel="0" collapsed="false">
      <c r="B275" s="1" t="s">
        <v>1083</v>
      </c>
    </row>
    <row r="276" customFormat="false" ht="12.75" hidden="false" customHeight="false" outlineLevel="0" collapsed="false">
      <c r="B276" s="1" t="s">
        <v>1084</v>
      </c>
    </row>
    <row r="277" customFormat="false" ht="12.75" hidden="false" customHeight="false" outlineLevel="0" collapsed="false">
      <c r="B277" s="1" t="s">
        <v>1085</v>
      </c>
    </row>
    <row r="278" customFormat="false" ht="12.75" hidden="false" customHeight="false" outlineLevel="0" collapsed="false">
      <c r="B278" s="1" t="s">
        <v>1086</v>
      </c>
    </row>
    <row r="279" customFormat="false" ht="12.75" hidden="false" customHeight="false" outlineLevel="0" collapsed="false">
      <c r="B279" s="1" t="s">
        <v>1087</v>
      </c>
    </row>
    <row r="280" customFormat="false" ht="12.75" hidden="false" customHeight="false" outlineLevel="0" collapsed="false">
      <c r="B280" s="1" t="s">
        <v>1088</v>
      </c>
    </row>
    <row r="281" customFormat="false" ht="12.75" hidden="false" customHeight="false" outlineLevel="0" collapsed="false">
      <c r="B281" s="1" t="s">
        <v>1089</v>
      </c>
    </row>
    <row r="282" customFormat="false" ht="12.75" hidden="false" customHeight="false" outlineLevel="0" collapsed="false">
      <c r="B282" s="1" t="s">
        <v>1090</v>
      </c>
    </row>
    <row r="283" customFormat="false" ht="12.75" hidden="false" customHeight="false" outlineLevel="0" collapsed="false">
      <c r="B283" s="1" t="s">
        <v>1091</v>
      </c>
    </row>
    <row r="284" customFormat="false" ht="12.75" hidden="false" customHeight="false" outlineLevel="0" collapsed="false">
      <c r="B284" s="1" t="s">
        <v>1092</v>
      </c>
    </row>
    <row r="285" customFormat="false" ht="12.75" hidden="false" customHeight="false" outlineLevel="0" collapsed="false">
      <c r="B285" s="1" t="s">
        <v>1093</v>
      </c>
    </row>
    <row r="286" customFormat="false" ht="12.75" hidden="false" customHeight="false" outlineLevel="0" collapsed="false">
      <c r="B286" s="1" t="s">
        <v>1094</v>
      </c>
    </row>
    <row r="287" customFormat="false" ht="12.75" hidden="false" customHeight="false" outlineLevel="0" collapsed="false">
      <c r="B287" s="1" t="s">
        <v>1095</v>
      </c>
    </row>
    <row r="288" customFormat="false" ht="12.75" hidden="false" customHeight="false" outlineLevel="0" collapsed="false">
      <c r="B288" s="1" t="s">
        <v>1096</v>
      </c>
    </row>
    <row r="289" customFormat="false" ht="12.75" hidden="false" customHeight="false" outlineLevel="0" collapsed="false">
      <c r="B289" s="1" t="s">
        <v>1097</v>
      </c>
    </row>
    <row r="290" customFormat="false" ht="12.75" hidden="false" customHeight="false" outlineLevel="0" collapsed="false">
      <c r="B290" s="1" t="s">
        <v>1098</v>
      </c>
    </row>
    <row r="291" customFormat="false" ht="12.75" hidden="false" customHeight="false" outlineLevel="0" collapsed="false">
      <c r="B291" s="1" t="s">
        <v>1099</v>
      </c>
    </row>
    <row r="292" customFormat="false" ht="12.75" hidden="false" customHeight="false" outlineLevel="0" collapsed="false">
      <c r="B292" s="1" t="s">
        <v>1100</v>
      </c>
    </row>
    <row r="293" customFormat="false" ht="12.75" hidden="false" customHeight="false" outlineLevel="0" collapsed="false">
      <c r="B293" s="1" t="s">
        <v>1101</v>
      </c>
    </row>
    <row r="294" customFormat="false" ht="12.75" hidden="false" customHeight="false" outlineLevel="0" collapsed="false">
      <c r="B294" s="1" t="s">
        <v>1102</v>
      </c>
    </row>
    <row r="295" customFormat="false" ht="12.75" hidden="false" customHeight="false" outlineLevel="0" collapsed="false">
      <c r="B295" s="1" t="s">
        <v>1103</v>
      </c>
    </row>
    <row r="296" customFormat="false" ht="12.75" hidden="false" customHeight="false" outlineLevel="0" collapsed="false">
      <c r="B296" s="1" t="s">
        <v>1104</v>
      </c>
    </row>
    <row r="297" customFormat="false" ht="12.75" hidden="false" customHeight="false" outlineLevel="0" collapsed="false">
      <c r="B297" s="1" t="s">
        <v>1105</v>
      </c>
    </row>
    <row r="298" customFormat="false" ht="12.75" hidden="false" customHeight="false" outlineLevel="0" collapsed="false">
      <c r="B298" s="1" t="s">
        <v>1106</v>
      </c>
    </row>
    <row r="299" customFormat="false" ht="12.75" hidden="false" customHeight="false" outlineLevel="0" collapsed="false">
      <c r="B299" s="1" t="s">
        <v>1107</v>
      </c>
    </row>
    <row r="300" customFormat="false" ht="12.75" hidden="false" customHeight="false" outlineLevel="0" collapsed="false">
      <c r="B300" s="1" t="s">
        <v>1108</v>
      </c>
    </row>
    <row r="301" customFormat="false" ht="12.75" hidden="false" customHeight="false" outlineLevel="0" collapsed="false">
      <c r="B301" s="1" t="s">
        <v>1109</v>
      </c>
    </row>
    <row r="302" customFormat="false" ht="12.75" hidden="false" customHeight="false" outlineLevel="0" collapsed="false">
      <c r="B302" s="1" t="s">
        <v>1110</v>
      </c>
    </row>
    <row r="303" customFormat="false" ht="12.75" hidden="false" customHeight="false" outlineLevel="0" collapsed="false">
      <c r="B303" s="1" t="s">
        <v>1111</v>
      </c>
    </row>
    <row r="304" customFormat="false" ht="12.75" hidden="false" customHeight="false" outlineLevel="0" collapsed="false">
      <c r="B304" s="1" t="s">
        <v>1112</v>
      </c>
    </row>
    <row r="305" customFormat="false" ht="12.75" hidden="false" customHeight="false" outlineLevel="0" collapsed="false">
      <c r="B305" s="1" t="s">
        <v>1113</v>
      </c>
    </row>
    <row r="306" customFormat="false" ht="12.75" hidden="false" customHeight="false" outlineLevel="0" collapsed="false">
      <c r="B306" s="1" t="s">
        <v>1114</v>
      </c>
    </row>
    <row r="307" customFormat="false" ht="12.75" hidden="false" customHeight="false" outlineLevel="0" collapsed="false">
      <c r="B307" s="1" t="s">
        <v>1115</v>
      </c>
    </row>
    <row r="308" customFormat="false" ht="12.75" hidden="false" customHeight="false" outlineLevel="0" collapsed="false">
      <c r="B308" s="1" t="s">
        <v>1116</v>
      </c>
    </row>
    <row r="309" customFormat="false" ht="12.75" hidden="false" customHeight="false" outlineLevel="0" collapsed="false">
      <c r="B309" s="1" t="s">
        <v>1117</v>
      </c>
    </row>
    <row r="310" customFormat="false" ht="12.75" hidden="false" customHeight="false" outlineLevel="0" collapsed="false">
      <c r="B310" s="1" t="s">
        <v>1118</v>
      </c>
    </row>
    <row r="311" customFormat="false" ht="12.75" hidden="false" customHeight="false" outlineLevel="0" collapsed="false">
      <c r="B311" s="1" t="s">
        <v>1119</v>
      </c>
    </row>
    <row r="312" customFormat="false" ht="12.75" hidden="false" customHeight="false" outlineLevel="0" collapsed="false">
      <c r="B312" s="1" t="s">
        <v>1120</v>
      </c>
    </row>
    <row r="313" customFormat="false" ht="12.75" hidden="false" customHeight="false" outlineLevel="0" collapsed="false">
      <c r="B313" s="1" t="s">
        <v>1121</v>
      </c>
    </row>
    <row r="314" customFormat="false" ht="12.75" hidden="false" customHeight="false" outlineLevel="0" collapsed="false">
      <c r="B314" s="1" t="s">
        <v>1122</v>
      </c>
    </row>
    <row r="315" customFormat="false" ht="12.75" hidden="false" customHeight="false" outlineLevel="0" collapsed="false">
      <c r="B315" s="1" t="s">
        <v>1123</v>
      </c>
    </row>
    <row r="316" customFormat="false" ht="12.75" hidden="false" customHeight="false" outlineLevel="0" collapsed="false">
      <c r="B316" s="1" t="s">
        <v>1124</v>
      </c>
    </row>
    <row r="317" customFormat="false" ht="12.75" hidden="false" customHeight="false" outlineLevel="0" collapsed="false">
      <c r="B317" s="1" t="s">
        <v>1125</v>
      </c>
    </row>
    <row r="318" customFormat="false" ht="12.75" hidden="false" customHeight="false" outlineLevel="0" collapsed="false">
      <c r="B318" s="1" t="s">
        <v>1126</v>
      </c>
    </row>
    <row r="319" customFormat="false" ht="12.75" hidden="false" customHeight="false" outlineLevel="0" collapsed="false">
      <c r="B319" s="1" t="s">
        <v>1127</v>
      </c>
    </row>
    <row r="320" customFormat="false" ht="12.75" hidden="false" customHeight="false" outlineLevel="0" collapsed="false">
      <c r="B320" s="1" t="s">
        <v>1128</v>
      </c>
    </row>
    <row r="321" customFormat="false" ht="12.75" hidden="false" customHeight="false" outlineLevel="0" collapsed="false">
      <c r="B321" s="1" t="s">
        <v>1129</v>
      </c>
    </row>
    <row r="322" customFormat="false" ht="12.75" hidden="false" customHeight="false" outlineLevel="0" collapsed="false">
      <c r="B322" s="1" t="s">
        <v>1130</v>
      </c>
    </row>
    <row r="323" customFormat="false" ht="12.75" hidden="false" customHeight="false" outlineLevel="0" collapsed="false">
      <c r="B323" s="1" t="s">
        <v>1131</v>
      </c>
    </row>
    <row r="324" customFormat="false" ht="12.75" hidden="false" customHeight="false" outlineLevel="0" collapsed="false">
      <c r="B324" s="1" t="s">
        <v>1132</v>
      </c>
    </row>
    <row r="325" customFormat="false" ht="12.75" hidden="false" customHeight="false" outlineLevel="0" collapsed="false">
      <c r="B325" s="1" t="s">
        <v>1133</v>
      </c>
    </row>
    <row r="326" customFormat="false" ht="12.75" hidden="false" customHeight="false" outlineLevel="0" collapsed="false">
      <c r="B326" s="1" t="s">
        <v>1134</v>
      </c>
    </row>
    <row r="327" customFormat="false" ht="12.75" hidden="false" customHeight="false" outlineLevel="0" collapsed="false">
      <c r="B327" s="1" t="s">
        <v>1135</v>
      </c>
    </row>
    <row r="328" customFormat="false" ht="12.75" hidden="false" customHeight="false" outlineLevel="0" collapsed="false">
      <c r="B328" s="1" t="s">
        <v>1136</v>
      </c>
    </row>
    <row r="329" customFormat="false" ht="12.75" hidden="false" customHeight="false" outlineLevel="0" collapsed="false">
      <c r="B329" s="1" t="s">
        <v>1137</v>
      </c>
    </row>
    <row r="330" customFormat="false" ht="12.75" hidden="false" customHeight="false" outlineLevel="0" collapsed="false">
      <c r="B330" s="1" t="s">
        <v>1138</v>
      </c>
    </row>
    <row r="331" customFormat="false" ht="12.75" hidden="false" customHeight="false" outlineLevel="0" collapsed="false">
      <c r="B331" s="1" t="s">
        <v>1139</v>
      </c>
    </row>
    <row r="332" customFormat="false" ht="12.75" hidden="false" customHeight="false" outlineLevel="0" collapsed="false">
      <c r="B332" s="1" t="s">
        <v>1140</v>
      </c>
    </row>
    <row r="333" customFormat="false" ht="12.75" hidden="false" customHeight="false" outlineLevel="0" collapsed="false">
      <c r="B333" s="1" t="s">
        <v>1141</v>
      </c>
    </row>
    <row r="334" customFormat="false" ht="12.75" hidden="false" customHeight="false" outlineLevel="0" collapsed="false">
      <c r="B334" s="1" t="s">
        <v>1142</v>
      </c>
    </row>
    <row r="335" customFormat="false" ht="12.75" hidden="false" customHeight="false" outlineLevel="0" collapsed="false">
      <c r="B335" s="1" t="s">
        <v>1143</v>
      </c>
    </row>
    <row r="336" customFormat="false" ht="12.75" hidden="false" customHeight="false" outlineLevel="0" collapsed="false">
      <c r="B336" s="1" t="s">
        <v>1144</v>
      </c>
    </row>
    <row r="337" customFormat="false" ht="12.75" hidden="false" customHeight="false" outlineLevel="0" collapsed="false">
      <c r="B337" s="1" t="s">
        <v>1145</v>
      </c>
    </row>
    <row r="338" customFormat="false" ht="12.75" hidden="false" customHeight="false" outlineLevel="0" collapsed="false">
      <c r="B338" s="1" t="s">
        <v>1146</v>
      </c>
    </row>
    <row r="339" customFormat="false" ht="12.75" hidden="false" customHeight="false" outlineLevel="0" collapsed="false">
      <c r="B339" s="1" t="s">
        <v>1147</v>
      </c>
    </row>
    <row r="340" customFormat="false" ht="12.75" hidden="false" customHeight="false" outlineLevel="0" collapsed="false">
      <c r="B340" s="1" t="s">
        <v>1148</v>
      </c>
    </row>
    <row r="341" customFormat="false" ht="12.75" hidden="false" customHeight="false" outlineLevel="0" collapsed="false">
      <c r="B341" s="1" t="s">
        <v>1149</v>
      </c>
    </row>
    <row r="342" customFormat="false" ht="12.75" hidden="false" customHeight="false" outlineLevel="0" collapsed="false">
      <c r="B342" s="1" t="s">
        <v>1150</v>
      </c>
    </row>
    <row r="343" customFormat="false" ht="12.75" hidden="false" customHeight="false" outlineLevel="0" collapsed="false">
      <c r="B343" s="1" t="s">
        <v>1151</v>
      </c>
    </row>
    <row r="344" customFormat="false" ht="12.75" hidden="false" customHeight="false" outlineLevel="0" collapsed="false">
      <c r="B344" s="1" t="s">
        <v>1152</v>
      </c>
    </row>
    <row r="345" customFormat="false" ht="12.75" hidden="false" customHeight="false" outlineLevel="0" collapsed="false">
      <c r="B345" s="1" t="s">
        <v>1153</v>
      </c>
    </row>
    <row r="346" customFormat="false" ht="12.75" hidden="false" customHeight="false" outlineLevel="0" collapsed="false">
      <c r="B346" s="1" t="s">
        <v>1154</v>
      </c>
    </row>
    <row r="347" customFormat="false" ht="12.75" hidden="false" customHeight="false" outlineLevel="0" collapsed="false">
      <c r="B347" s="1" t="s">
        <v>1155</v>
      </c>
    </row>
    <row r="348" customFormat="false" ht="12.75" hidden="false" customHeight="false" outlineLevel="0" collapsed="false">
      <c r="B348" s="1" t="s">
        <v>1156</v>
      </c>
    </row>
    <row r="349" customFormat="false" ht="12.75" hidden="false" customHeight="false" outlineLevel="0" collapsed="false">
      <c r="B349" s="1" t="s">
        <v>1157</v>
      </c>
    </row>
    <row r="350" customFormat="false" ht="12.75" hidden="false" customHeight="false" outlineLevel="0" collapsed="false">
      <c r="B350" s="1" t="s">
        <v>1158</v>
      </c>
    </row>
    <row r="351" customFormat="false" ht="12.75" hidden="false" customHeight="false" outlineLevel="0" collapsed="false">
      <c r="B351" s="1" t="s">
        <v>1159</v>
      </c>
    </row>
    <row r="352" customFormat="false" ht="12.75" hidden="false" customHeight="false" outlineLevel="0" collapsed="false">
      <c r="B352" s="1" t="s">
        <v>1160</v>
      </c>
    </row>
    <row r="353" customFormat="false" ht="12.75" hidden="false" customHeight="false" outlineLevel="0" collapsed="false">
      <c r="B353" s="1" t="s">
        <v>1161</v>
      </c>
    </row>
    <row r="354" customFormat="false" ht="12.75" hidden="false" customHeight="false" outlineLevel="0" collapsed="false">
      <c r="B354" s="1" t="s">
        <v>1162</v>
      </c>
    </row>
    <row r="355" customFormat="false" ht="12.75" hidden="false" customHeight="false" outlineLevel="0" collapsed="false">
      <c r="B355" s="1" t="s">
        <v>1163</v>
      </c>
    </row>
    <row r="356" customFormat="false" ht="12.75" hidden="false" customHeight="false" outlineLevel="0" collapsed="false">
      <c r="B356" s="1" t="s">
        <v>1164</v>
      </c>
    </row>
    <row r="357" customFormat="false" ht="12.75" hidden="false" customHeight="false" outlineLevel="0" collapsed="false">
      <c r="B357" s="1" t="s">
        <v>1165</v>
      </c>
    </row>
    <row r="358" customFormat="false" ht="12.75" hidden="false" customHeight="false" outlineLevel="0" collapsed="false">
      <c r="B358" s="1" t="s">
        <v>1166</v>
      </c>
    </row>
    <row r="359" customFormat="false" ht="12.75" hidden="false" customHeight="false" outlineLevel="0" collapsed="false">
      <c r="B359" s="1" t="s">
        <v>1167</v>
      </c>
    </row>
    <row r="360" customFormat="false" ht="12.75" hidden="false" customHeight="false" outlineLevel="0" collapsed="false">
      <c r="B360" s="1" t="s">
        <v>1168</v>
      </c>
    </row>
    <row r="361" customFormat="false" ht="12.75" hidden="false" customHeight="false" outlineLevel="0" collapsed="false">
      <c r="B361" s="1" t="s">
        <v>1169</v>
      </c>
    </row>
    <row r="362" customFormat="false" ht="12.75" hidden="false" customHeight="false" outlineLevel="0" collapsed="false">
      <c r="B362" s="1" t="s">
        <v>1170</v>
      </c>
    </row>
    <row r="363" customFormat="false" ht="12.75" hidden="false" customHeight="false" outlineLevel="0" collapsed="false">
      <c r="B363" s="1" t="s">
        <v>1171</v>
      </c>
    </row>
    <row r="364" customFormat="false" ht="12.75" hidden="false" customHeight="false" outlineLevel="0" collapsed="false">
      <c r="B364" s="1" t="s">
        <v>1172</v>
      </c>
    </row>
    <row r="365" customFormat="false" ht="12.75" hidden="false" customHeight="false" outlineLevel="0" collapsed="false">
      <c r="B365" s="1" t="s">
        <v>1173</v>
      </c>
    </row>
    <row r="366" customFormat="false" ht="12.75" hidden="false" customHeight="false" outlineLevel="0" collapsed="false">
      <c r="B366" s="1" t="s">
        <v>1174</v>
      </c>
    </row>
    <row r="367" customFormat="false" ht="12.75" hidden="false" customHeight="false" outlineLevel="0" collapsed="false">
      <c r="B367" s="1" t="s">
        <v>1175</v>
      </c>
    </row>
    <row r="368" customFormat="false" ht="12.75" hidden="false" customHeight="false" outlineLevel="0" collapsed="false">
      <c r="B368" s="1" t="s">
        <v>1176</v>
      </c>
    </row>
    <row r="369" customFormat="false" ht="12.75" hidden="false" customHeight="false" outlineLevel="0" collapsed="false">
      <c r="B369" s="1" t="s">
        <v>1177</v>
      </c>
    </row>
    <row r="370" customFormat="false" ht="12.75" hidden="false" customHeight="false" outlineLevel="0" collapsed="false">
      <c r="B370" s="1" t="s">
        <v>1178</v>
      </c>
    </row>
    <row r="371" customFormat="false" ht="12.75" hidden="false" customHeight="false" outlineLevel="0" collapsed="false">
      <c r="B371" s="1" t="s">
        <v>1179</v>
      </c>
    </row>
    <row r="372" customFormat="false" ht="12.75" hidden="false" customHeight="false" outlineLevel="0" collapsed="false">
      <c r="B372" s="1" t="s">
        <v>1180</v>
      </c>
    </row>
    <row r="373" customFormat="false" ht="12.75" hidden="false" customHeight="false" outlineLevel="0" collapsed="false">
      <c r="B373" s="1" t="s">
        <v>1181</v>
      </c>
    </row>
    <row r="374" customFormat="false" ht="12.75" hidden="false" customHeight="false" outlineLevel="0" collapsed="false">
      <c r="B374" s="1" t="s">
        <v>1182</v>
      </c>
    </row>
    <row r="375" customFormat="false" ht="12.75" hidden="false" customHeight="false" outlineLevel="0" collapsed="false">
      <c r="B375" s="1" t="s">
        <v>1183</v>
      </c>
    </row>
    <row r="376" customFormat="false" ht="12.75" hidden="false" customHeight="false" outlineLevel="0" collapsed="false">
      <c r="B376" s="1" t="s">
        <v>1184</v>
      </c>
    </row>
    <row r="377" customFormat="false" ht="12.75" hidden="false" customHeight="false" outlineLevel="0" collapsed="false">
      <c r="B377" s="1" t="s">
        <v>1185</v>
      </c>
    </row>
    <row r="378" customFormat="false" ht="12.75" hidden="false" customHeight="false" outlineLevel="0" collapsed="false">
      <c r="B378" s="1" t="s">
        <v>1186</v>
      </c>
    </row>
    <row r="379" customFormat="false" ht="12.75" hidden="false" customHeight="false" outlineLevel="0" collapsed="false">
      <c r="B379" s="1" t="s">
        <v>1187</v>
      </c>
    </row>
    <row r="380" customFormat="false" ht="12.75" hidden="false" customHeight="false" outlineLevel="0" collapsed="false">
      <c r="B380" s="1" t="s">
        <v>1188</v>
      </c>
    </row>
    <row r="381" customFormat="false" ht="12.75" hidden="false" customHeight="false" outlineLevel="0" collapsed="false">
      <c r="B381" s="1" t="s">
        <v>1189</v>
      </c>
    </row>
    <row r="382" customFormat="false" ht="12.75" hidden="false" customHeight="false" outlineLevel="0" collapsed="false">
      <c r="B382" s="1" t="s">
        <v>1190</v>
      </c>
    </row>
    <row r="383" customFormat="false" ht="12.75" hidden="false" customHeight="false" outlineLevel="0" collapsed="false">
      <c r="B383" s="1" t="s">
        <v>1191</v>
      </c>
    </row>
    <row r="384" customFormat="false" ht="12.75" hidden="false" customHeight="false" outlineLevel="0" collapsed="false">
      <c r="B384" s="1" t="s">
        <v>1192</v>
      </c>
    </row>
    <row r="385" customFormat="false" ht="12.75" hidden="false" customHeight="false" outlineLevel="0" collapsed="false">
      <c r="B385" s="1" t="s">
        <v>1193</v>
      </c>
    </row>
    <row r="386" customFormat="false" ht="12.75" hidden="false" customHeight="false" outlineLevel="0" collapsed="false">
      <c r="B386" s="1" t="s">
        <v>1194</v>
      </c>
    </row>
    <row r="387" customFormat="false" ht="12.75" hidden="false" customHeight="false" outlineLevel="0" collapsed="false">
      <c r="B387" s="1" t="s">
        <v>1195</v>
      </c>
    </row>
    <row r="388" customFormat="false" ht="12.75" hidden="false" customHeight="false" outlineLevel="0" collapsed="false">
      <c r="B388" s="1" t="s">
        <v>1196</v>
      </c>
    </row>
    <row r="389" customFormat="false" ht="12.75" hidden="false" customHeight="false" outlineLevel="0" collapsed="false">
      <c r="B389" s="1" t="s">
        <v>1197</v>
      </c>
    </row>
    <row r="390" customFormat="false" ht="12.75" hidden="false" customHeight="false" outlineLevel="0" collapsed="false">
      <c r="B390" s="1" t="s">
        <v>1198</v>
      </c>
    </row>
    <row r="391" customFormat="false" ht="12.75" hidden="false" customHeight="false" outlineLevel="0" collapsed="false">
      <c r="B391" s="1" t="s">
        <v>1199</v>
      </c>
    </row>
    <row r="392" customFormat="false" ht="12.75" hidden="false" customHeight="false" outlineLevel="0" collapsed="false">
      <c r="B392" s="1" t="s">
        <v>1200</v>
      </c>
    </row>
    <row r="393" customFormat="false" ht="12.75" hidden="false" customHeight="false" outlineLevel="0" collapsed="false">
      <c r="B393" s="1" t="s">
        <v>1201</v>
      </c>
    </row>
    <row r="394" customFormat="false" ht="12.75" hidden="false" customHeight="false" outlineLevel="0" collapsed="false">
      <c r="B394" s="1" t="s">
        <v>1202</v>
      </c>
    </row>
    <row r="395" customFormat="false" ht="12.75" hidden="false" customHeight="false" outlineLevel="0" collapsed="false">
      <c r="B395" s="1" t="s">
        <v>1203</v>
      </c>
    </row>
    <row r="396" customFormat="false" ht="12.75" hidden="false" customHeight="false" outlineLevel="0" collapsed="false">
      <c r="B396" s="1" t="s">
        <v>1204</v>
      </c>
    </row>
    <row r="397" customFormat="false" ht="12.75" hidden="false" customHeight="false" outlineLevel="0" collapsed="false">
      <c r="B397" s="1" t="s">
        <v>1205</v>
      </c>
    </row>
    <row r="398" customFormat="false" ht="12.75" hidden="false" customHeight="false" outlineLevel="0" collapsed="false">
      <c r="B398" s="1" t="s">
        <v>1206</v>
      </c>
    </row>
    <row r="399" customFormat="false" ht="12.75" hidden="false" customHeight="false" outlineLevel="0" collapsed="false">
      <c r="B399" s="1" t="s">
        <v>1207</v>
      </c>
    </row>
    <row r="400" customFormat="false" ht="12.75" hidden="false" customHeight="false" outlineLevel="0" collapsed="false">
      <c r="B400" s="1" t="s">
        <v>1208</v>
      </c>
    </row>
    <row r="401" customFormat="false" ht="12.75" hidden="false" customHeight="false" outlineLevel="0" collapsed="false">
      <c r="B401" s="1" t="s">
        <v>1209</v>
      </c>
    </row>
    <row r="402" customFormat="false" ht="12.75" hidden="false" customHeight="false" outlineLevel="0" collapsed="false">
      <c r="B402" s="1" t="s">
        <v>1210</v>
      </c>
    </row>
    <row r="403" customFormat="false" ht="12.75" hidden="false" customHeight="false" outlineLevel="0" collapsed="false">
      <c r="B403" s="1" t="s">
        <v>1211</v>
      </c>
    </row>
    <row r="404" customFormat="false" ht="12.75" hidden="false" customHeight="false" outlineLevel="0" collapsed="false">
      <c r="B404" s="1" t="s">
        <v>1212</v>
      </c>
    </row>
    <row r="405" customFormat="false" ht="12.75" hidden="false" customHeight="false" outlineLevel="0" collapsed="false">
      <c r="B405" s="1" t="s">
        <v>1213</v>
      </c>
    </row>
    <row r="406" customFormat="false" ht="12.75" hidden="false" customHeight="false" outlineLevel="0" collapsed="false">
      <c r="B406" s="1" t="s">
        <v>1214</v>
      </c>
    </row>
    <row r="407" customFormat="false" ht="12.75" hidden="false" customHeight="false" outlineLevel="0" collapsed="false">
      <c r="B407" s="1" t="s">
        <v>1215</v>
      </c>
    </row>
    <row r="408" customFormat="false" ht="12.75" hidden="false" customHeight="false" outlineLevel="0" collapsed="false">
      <c r="B408" s="1" t="s">
        <v>1216</v>
      </c>
    </row>
    <row r="409" customFormat="false" ht="12.75" hidden="false" customHeight="false" outlineLevel="0" collapsed="false">
      <c r="B409" s="1" t="s">
        <v>1217</v>
      </c>
    </row>
    <row r="410" customFormat="false" ht="12.75" hidden="false" customHeight="false" outlineLevel="0" collapsed="false">
      <c r="B410" s="1" t="s">
        <v>1218</v>
      </c>
    </row>
    <row r="411" customFormat="false" ht="12.75" hidden="false" customHeight="false" outlineLevel="0" collapsed="false">
      <c r="B411" s="1" t="s">
        <v>1219</v>
      </c>
    </row>
    <row r="412" customFormat="false" ht="12.75" hidden="false" customHeight="false" outlineLevel="0" collapsed="false">
      <c r="B412" s="1" t="s">
        <v>1220</v>
      </c>
    </row>
    <row r="413" customFormat="false" ht="12.75" hidden="false" customHeight="false" outlineLevel="0" collapsed="false">
      <c r="B413" s="1" t="s">
        <v>1221</v>
      </c>
    </row>
    <row r="414" customFormat="false" ht="12.75" hidden="false" customHeight="false" outlineLevel="0" collapsed="false">
      <c r="B414" s="1" t="s">
        <v>1222</v>
      </c>
    </row>
    <row r="415" customFormat="false" ht="12.75" hidden="false" customHeight="false" outlineLevel="0" collapsed="false">
      <c r="B415" s="1" t="s">
        <v>1223</v>
      </c>
    </row>
    <row r="416" customFormat="false" ht="12.75" hidden="false" customHeight="false" outlineLevel="0" collapsed="false">
      <c r="B416" s="1" t="s">
        <v>1224</v>
      </c>
    </row>
    <row r="417" customFormat="false" ht="12.75" hidden="false" customHeight="false" outlineLevel="0" collapsed="false">
      <c r="B417" s="1" t="s">
        <v>1225</v>
      </c>
    </row>
    <row r="418" customFormat="false" ht="12.75" hidden="false" customHeight="false" outlineLevel="0" collapsed="false">
      <c r="B418" s="1" t="s">
        <v>1226</v>
      </c>
    </row>
    <row r="419" customFormat="false" ht="12.75" hidden="false" customHeight="false" outlineLevel="0" collapsed="false">
      <c r="B419" s="1" t="s">
        <v>1227</v>
      </c>
    </row>
    <row r="420" customFormat="false" ht="12.75" hidden="false" customHeight="false" outlineLevel="0" collapsed="false">
      <c r="B420" s="1" t="s">
        <v>1228</v>
      </c>
    </row>
    <row r="421" customFormat="false" ht="12.75" hidden="false" customHeight="false" outlineLevel="0" collapsed="false">
      <c r="B421" s="1" t="s">
        <v>1229</v>
      </c>
    </row>
    <row r="422" customFormat="false" ht="12.75" hidden="false" customHeight="false" outlineLevel="0" collapsed="false">
      <c r="B422" s="1" t="s">
        <v>1230</v>
      </c>
    </row>
    <row r="423" customFormat="false" ht="12.75" hidden="false" customHeight="false" outlineLevel="0" collapsed="false">
      <c r="B423" s="1" t="s">
        <v>1231</v>
      </c>
    </row>
    <row r="424" customFormat="false" ht="12.75" hidden="false" customHeight="false" outlineLevel="0" collapsed="false">
      <c r="B424" s="1" t="s">
        <v>1232</v>
      </c>
    </row>
    <row r="425" customFormat="false" ht="12.75" hidden="false" customHeight="false" outlineLevel="0" collapsed="false">
      <c r="B425" s="1" t="s">
        <v>1233</v>
      </c>
    </row>
    <row r="426" customFormat="false" ht="12.75" hidden="false" customHeight="false" outlineLevel="0" collapsed="false">
      <c r="B426" s="1" t="s">
        <v>1234</v>
      </c>
    </row>
    <row r="427" customFormat="false" ht="12.75" hidden="false" customHeight="false" outlineLevel="0" collapsed="false">
      <c r="B427" s="1" t="s">
        <v>1235</v>
      </c>
    </row>
    <row r="428" customFormat="false" ht="12.75" hidden="false" customHeight="false" outlineLevel="0" collapsed="false">
      <c r="B428" s="1" t="s">
        <v>1236</v>
      </c>
    </row>
    <row r="429" customFormat="false" ht="12.75" hidden="false" customHeight="false" outlineLevel="0" collapsed="false">
      <c r="B429" s="1" t="s">
        <v>1237</v>
      </c>
    </row>
    <row r="430" customFormat="false" ht="12.75" hidden="false" customHeight="false" outlineLevel="0" collapsed="false">
      <c r="B430" s="1" t="s">
        <v>1238</v>
      </c>
    </row>
    <row r="431" customFormat="false" ht="12.75" hidden="false" customHeight="false" outlineLevel="0" collapsed="false">
      <c r="B431" s="1" t="s">
        <v>1239</v>
      </c>
    </row>
    <row r="432" customFormat="false" ht="12.75" hidden="false" customHeight="false" outlineLevel="0" collapsed="false">
      <c r="B432" s="1" t="s">
        <v>1240</v>
      </c>
    </row>
    <row r="433" customFormat="false" ht="12.75" hidden="false" customHeight="false" outlineLevel="0" collapsed="false">
      <c r="B433" s="1" t="s">
        <v>1241</v>
      </c>
    </row>
    <row r="434" customFormat="false" ht="12.75" hidden="false" customHeight="false" outlineLevel="0" collapsed="false">
      <c r="B434" s="1" t="s">
        <v>1242</v>
      </c>
    </row>
    <row r="435" customFormat="false" ht="12.75" hidden="false" customHeight="false" outlineLevel="0" collapsed="false">
      <c r="B435" s="1" t="s">
        <v>1243</v>
      </c>
    </row>
    <row r="436" customFormat="false" ht="12.75" hidden="false" customHeight="false" outlineLevel="0" collapsed="false">
      <c r="B436" s="1" t="s">
        <v>1244</v>
      </c>
    </row>
    <row r="437" customFormat="false" ht="12.75" hidden="false" customHeight="false" outlineLevel="0" collapsed="false">
      <c r="B437" s="1" t="s">
        <v>1245</v>
      </c>
    </row>
    <row r="438" customFormat="false" ht="12.75" hidden="false" customHeight="false" outlineLevel="0" collapsed="false">
      <c r="B438" s="1" t="s">
        <v>1246</v>
      </c>
    </row>
    <row r="439" customFormat="false" ht="12.75" hidden="false" customHeight="false" outlineLevel="0" collapsed="false">
      <c r="B439" s="1" t="s">
        <v>1247</v>
      </c>
    </row>
    <row r="440" customFormat="false" ht="12.75" hidden="false" customHeight="false" outlineLevel="0" collapsed="false">
      <c r="B440" s="1" t="s">
        <v>1248</v>
      </c>
    </row>
    <row r="441" customFormat="false" ht="12.75" hidden="false" customHeight="false" outlineLevel="0" collapsed="false">
      <c r="B441" s="1" t="s">
        <v>1249</v>
      </c>
    </row>
    <row r="442" customFormat="false" ht="12.75" hidden="false" customHeight="false" outlineLevel="0" collapsed="false">
      <c r="B442" s="1" t="s">
        <v>1250</v>
      </c>
    </row>
    <row r="443" customFormat="false" ht="12.75" hidden="false" customHeight="false" outlineLevel="0" collapsed="false">
      <c r="B443" s="1" t="s">
        <v>1251</v>
      </c>
    </row>
    <row r="444" customFormat="false" ht="12.75" hidden="false" customHeight="false" outlineLevel="0" collapsed="false">
      <c r="B444" s="1" t="s">
        <v>1252</v>
      </c>
    </row>
    <row r="445" customFormat="false" ht="12.75" hidden="false" customHeight="false" outlineLevel="0" collapsed="false">
      <c r="B445" s="1" t="s">
        <v>1253</v>
      </c>
    </row>
    <row r="446" customFormat="false" ht="12.75" hidden="false" customHeight="false" outlineLevel="0" collapsed="false">
      <c r="B446" s="1" t="s">
        <v>1254</v>
      </c>
    </row>
    <row r="447" customFormat="false" ht="12.75" hidden="false" customHeight="false" outlineLevel="0" collapsed="false">
      <c r="B447" s="1" t="s">
        <v>1255</v>
      </c>
    </row>
    <row r="448" customFormat="false" ht="12.75" hidden="false" customHeight="false" outlineLevel="0" collapsed="false">
      <c r="B448" s="1" t="s">
        <v>1256</v>
      </c>
    </row>
    <row r="449" customFormat="false" ht="12.75" hidden="false" customHeight="false" outlineLevel="0" collapsed="false">
      <c r="B449" s="1" t="s">
        <v>1257</v>
      </c>
    </row>
    <row r="450" customFormat="false" ht="12.75" hidden="false" customHeight="false" outlineLevel="0" collapsed="false">
      <c r="B450" s="1" t="s">
        <v>1258</v>
      </c>
    </row>
    <row r="451" customFormat="false" ht="12.75" hidden="false" customHeight="false" outlineLevel="0" collapsed="false">
      <c r="B451" s="1" t="s">
        <v>1259</v>
      </c>
    </row>
    <row r="452" customFormat="false" ht="12.75" hidden="false" customHeight="false" outlineLevel="0" collapsed="false">
      <c r="B452" s="1" t="s">
        <v>1260</v>
      </c>
    </row>
    <row r="453" customFormat="false" ht="12.75" hidden="false" customHeight="false" outlineLevel="0" collapsed="false">
      <c r="B453" s="1" t="s">
        <v>1261</v>
      </c>
    </row>
    <row r="454" customFormat="false" ht="12.75" hidden="false" customHeight="false" outlineLevel="0" collapsed="false">
      <c r="B454" s="1" t="s">
        <v>1262</v>
      </c>
    </row>
    <row r="455" customFormat="false" ht="12.75" hidden="false" customHeight="false" outlineLevel="0" collapsed="false">
      <c r="B455" s="1" t="s">
        <v>1263</v>
      </c>
    </row>
    <row r="456" customFormat="false" ht="12.75" hidden="false" customHeight="false" outlineLevel="0" collapsed="false">
      <c r="B456" s="1" t="s">
        <v>1264</v>
      </c>
    </row>
    <row r="457" customFormat="false" ht="12.75" hidden="false" customHeight="false" outlineLevel="0" collapsed="false">
      <c r="B457" s="1" t="s">
        <v>1265</v>
      </c>
    </row>
    <row r="458" customFormat="false" ht="12.75" hidden="false" customHeight="false" outlineLevel="0" collapsed="false">
      <c r="B458" s="1" t="s">
        <v>1266</v>
      </c>
    </row>
    <row r="459" customFormat="false" ht="12.75" hidden="false" customHeight="false" outlineLevel="0" collapsed="false">
      <c r="B459" s="1" t="s">
        <v>1267</v>
      </c>
    </row>
    <row r="460" customFormat="false" ht="12.75" hidden="false" customHeight="false" outlineLevel="0" collapsed="false">
      <c r="B460" s="1" t="s">
        <v>1268</v>
      </c>
    </row>
    <row r="461" customFormat="false" ht="12.75" hidden="false" customHeight="false" outlineLevel="0" collapsed="false">
      <c r="B461" s="1" t="s">
        <v>1269</v>
      </c>
    </row>
    <row r="462" customFormat="false" ht="12.75" hidden="false" customHeight="false" outlineLevel="0" collapsed="false">
      <c r="B462" s="1" t="s">
        <v>1270</v>
      </c>
    </row>
    <row r="463" customFormat="false" ht="12.75" hidden="false" customHeight="false" outlineLevel="0" collapsed="false">
      <c r="B463" s="1" t="s">
        <v>1271</v>
      </c>
    </row>
    <row r="464" customFormat="false" ht="12.75" hidden="false" customHeight="false" outlineLevel="0" collapsed="false">
      <c r="B464" s="1" t="s">
        <v>1272</v>
      </c>
    </row>
    <row r="465" customFormat="false" ht="12.75" hidden="false" customHeight="false" outlineLevel="0" collapsed="false">
      <c r="B465" s="1" t="s">
        <v>1273</v>
      </c>
    </row>
    <row r="466" customFormat="false" ht="12.75" hidden="false" customHeight="false" outlineLevel="0" collapsed="false">
      <c r="B466" s="1" t="s">
        <v>1274</v>
      </c>
    </row>
    <row r="467" customFormat="false" ht="12.75" hidden="false" customHeight="false" outlineLevel="0" collapsed="false">
      <c r="B467" s="1" t="s">
        <v>1275</v>
      </c>
    </row>
    <row r="468" customFormat="false" ht="12.75" hidden="false" customHeight="false" outlineLevel="0" collapsed="false">
      <c r="B468" s="1" t="s">
        <v>1276</v>
      </c>
    </row>
    <row r="469" customFormat="false" ht="12.75" hidden="false" customHeight="false" outlineLevel="0" collapsed="false">
      <c r="B469" s="1" t="s">
        <v>1277</v>
      </c>
    </row>
    <row r="470" customFormat="false" ht="12.75" hidden="false" customHeight="false" outlineLevel="0" collapsed="false">
      <c r="B470" s="1" t="s">
        <v>1278</v>
      </c>
    </row>
    <row r="471" customFormat="false" ht="12.75" hidden="false" customHeight="false" outlineLevel="0" collapsed="false">
      <c r="B471" s="1" t="s">
        <v>1279</v>
      </c>
    </row>
    <row r="472" customFormat="false" ht="12.75" hidden="false" customHeight="false" outlineLevel="0" collapsed="false">
      <c r="B472" s="1" t="s">
        <v>1280</v>
      </c>
    </row>
    <row r="473" customFormat="false" ht="12.75" hidden="false" customHeight="false" outlineLevel="0" collapsed="false">
      <c r="B473" s="1" t="s">
        <v>1281</v>
      </c>
    </row>
    <row r="474" customFormat="false" ht="12.75" hidden="false" customHeight="false" outlineLevel="0" collapsed="false">
      <c r="B474" s="1" t="s">
        <v>1282</v>
      </c>
    </row>
    <row r="475" customFormat="false" ht="12.75" hidden="false" customHeight="false" outlineLevel="0" collapsed="false">
      <c r="B475" s="1" t="s">
        <v>1283</v>
      </c>
    </row>
    <row r="476" customFormat="false" ht="12.75" hidden="false" customHeight="false" outlineLevel="0" collapsed="false">
      <c r="B476" s="1" t="s">
        <v>1284</v>
      </c>
    </row>
    <row r="477" customFormat="false" ht="12.75" hidden="false" customHeight="false" outlineLevel="0" collapsed="false">
      <c r="B477" s="1" t="s">
        <v>1285</v>
      </c>
    </row>
    <row r="478" customFormat="false" ht="12.75" hidden="false" customHeight="false" outlineLevel="0" collapsed="false">
      <c r="B478" s="1" t="s">
        <v>1286</v>
      </c>
    </row>
    <row r="479" customFormat="false" ht="12.75" hidden="false" customHeight="false" outlineLevel="0" collapsed="false">
      <c r="B479" s="1" t="s">
        <v>1287</v>
      </c>
    </row>
    <row r="480" customFormat="false" ht="12.75" hidden="false" customHeight="false" outlineLevel="0" collapsed="false">
      <c r="B480" s="1" t="s">
        <v>1288</v>
      </c>
    </row>
    <row r="481" customFormat="false" ht="12.75" hidden="false" customHeight="false" outlineLevel="0" collapsed="false">
      <c r="B481" s="1" t="s">
        <v>1289</v>
      </c>
    </row>
    <row r="482" customFormat="false" ht="12.75" hidden="false" customHeight="false" outlineLevel="0" collapsed="false">
      <c r="B482" s="1" t="s">
        <v>1290</v>
      </c>
    </row>
    <row r="483" customFormat="false" ht="12.75" hidden="false" customHeight="false" outlineLevel="0" collapsed="false">
      <c r="B483" s="1" t="s">
        <v>1291</v>
      </c>
    </row>
    <row r="484" customFormat="false" ht="12.75" hidden="false" customHeight="false" outlineLevel="0" collapsed="false">
      <c r="B484" s="1" t="s">
        <v>1292</v>
      </c>
    </row>
    <row r="485" customFormat="false" ht="12.75" hidden="false" customHeight="false" outlineLevel="0" collapsed="false">
      <c r="B485" s="1" t="s">
        <v>1293</v>
      </c>
    </row>
    <row r="486" customFormat="false" ht="12.75" hidden="false" customHeight="false" outlineLevel="0" collapsed="false">
      <c r="B486" s="1" t="s">
        <v>1294</v>
      </c>
    </row>
    <row r="487" customFormat="false" ht="12.75" hidden="false" customHeight="false" outlineLevel="0" collapsed="false">
      <c r="B487" s="1" t="s">
        <v>1295</v>
      </c>
    </row>
    <row r="488" customFormat="false" ht="12.75" hidden="false" customHeight="false" outlineLevel="0" collapsed="false">
      <c r="B488" s="1" t="s">
        <v>1296</v>
      </c>
    </row>
    <row r="489" customFormat="false" ht="12.75" hidden="false" customHeight="false" outlineLevel="0" collapsed="false">
      <c r="B489" s="1" t="s">
        <v>1297</v>
      </c>
    </row>
    <row r="490" customFormat="false" ht="12.75" hidden="false" customHeight="false" outlineLevel="0" collapsed="false">
      <c r="B490" s="1" t="s">
        <v>1298</v>
      </c>
    </row>
    <row r="491" customFormat="false" ht="12.75" hidden="false" customHeight="false" outlineLevel="0" collapsed="false">
      <c r="B491" s="1" t="s">
        <v>1299</v>
      </c>
    </row>
    <row r="492" customFormat="false" ht="12.75" hidden="false" customHeight="false" outlineLevel="0" collapsed="false">
      <c r="B492" s="1" t="s">
        <v>1300</v>
      </c>
    </row>
    <row r="493" customFormat="false" ht="12.75" hidden="false" customHeight="false" outlineLevel="0" collapsed="false">
      <c r="B493" s="1" t="s">
        <v>1301</v>
      </c>
    </row>
    <row r="494" customFormat="false" ht="12.75" hidden="false" customHeight="false" outlineLevel="0" collapsed="false">
      <c r="B494" s="1" t="s">
        <v>1302</v>
      </c>
    </row>
    <row r="495" customFormat="false" ht="12.75" hidden="false" customHeight="false" outlineLevel="0" collapsed="false">
      <c r="B495" s="1" t="s">
        <v>1303</v>
      </c>
    </row>
    <row r="496" customFormat="false" ht="12.75" hidden="false" customHeight="false" outlineLevel="0" collapsed="false">
      <c r="B496" s="1" t="s">
        <v>1304</v>
      </c>
    </row>
    <row r="497" customFormat="false" ht="12.75" hidden="false" customHeight="false" outlineLevel="0" collapsed="false">
      <c r="B497" s="1" t="s">
        <v>1305</v>
      </c>
    </row>
    <row r="498" customFormat="false" ht="12.75" hidden="false" customHeight="false" outlineLevel="0" collapsed="false">
      <c r="B498" s="1" t="s">
        <v>1306</v>
      </c>
    </row>
    <row r="499" customFormat="false" ht="12.75" hidden="false" customHeight="false" outlineLevel="0" collapsed="false">
      <c r="B499" s="1" t="s">
        <v>1307</v>
      </c>
    </row>
    <row r="500" customFormat="false" ht="12.75" hidden="false" customHeight="false" outlineLevel="0" collapsed="false">
      <c r="B500" s="1" t="s">
        <v>1308</v>
      </c>
    </row>
    <row r="501" customFormat="false" ht="12.75" hidden="false" customHeight="false" outlineLevel="0" collapsed="false">
      <c r="B501" s="1" t="s">
        <v>1309</v>
      </c>
    </row>
    <row r="502" customFormat="false" ht="12.75" hidden="false" customHeight="false" outlineLevel="0" collapsed="false">
      <c r="B502" s="1" t="s">
        <v>1310</v>
      </c>
    </row>
    <row r="503" customFormat="false" ht="12.75" hidden="false" customHeight="false" outlineLevel="0" collapsed="false">
      <c r="B503" s="1" t="s">
        <v>1311</v>
      </c>
    </row>
    <row r="504" customFormat="false" ht="12.75" hidden="false" customHeight="false" outlineLevel="0" collapsed="false">
      <c r="B504" s="1" t="s">
        <v>1312</v>
      </c>
    </row>
    <row r="505" customFormat="false" ht="12.75" hidden="false" customHeight="false" outlineLevel="0" collapsed="false">
      <c r="B505" s="1" t="s">
        <v>1313</v>
      </c>
    </row>
    <row r="506" customFormat="false" ht="12.75" hidden="false" customHeight="false" outlineLevel="0" collapsed="false">
      <c r="B506" s="1" t="s">
        <v>1314</v>
      </c>
    </row>
    <row r="507" customFormat="false" ht="12.75" hidden="false" customHeight="false" outlineLevel="0" collapsed="false">
      <c r="B507" s="1" t="s">
        <v>1315</v>
      </c>
    </row>
    <row r="508" customFormat="false" ht="12.75" hidden="false" customHeight="false" outlineLevel="0" collapsed="false">
      <c r="B508" s="1" t="s">
        <v>1316</v>
      </c>
    </row>
    <row r="509" customFormat="false" ht="12.75" hidden="false" customHeight="false" outlineLevel="0" collapsed="false">
      <c r="B509" s="1" t="s">
        <v>1317</v>
      </c>
    </row>
    <row r="510" customFormat="false" ht="12.75" hidden="false" customHeight="false" outlineLevel="0" collapsed="false">
      <c r="B510" s="1" t="s">
        <v>1318</v>
      </c>
    </row>
    <row r="511" customFormat="false" ht="12.75" hidden="false" customHeight="false" outlineLevel="0" collapsed="false">
      <c r="B511" s="1" t="s">
        <v>1319</v>
      </c>
    </row>
    <row r="512" customFormat="false" ht="12.75" hidden="false" customHeight="false" outlineLevel="0" collapsed="false">
      <c r="B512" s="1" t="s">
        <v>1320</v>
      </c>
    </row>
    <row r="513" customFormat="false" ht="12.75" hidden="false" customHeight="false" outlineLevel="0" collapsed="false">
      <c r="B513" s="1" t="s">
        <v>1321</v>
      </c>
    </row>
    <row r="514" customFormat="false" ht="12.75" hidden="false" customHeight="false" outlineLevel="0" collapsed="false">
      <c r="B514" s="1" t="s">
        <v>1322</v>
      </c>
    </row>
    <row r="515" customFormat="false" ht="12.75" hidden="false" customHeight="false" outlineLevel="0" collapsed="false">
      <c r="B515" s="1" t="s">
        <v>1323</v>
      </c>
    </row>
    <row r="516" customFormat="false" ht="12.75" hidden="false" customHeight="false" outlineLevel="0" collapsed="false">
      <c r="B516" s="1" t="s">
        <v>1324</v>
      </c>
    </row>
    <row r="517" customFormat="false" ht="12.75" hidden="false" customHeight="false" outlineLevel="0" collapsed="false">
      <c r="B517" s="1" t="s">
        <v>1325</v>
      </c>
    </row>
    <row r="518" customFormat="false" ht="12.75" hidden="false" customHeight="false" outlineLevel="0" collapsed="false">
      <c r="B518" s="1" t="s">
        <v>1326</v>
      </c>
    </row>
    <row r="519" customFormat="false" ht="12.75" hidden="false" customHeight="false" outlineLevel="0" collapsed="false">
      <c r="B519" s="1" t="s">
        <v>1327</v>
      </c>
    </row>
    <row r="520" customFormat="false" ht="12.75" hidden="false" customHeight="false" outlineLevel="0" collapsed="false">
      <c r="B520" s="1" t="s">
        <v>1328</v>
      </c>
    </row>
    <row r="521" customFormat="false" ht="12.75" hidden="false" customHeight="false" outlineLevel="0" collapsed="false">
      <c r="B521" s="1" t="s">
        <v>1329</v>
      </c>
    </row>
    <row r="522" customFormat="false" ht="12.75" hidden="false" customHeight="false" outlineLevel="0" collapsed="false">
      <c r="B522" s="1" t="s">
        <v>1330</v>
      </c>
    </row>
    <row r="523" customFormat="false" ht="12.75" hidden="false" customHeight="false" outlineLevel="0" collapsed="false">
      <c r="B523" s="1" t="s">
        <v>1331</v>
      </c>
    </row>
    <row r="524" customFormat="false" ht="12.75" hidden="false" customHeight="false" outlineLevel="0" collapsed="false">
      <c r="B524" s="1" t="s">
        <v>1332</v>
      </c>
    </row>
    <row r="525" customFormat="false" ht="12.75" hidden="false" customHeight="false" outlineLevel="0" collapsed="false">
      <c r="B525" s="1" t="s">
        <v>1333</v>
      </c>
    </row>
    <row r="526" customFormat="false" ht="12.75" hidden="false" customHeight="false" outlineLevel="0" collapsed="false">
      <c r="B526" s="1" t="s">
        <v>1334</v>
      </c>
    </row>
    <row r="527" customFormat="false" ht="12.75" hidden="false" customHeight="false" outlineLevel="0" collapsed="false">
      <c r="B527" s="1" t="s">
        <v>1335</v>
      </c>
    </row>
    <row r="528" customFormat="false" ht="12.75" hidden="false" customHeight="false" outlineLevel="0" collapsed="false">
      <c r="B528" s="1" t="s">
        <v>1336</v>
      </c>
    </row>
    <row r="529" customFormat="false" ht="12.75" hidden="false" customHeight="false" outlineLevel="0" collapsed="false">
      <c r="B529" s="1" t="s">
        <v>1337</v>
      </c>
    </row>
    <row r="530" customFormat="false" ht="12.75" hidden="false" customHeight="false" outlineLevel="0" collapsed="false">
      <c r="B530" s="1" t="s">
        <v>1338</v>
      </c>
    </row>
    <row r="531" customFormat="false" ht="12.75" hidden="false" customHeight="false" outlineLevel="0" collapsed="false">
      <c r="B531" s="1" t="s">
        <v>1339</v>
      </c>
    </row>
    <row r="532" customFormat="false" ht="12.75" hidden="false" customHeight="false" outlineLevel="0" collapsed="false">
      <c r="B532" s="1" t="s">
        <v>1340</v>
      </c>
    </row>
    <row r="533" customFormat="false" ht="12.75" hidden="false" customHeight="false" outlineLevel="0" collapsed="false">
      <c r="B533" s="1" t="s">
        <v>1341</v>
      </c>
    </row>
    <row r="534" customFormat="false" ht="12.75" hidden="false" customHeight="false" outlineLevel="0" collapsed="false">
      <c r="B534" s="1" t="s">
        <v>1342</v>
      </c>
    </row>
    <row r="535" customFormat="false" ht="12.75" hidden="false" customHeight="false" outlineLevel="0" collapsed="false">
      <c r="B535" s="1" t="s">
        <v>1343</v>
      </c>
    </row>
    <row r="536" customFormat="false" ht="12.75" hidden="false" customHeight="false" outlineLevel="0" collapsed="false">
      <c r="B536" s="1" t="s">
        <v>1344</v>
      </c>
    </row>
    <row r="537" customFormat="false" ht="12.75" hidden="false" customHeight="false" outlineLevel="0" collapsed="false">
      <c r="B537" s="1" t="s">
        <v>1345</v>
      </c>
    </row>
    <row r="538" customFormat="false" ht="12.75" hidden="false" customHeight="false" outlineLevel="0" collapsed="false">
      <c r="B538" s="1" t="s">
        <v>1346</v>
      </c>
    </row>
    <row r="539" customFormat="false" ht="12.75" hidden="false" customHeight="false" outlineLevel="0" collapsed="false">
      <c r="B539" s="1" t="s">
        <v>1347</v>
      </c>
    </row>
    <row r="540" customFormat="false" ht="12.75" hidden="false" customHeight="false" outlineLevel="0" collapsed="false">
      <c r="B540" s="1" t="s">
        <v>1348</v>
      </c>
    </row>
    <row r="541" customFormat="false" ht="12.75" hidden="false" customHeight="false" outlineLevel="0" collapsed="false">
      <c r="B541" s="1" t="s">
        <v>1349</v>
      </c>
    </row>
    <row r="542" customFormat="false" ht="12.75" hidden="false" customHeight="false" outlineLevel="0" collapsed="false">
      <c r="B542" s="1" t="s">
        <v>1350</v>
      </c>
    </row>
    <row r="543" customFormat="false" ht="12.75" hidden="false" customHeight="false" outlineLevel="0" collapsed="false">
      <c r="B543" s="1" t="s">
        <v>1351</v>
      </c>
    </row>
    <row r="544" customFormat="false" ht="12.75" hidden="false" customHeight="false" outlineLevel="0" collapsed="false">
      <c r="B544" s="1" t="s">
        <v>1352</v>
      </c>
    </row>
    <row r="545" customFormat="false" ht="12.75" hidden="false" customHeight="false" outlineLevel="0" collapsed="false">
      <c r="B545" s="1" t="s">
        <v>1353</v>
      </c>
    </row>
    <row r="546" customFormat="false" ht="12.75" hidden="false" customHeight="false" outlineLevel="0" collapsed="false">
      <c r="B546" s="1" t="s">
        <v>1354</v>
      </c>
    </row>
    <row r="547" customFormat="false" ht="12.75" hidden="false" customHeight="false" outlineLevel="0" collapsed="false">
      <c r="B547" s="1" t="s">
        <v>1355</v>
      </c>
    </row>
    <row r="548" customFormat="false" ht="12.75" hidden="false" customHeight="false" outlineLevel="0" collapsed="false">
      <c r="B548" s="1" t="s">
        <v>1356</v>
      </c>
    </row>
    <row r="549" customFormat="false" ht="12.75" hidden="false" customHeight="false" outlineLevel="0" collapsed="false">
      <c r="B549" s="1" t="s">
        <v>1357</v>
      </c>
    </row>
    <row r="550" customFormat="false" ht="12.75" hidden="false" customHeight="false" outlineLevel="0" collapsed="false">
      <c r="B550" s="1" t="s">
        <v>1358</v>
      </c>
    </row>
    <row r="551" customFormat="false" ht="12.75" hidden="false" customHeight="false" outlineLevel="0" collapsed="false">
      <c r="B551" s="1" t="s">
        <v>1359</v>
      </c>
    </row>
    <row r="552" customFormat="false" ht="12.75" hidden="false" customHeight="false" outlineLevel="0" collapsed="false">
      <c r="B552" s="1" t="s">
        <v>1360</v>
      </c>
    </row>
    <row r="553" customFormat="false" ht="12.75" hidden="false" customHeight="false" outlineLevel="0" collapsed="false">
      <c r="B553" s="1" t="s">
        <v>1361</v>
      </c>
    </row>
    <row r="554" customFormat="false" ht="12.75" hidden="false" customHeight="false" outlineLevel="0" collapsed="false">
      <c r="B554" s="1" t="s">
        <v>1362</v>
      </c>
    </row>
    <row r="555" customFormat="false" ht="12.75" hidden="false" customHeight="false" outlineLevel="0" collapsed="false">
      <c r="B555" s="1" t="s">
        <v>1363</v>
      </c>
    </row>
    <row r="556" customFormat="false" ht="12.75" hidden="false" customHeight="false" outlineLevel="0" collapsed="false">
      <c r="B556" s="1" t="s">
        <v>1364</v>
      </c>
    </row>
    <row r="557" customFormat="false" ht="12.75" hidden="false" customHeight="false" outlineLevel="0" collapsed="false">
      <c r="B557" s="1" t="s">
        <v>1365</v>
      </c>
    </row>
    <row r="558" customFormat="false" ht="12.75" hidden="false" customHeight="false" outlineLevel="0" collapsed="false">
      <c r="B558" s="1" t="s">
        <v>1366</v>
      </c>
    </row>
    <row r="559" customFormat="false" ht="12.75" hidden="false" customHeight="false" outlineLevel="0" collapsed="false">
      <c r="B559" s="1" t="s">
        <v>1367</v>
      </c>
    </row>
    <row r="560" customFormat="false" ht="12.75" hidden="false" customHeight="false" outlineLevel="0" collapsed="false">
      <c r="B560" s="1" t="s">
        <v>1368</v>
      </c>
    </row>
    <row r="561" customFormat="false" ht="12.75" hidden="false" customHeight="false" outlineLevel="0" collapsed="false">
      <c r="B561" s="1" t="s">
        <v>1369</v>
      </c>
    </row>
    <row r="562" customFormat="false" ht="12.75" hidden="false" customHeight="false" outlineLevel="0" collapsed="false">
      <c r="B562" s="1" t="s">
        <v>1370</v>
      </c>
    </row>
    <row r="563" customFormat="false" ht="12.75" hidden="false" customHeight="false" outlineLevel="0" collapsed="false">
      <c r="B563" s="1" t="s">
        <v>1371</v>
      </c>
    </row>
    <row r="564" customFormat="false" ht="12.75" hidden="false" customHeight="false" outlineLevel="0" collapsed="false">
      <c r="B564" s="1" t="s">
        <v>1372</v>
      </c>
    </row>
    <row r="565" customFormat="false" ht="12.75" hidden="false" customHeight="false" outlineLevel="0" collapsed="false">
      <c r="B565" s="1" t="s">
        <v>1373</v>
      </c>
    </row>
    <row r="566" customFormat="false" ht="12.75" hidden="false" customHeight="false" outlineLevel="0" collapsed="false">
      <c r="B566" s="1" t="s">
        <v>1374</v>
      </c>
    </row>
    <row r="567" customFormat="false" ht="12.75" hidden="false" customHeight="false" outlineLevel="0" collapsed="false">
      <c r="B567" s="1" t="s">
        <v>1375</v>
      </c>
    </row>
    <row r="568" customFormat="false" ht="12.75" hidden="false" customHeight="false" outlineLevel="0" collapsed="false">
      <c r="B568" s="1" t="s">
        <v>1376</v>
      </c>
    </row>
    <row r="569" customFormat="false" ht="12.75" hidden="false" customHeight="false" outlineLevel="0" collapsed="false">
      <c r="B569" s="1" t="s">
        <v>1377</v>
      </c>
    </row>
    <row r="570" customFormat="false" ht="12.75" hidden="false" customHeight="false" outlineLevel="0" collapsed="false">
      <c r="B570" s="1" t="s">
        <v>1378</v>
      </c>
    </row>
    <row r="571" customFormat="false" ht="12.75" hidden="false" customHeight="false" outlineLevel="0" collapsed="false">
      <c r="B571" s="1" t="s">
        <v>1379</v>
      </c>
    </row>
    <row r="572" customFormat="false" ht="12.75" hidden="false" customHeight="false" outlineLevel="0" collapsed="false">
      <c r="B572" s="1" t="s">
        <v>1380</v>
      </c>
    </row>
    <row r="573" customFormat="false" ht="12.75" hidden="false" customHeight="false" outlineLevel="0" collapsed="false">
      <c r="B573" s="1" t="s">
        <v>1381</v>
      </c>
    </row>
    <row r="574" customFormat="false" ht="12.75" hidden="false" customHeight="false" outlineLevel="0" collapsed="false">
      <c r="B574" s="1" t="s">
        <v>1382</v>
      </c>
    </row>
    <row r="575" customFormat="false" ht="12.75" hidden="false" customHeight="false" outlineLevel="0" collapsed="false">
      <c r="B575" s="1" t="s">
        <v>1383</v>
      </c>
    </row>
    <row r="576" customFormat="false" ht="12.75" hidden="false" customHeight="false" outlineLevel="0" collapsed="false">
      <c r="B576" s="1" t="s">
        <v>1384</v>
      </c>
    </row>
    <row r="577" customFormat="false" ht="12.75" hidden="false" customHeight="false" outlineLevel="0" collapsed="false">
      <c r="B577" s="1" t="s">
        <v>1385</v>
      </c>
    </row>
    <row r="578" customFormat="false" ht="12.75" hidden="false" customHeight="false" outlineLevel="0" collapsed="false">
      <c r="B578" s="1" t="s">
        <v>1386</v>
      </c>
    </row>
    <row r="579" customFormat="false" ht="12.75" hidden="false" customHeight="false" outlineLevel="0" collapsed="false">
      <c r="B579" s="1" t="s">
        <v>1387</v>
      </c>
    </row>
    <row r="580" customFormat="false" ht="12.75" hidden="false" customHeight="false" outlineLevel="0" collapsed="false">
      <c r="B580" s="1" t="s">
        <v>1388</v>
      </c>
    </row>
    <row r="581" customFormat="false" ht="12.75" hidden="false" customHeight="false" outlineLevel="0" collapsed="false">
      <c r="B581" s="1" t="s">
        <v>1389</v>
      </c>
    </row>
    <row r="582" customFormat="false" ht="12.75" hidden="false" customHeight="false" outlineLevel="0" collapsed="false">
      <c r="B582" s="1" t="s">
        <v>1390</v>
      </c>
    </row>
    <row r="583" customFormat="false" ht="12.75" hidden="false" customHeight="false" outlineLevel="0" collapsed="false">
      <c r="B583" s="1" t="s">
        <v>1391</v>
      </c>
    </row>
    <row r="584" customFormat="false" ht="12.75" hidden="false" customHeight="false" outlineLevel="0" collapsed="false">
      <c r="B584" s="1" t="s">
        <v>1392</v>
      </c>
    </row>
    <row r="585" customFormat="false" ht="12.75" hidden="false" customHeight="false" outlineLevel="0" collapsed="false">
      <c r="B585" s="1" t="s">
        <v>1393</v>
      </c>
    </row>
    <row r="586" customFormat="false" ht="12.75" hidden="false" customHeight="false" outlineLevel="0" collapsed="false">
      <c r="B586" s="1" t="s">
        <v>1394</v>
      </c>
    </row>
    <row r="587" customFormat="false" ht="12.75" hidden="false" customHeight="false" outlineLevel="0" collapsed="false">
      <c r="B587" s="1" t="s">
        <v>1395</v>
      </c>
    </row>
    <row r="588" customFormat="false" ht="12.75" hidden="false" customHeight="false" outlineLevel="0" collapsed="false">
      <c r="B588" s="1" t="s">
        <v>1396</v>
      </c>
    </row>
    <row r="589" customFormat="false" ht="12.75" hidden="false" customHeight="false" outlineLevel="0" collapsed="false">
      <c r="B589" s="1" t="s">
        <v>1397</v>
      </c>
    </row>
    <row r="590" customFormat="false" ht="12.75" hidden="false" customHeight="false" outlineLevel="0" collapsed="false">
      <c r="B590" s="1" t="s">
        <v>1398</v>
      </c>
    </row>
    <row r="591" customFormat="false" ht="12.75" hidden="false" customHeight="false" outlineLevel="0" collapsed="false">
      <c r="B591" s="1" t="s">
        <v>1399</v>
      </c>
    </row>
    <row r="592" customFormat="false" ht="12.75" hidden="false" customHeight="false" outlineLevel="0" collapsed="false">
      <c r="B592" s="1" t="s">
        <v>1400</v>
      </c>
    </row>
    <row r="593" customFormat="false" ht="12.75" hidden="false" customHeight="false" outlineLevel="0" collapsed="false">
      <c r="B593" s="1" t="s">
        <v>1401</v>
      </c>
    </row>
    <row r="594" customFormat="false" ht="12.75" hidden="false" customHeight="false" outlineLevel="0" collapsed="false">
      <c r="B594" s="1" t="s">
        <v>1402</v>
      </c>
    </row>
    <row r="595" customFormat="false" ht="12.75" hidden="false" customHeight="false" outlineLevel="0" collapsed="false">
      <c r="B595" s="1" t="s">
        <v>1403</v>
      </c>
    </row>
    <row r="596" customFormat="false" ht="12.75" hidden="false" customHeight="false" outlineLevel="0" collapsed="false">
      <c r="B596" s="1" t="s">
        <v>1404</v>
      </c>
    </row>
    <row r="597" customFormat="false" ht="12.75" hidden="false" customHeight="false" outlineLevel="0" collapsed="false">
      <c r="B597" s="1" t="s">
        <v>1405</v>
      </c>
    </row>
    <row r="598" customFormat="false" ht="12.75" hidden="false" customHeight="false" outlineLevel="0" collapsed="false">
      <c r="B598" s="1" t="s">
        <v>1406</v>
      </c>
    </row>
    <row r="599" customFormat="false" ht="12.75" hidden="false" customHeight="false" outlineLevel="0" collapsed="false">
      <c r="B599" s="1" t="s">
        <v>1407</v>
      </c>
    </row>
    <row r="600" customFormat="false" ht="12.75" hidden="false" customHeight="false" outlineLevel="0" collapsed="false">
      <c r="B600" s="1" t="s">
        <v>1408</v>
      </c>
    </row>
    <row r="601" customFormat="false" ht="12.75" hidden="false" customHeight="false" outlineLevel="0" collapsed="false">
      <c r="B601" s="1" t="s">
        <v>1409</v>
      </c>
    </row>
    <row r="602" customFormat="false" ht="12.75" hidden="false" customHeight="false" outlineLevel="0" collapsed="false">
      <c r="B602" s="1" t="s">
        <v>1410</v>
      </c>
    </row>
    <row r="603" customFormat="false" ht="12.75" hidden="false" customHeight="false" outlineLevel="0" collapsed="false">
      <c r="B603" s="1" t="s">
        <v>1411</v>
      </c>
    </row>
    <row r="604" customFormat="false" ht="12.75" hidden="false" customHeight="false" outlineLevel="0" collapsed="false">
      <c r="B604" s="1" t="s">
        <v>1412</v>
      </c>
    </row>
    <row r="605" customFormat="false" ht="12.75" hidden="false" customHeight="false" outlineLevel="0" collapsed="false">
      <c r="B605" s="1" t="s">
        <v>1413</v>
      </c>
    </row>
    <row r="606" customFormat="false" ht="12.75" hidden="false" customHeight="false" outlineLevel="0" collapsed="false">
      <c r="B606" s="1" t="s">
        <v>1414</v>
      </c>
    </row>
    <row r="607" customFormat="false" ht="12.75" hidden="false" customHeight="false" outlineLevel="0" collapsed="false">
      <c r="B607" s="1" t="s">
        <v>1415</v>
      </c>
    </row>
    <row r="608" customFormat="false" ht="12.75" hidden="false" customHeight="false" outlineLevel="0" collapsed="false">
      <c r="B608" s="1" t="s">
        <v>1416</v>
      </c>
    </row>
    <row r="609" customFormat="false" ht="12.75" hidden="false" customHeight="false" outlineLevel="0" collapsed="false">
      <c r="B609" s="1" t="s">
        <v>1417</v>
      </c>
    </row>
    <row r="610" customFormat="false" ht="12.75" hidden="false" customHeight="false" outlineLevel="0" collapsed="false">
      <c r="B610" s="1" t="s">
        <v>1418</v>
      </c>
    </row>
    <row r="611" customFormat="false" ht="12.75" hidden="false" customHeight="false" outlineLevel="0" collapsed="false">
      <c r="B611" s="1" t="s">
        <v>1419</v>
      </c>
    </row>
    <row r="612" customFormat="false" ht="12.75" hidden="false" customHeight="false" outlineLevel="0" collapsed="false">
      <c r="B612" s="1" t="s">
        <v>1420</v>
      </c>
    </row>
    <row r="613" customFormat="false" ht="12.75" hidden="false" customHeight="false" outlineLevel="0" collapsed="false">
      <c r="B613" s="1" t="s">
        <v>1421</v>
      </c>
    </row>
    <row r="614" customFormat="false" ht="12.75" hidden="false" customHeight="false" outlineLevel="0" collapsed="false">
      <c r="B614" s="1" t="s">
        <v>1422</v>
      </c>
    </row>
    <row r="615" customFormat="false" ht="12.75" hidden="false" customHeight="false" outlineLevel="0" collapsed="false">
      <c r="B615" s="1" t="s">
        <v>1423</v>
      </c>
    </row>
    <row r="616" customFormat="false" ht="12.75" hidden="false" customHeight="false" outlineLevel="0" collapsed="false">
      <c r="B616" s="1" t="s">
        <v>1424</v>
      </c>
    </row>
    <row r="617" customFormat="false" ht="12.75" hidden="false" customHeight="false" outlineLevel="0" collapsed="false">
      <c r="B617" s="1" t="s">
        <v>1425</v>
      </c>
    </row>
    <row r="618" customFormat="false" ht="12.75" hidden="false" customHeight="false" outlineLevel="0" collapsed="false">
      <c r="B618" s="1" t="s">
        <v>1426</v>
      </c>
    </row>
    <row r="619" customFormat="false" ht="12.75" hidden="false" customHeight="false" outlineLevel="0" collapsed="false">
      <c r="B619" s="1" t="s">
        <v>1427</v>
      </c>
    </row>
    <row r="620" customFormat="false" ht="12.75" hidden="false" customHeight="false" outlineLevel="0" collapsed="false">
      <c r="B620" s="1" t="s">
        <v>1428</v>
      </c>
    </row>
    <row r="621" customFormat="false" ht="12.75" hidden="false" customHeight="false" outlineLevel="0" collapsed="false">
      <c r="B621" s="1" t="s">
        <v>1429</v>
      </c>
    </row>
    <row r="622" customFormat="false" ht="12.75" hidden="false" customHeight="false" outlineLevel="0" collapsed="false">
      <c r="B622" s="1" t="s">
        <v>1430</v>
      </c>
    </row>
    <row r="623" customFormat="false" ht="12.75" hidden="false" customHeight="false" outlineLevel="0" collapsed="false">
      <c r="B623" s="1" t="s">
        <v>1431</v>
      </c>
    </row>
    <row r="624" customFormat="false" ht="12.75" hidden="false" customHeight="false" outlineLevel="0" collapsed="false">
      <c r="B624" s="1" t="s">
        <v>1432</v>
      </c>
    </row>
    <row r="625" customFormat="false" ht="12.75" hidden="false" customHeight="false" outlineLevel="0" collapsed="false">
      <c r="B625" s="1" t="s">
        <v>1433</v>
      </c>
    </row>
    <row r="626" customFormat="false" ht="12.75" hidden="false" customHeight="false" outlineLevel="0" collapsed="false">
      <c r="B626" s="1" t="s">
        <v>1434</v>
      </c>
    </row>
    <row r="627" customFormat="false" ht="12.75" hidden="false" customHeight="false" outlineLevel="0" collapsed="false">
      <c r="B627" s="1" t="s">
        <v>1435</v>
      </c>
    </row>
    <row r="628" customFormat="false" ht="12.75" hidden="false" customHeight="false" outlineLevel="0" collapsed="false">
      <c r="B628" s="1" t="s">
        <v>1436</v>
      </c>
    </row>
    <row r="629" customFormat="false" ht="12.75" hidden="false" customHeight="false" outlineLevel="0" collapsed="false">
      <c r="B629" s="1" t="s">
        <v>1437</v>
      </c>
    </row>
    <row r="630" customFormat="false" ht="12.75" hidden="false" customHeight="false" outlineLevel="0" collapsed="false">
      <c r="B630" s="1" t="s">
        <v>1438</v>
      </c>
    </row>
    <row r="631" customFormat="false" ht="12.75" hidden="false" customHeight="false" outlineLevel="0" collapsed="false">
      <c r="B631" s="1" t="s">
        <v>1439</v>
      </c>
    </row>
    <row r="632" customFormat="false" ht="12.75" hidden="false" customHeight="false" outlineLevel="0" collapsed="false">
      <c r="B632" s="1" t="s">
        <v>1440</v>
      </c>
    </row>
    <row r="633" customFormat="false" ht="12.75" hidden="false" customHeight="false" outlineLevel="0" collapsed="false">
      <c r="B633" s="1" t="s">
        <v>1441</v>
      </c>
    </row>
    <row r="634" customFormat="false" ht="12.75" hidden="false" customHeight="false" outlineLevel="0" collapsed="false">
      <c r="B634" s="1" t="s">
        <v>1442</v>
      </c>
    </row>
    <row r="635" customFormat="false" ht="12.75" hidden="false" customHeight="false" outlineLevel="0" collapsed="false">
      <c r="B635" s="1" t="s">
        <v>1443</v>
      </c>
    </row>
    <row r="636" customFormat="false" ht="12.75" hidden="false" customHeight="false" outlineLevel="0" collapsed="false">
      <c r="B636" s="1" t="s">
        <v>1444</v>
      </c>
    </row>
    <row r="637" customFormat="false" ht="12.75" hidden="false" customHeight="false" outlineLevel="0" collapsed="false">
      <c r="B637" s="1" t="s">
        <v>1445</v>
      </c>
    </row>
    <row r="638" customFormat="false" ht="12.75" hidden="false" customHeight="false" outlineLevel="0" collapsed="false">
      <c r="B638" s="1" t="s">
        <v>1446</v>
      </c>
    </row>
    <row r="639" customFormat="false" ht="12.75" hidden="false" customHeight="false" outlineLevel="0" collapsed="false">
      <c r="B639" s="1" t="s">
        <v>1447</v>
      </c>
    </row>
    <row r="640" customFormat="false" ht="12.75" hidden="false" customHeight="false" outlineLevel="0" collapsed="false">
      <c r="B640" s="1" t="s">
        <v>1448</v>
      </c>
    </row>
    <row r="641" customFormat="false" ht="12.75" hidden="false" customHeight="false" outlineLevel="0" collapsed="false">
      <c r="B641" s="1" t="s">
        <v>1449</v>
      </c>
    </row>
    <row r="642" customFormat="false" ht="12.75" hidden="false" customHeight="false" outlineLevel="0" collapsed="false">
      <c r="B642" s="1" t="s">
        <v>1450</v>
      </c>
    </row>
    <row r="643" customFormat="false" ht="12.75" hidden="false" customHeight="false" outlineLevel="0" collapsed="false">
      <c r="B643" s="1" t="s">
        <v>1451</v>
      </c>
    </row>
    <row r="644" customFormat="false" ht="12.75" hidden="false" customHeight="false" outlineLevel="0" collapsed="false">
      <c r="B644" s="1" t="s">
        <v>1452</v>
      </c>
    </row>
    <row r="645" customFormat="false" ht="12.75" hidden="false" customHeight="false" outlineLevel="0" collapsed="false">
      <c r="B645" s="1" t="s">
        <v>1453</v>
      </c>
    </row>
    <row r="646" customFormat="false" ht="12.75" hidden="false" customHeight="false" outlineLevel="0" collapsed="false">
      <c r="B646" s="1" t="s">
        <v>1454</v>
      </c>
    </row>
    <row r="647" customFormat="false" ht="12.75" hidden="false" customHeight="false" outlineLevel="0" collapsed="false">
      <c r="B647" s="1" t="s">
        <v>1455</v>
      </c>
    </row>
    <row r="648" customFormat="false" ht="12.75" hidden="false" customHeight="false" outlineLevel="0" collapsed="false">
      <c r="B648" s="1" t="s">
        <v>1456</v>
      </c>
    </row>
    <row r="649" customFormat="false" ht="12.75" hidden="false" customHeight="false" outlineLevel="0" collapsed="false">
      <c r="B649" s="1" t="s">
        <v>1457</v>
      </c>
    </row>
    <row r="650" customFormat="false" ht="12.75" hidden="false" customHeight="false" outlineLevel="0" collapsed="false">
      <c r="B650" s="1" t="s">
        <v>1458</v>
      </c>
    </row>
    <row r="651" customFormat="false" ht="12.75" hidden="false" customHeight="false" outlineLevel="0" collapsed="false">
      <c r="B651" s="1" t="s">
        <v>1459</v>
      </c>
    </row>
    <row r="652" customFormat="false" ht="12.75" hidden="false" customHeight="false" outlineLevel="0" collapsed="false">
      <c r="B652" s="1" t="s">
        <v>1460</v>
      </c>
    </row>
    <row r="653" customFormat="false" ht="12.75" hidden="false" customHeight="false" outlineLevel="0" collapsed="false">
      <c r="B653" s="1" t="s">
        <v>1461</v>
      </c>
    </row>
    <row r="654" customFormat="false" ht="12.75" hidden="false" customHeight="false" outlineLevel="0" collapsed="false">
      <c r="B654" s="1" t="s">
        <v>1462</v>
      </c>
    </row>
    <row r="655" customFormat="false" ht="12.75" hidden="false" customHeight="false" outlineLevel="0" collapsed="false">
      <c r="B655" s="1" t="s">
        <v>1463</v>
      </c>
    </row>
    <row r="656" customFormat="false" ht="12.75" hidden="false" customHeight="false" outlineLevel="0" collapsed="false">
      <c r="B656" s="1" t="s">
        <v>1464</v>
      </c>
    </row>
    <row r="657" customFormat="false" ht="12.75" hidden="false" customHeight="false" outlineLevel="0" collapsed="false">
      <c r="B657" s="1" t="s">
        <v>1465</v>
      </c>
    </row>
    <row r="658" customFormat="false" ht="12.75" hidden="false" customHeight="false" outlineLevel="0" collapsed="false">
      <c r="B658" s="1" t="s">
        <v>1466</v>
      </c>
    </row>
    <row r="659" customFormat="false" ht="12.75" hidden="false" customHeight="false" outlineLevel="0" collapsed="false">
      <c r="B659" s="1" t="s">
        <v>1467</v>
      </c>
    </row>
    <row r="660" customFormat="false" ht="12.75" hidden="false" customHeight="false" outlineLevel="0" collapsed="false">
      <c r="B660" s="1" t="s">
        <v>1468</v>
      </c>
    </row>
    <row r="661" customFormat="false" ht="12.75" hidden="false" customHeight="false" outlineLevel="0" collapsed="false">
      <c r="B661" s="1" t="s">
        <v>1469</v>
      </c>
    </row>
    <row r="662" customFormat="false" ht="12.75" hidden="false" customHeight="false" outlineLevel="0" collapsed="false">
      <c r="B662" s="1" t="s">
        <v>1470</v>
      </c>
    </row>
    <row r="663" customFormat="false" ht="12.75" hidden="false" customHeight="false" outlineLevel="0" collapsed="false">
      <c r="B663" s="1" t="s">
        <v>1471</v>
      </c>
    </row>
    <row r="664" customFormat="false" ht="12.75" hidden="false" customHeight="false" outlineLevel="0" collapsed="false">
      <c r="B664" s="1" t="s">
        <v>1472</v>
      </c>
    </row>
    <row r="665" customFormat="false" ht="12.75" hidden="false" customHeight="false" outlineLevel="0" collapsed="false">
      <c r="B665" s="1" t="s">
        <v>1473</v>
      </c>
    </row>
    <row r="666" customFormat="false" ht="12.75" hidden="false" customHeight="false" outlineLevel="0" collapsed="false">
      <c r="B666" s="1" t="s">
        <v>1474</v>
      </c>
    </row>
    <row r="667" customFormat="false" ht="12.75" hidden="false" customHeight="false" outlineLevel="0" collapsed="false">
      <c r="B667" s="1" t="s">
        <v>1475</v>
      </c>
    </row>
    <row r="668" customFormat="false" ht="12.75" hidden="false" customHeight="false" outlineLevel="0" collapsed="false">
      <c r="B668" s="1" t="s">
        <v>1476</v>
      </c>
    </row>
    <row r="669" customFormat="false" ht="12.75" hidden="false" customHeight="false" outlineLevel="0" collapsed="false">
      <c r="B669" s="1" t="s">
        <v>1477</v>
      </c>
    </row>
    <row r="670" customFormat="false" ht="12.75" hidden="false" customHeight="false" outlineLevel="0" collapsed="false">
      <c r="B670" s="1" t="s">
        <v>1478</v>
      </c>
    </row>
    <row r="671" customFormat="false" ht="12.75" hidden="false" customHeight="false" outlineLevel="0" collapsed="false">
      <c r="B671" s="1" t="s">
        <v>1479</v>
      </c>
    </row>
    <row r="672" customFormat="false" ht="12.75" hidden="false" customHeight="false" outlineLevel="0" collapsed="false">
      <c r="B672" s="1" t="s">
        <v>1480</v>
      </c>
    </row>
    <row r="673" customFormat="false" ht="12.75" hidden="false" customHeight="false" outlineLevel="0" collapsed="false">
      <c r="B673" s="1" t="s">
        <v>1481</v>
      </c>
    </row>
    <row r="674" customFormat="false" ht="12.75" hidden="false" customHeight="false" outlineLevel="0" collapsed="false">
      <c r="B674" s="1" t="s">
        <v>1482</v>
      </c>
    </row>
    <row r="675" customFormat="false" ht="12.75" hidden="false" customHeight="false" outlineLevel="0" collapsed="false">
      <c r="B675" s="1" t="s">
        <v>1483</v>
      </c>
    </row>
    <row r="676" customFormat="false" ht="12.75" hidden="false" customHeight="false" outlineLevel="0" collapsed="false">
      <c r="B676" s="1" t="s">
        <v>1484</v>
      </c>
    </row>
    <row r="677" customFormat="false" ht="12.75" hidden="false" customHeight="false" outlineLevel="0" collapsed="false">
      <c r="B677" s="1" t="s">
        <v>1485</v>
      </c>
    </row>
    <row r="678" customFormat="false" ht="12.75" hidden="false" customHeight="false" outlineLevel="0" collapsed="false">
      <c r="B678" s="1" t="s">
        <v>1486</v>
      </c>
    </row>
    <row r="679" customFormat="false" ht="12.75" hidden="false" customHeight="false" outlineLevel="0" collapsed="false">
      <c r="B679" s="1" t="s">
        <v>1487</v>
      </c>
    </row>
    <row r="680" customFormat="false" ht="12.75" hidden="false" customHeight="false" outlineLevel="0" collapsed="false">
      <c r="B680" s="1" t="s">
        <v>1488</v>
      </c>
    </row>
    <row r="681" customFormat="false" ht="12.75" hidden="false" customHeight="false" outlineLevel="0" collapsed="false">
      <c r="B681" s="1" t="s">
        <v>1489</v>
      </c>
    </row>
    <row r="682" customFormat="false" ht="12.75" hidden="false" customHeight="false" outlineLevel="0" collapsed="false">
      <c r="B682" s="1" t="s">
        <v>1490</v>
      </c>
    </row>
    <row r="683" customFormat="false" ht="12.75" hidden="false" customHeight="false" outlineLevel="0" collapsed="false">
      <c r="B683" s="1" t="s">
        <v>1491</v>
      </c>
    </row>
    <row r="684" customFormat="false" ht="12.75" hidden="false" customHeight="false" outlineLevel="0" collapsed="false">
      <c r="B684" s="1" t="s">
        <v>1492</v>
      </c>
    </row>
    <row r="685" customFormat="false" ht="12.75" hidden="false" customHeight="false" outlineLevel="0" collapsed="false">
      <c r="B685" s="1" t="s">
        <v>1493</v>
      </c>
    </row>
    <row r="686" customFormat="false" ht="12.75" hidden="false" customHeight="false" outlineLevel="0" collapsed="false">
      <c r="B686" s="1" t="s">
        <v>1494</v>
      </c>
    </row>
    <row r="687" customFormat="false" ht="12.75" hidden="false" customHeight="false" outlineLevel="0" collapsed="false">
      <c r="B687" s="1" t="s">
        <v>1495</v>
      </c>
    </row>
    <row r="688" customFormat="false" ht="12.75" hidden="false" customHeight="false" outlineLevel="0" collapsed="false">
      <c r="B688" s="1" t="s">
        <v>1496</v>
      </c>
    </row>
    <row r="689" customFormat="false" ht="12.75" hidden="false" customHeight="false" outlineLevel="0" collapsed="false">
      <c r="B689" s="1" t="s">
        <v>1497</v>
      </c>
    </row>
    <row r="690" customFormat="false" ht="12.75" hidden="false" customHeight="false" outlineLevel="0" collapsed="false">
      <c r="B690" s="1" t="s">
        <v>1498</v>
      </c>
    </row>
    <row r="691" customFormat="false" ht="12.75" hidden="false" customHeight="false" outlineLevel="0" collapsed="false">
      <c r="B691" s="1" t="s">
        <v>1499</v>
      </c>
    </row>
    <row r="692" customFormat="false" ht="12.75" hidden="false" customHeight="false" outlineLevel="0" collapsed="false">
      <c r="B692" s="1" t="s">
        <v>1500</v>
      </c>
    </row>
    <row r="693" customFormat="false" ht="12.75" hidden="false" customHeight="false" outlineLevel="0" collapsed="false">
      <c r="B693" s="1" t="s">
        <v>1501</v>
      </c>
    </row>
    <row r="694" customFormat="false" ht="12.75" hidden="false" customHeight="false" outlineLevel="0" collapsed="false">
      <c r="B694" s="1" t="s">
        <v>1502</v>
      </c>
    </row>
    <row r="695" customFormat="false" ht="12.75" hidden="false" customHeight="false" outlineLevel="0" collapsed="false">
      <c r="B695" s="1" t="s">
        <v>1503</v>
      </c>
    </row>
    <row r="696" customFormat="false" ht="12.75" hidden="false" customHeight="false" outlineLevel="0" collapsed="false">
      <c r="B696" s="1" t="s">
        <v>1504</v>
      </c>
    </row>
    <row r="697" customFormat="false" ht="12.75" hidden="false" customHeight="false" outlineLevel="0" collapsed="false">
      <c r="B697" s="1" t="s">
        <v>1505</v>
      </c>
    </row>
    <row r="698" customFormat="false" ht="12.75" hidden="false" customHeight="false" outlineLevel="0" collapsed="false">
      <c r="B698" s="1" t="s">
        <v>1506</v>
      </c>
    </row>
    <row r="699" customFormat="false" ht="12.75" hidden="false" customHeight="false" outlineLevel="0" collapsed="false">
      <c r="B699" s="1" t="s">
        <v>1507</v>
      </c>
    </row>
    <row r="700" customFormat="false" ht="12.75" hidden="false" customHeight="false" outlineLevel="0" collapsed="false">
      <c r="B700" s="1" t="s">
        <v>1508</v>
      </c>
    </row>
    <row r="701" customFormat="false" ht="12.75" hidden="false" customHeight="false" outlineLevel="0" collapsed="false">
      <c r="B701" s="1" t="s">
        <v>1509</v>
      </c>
    </row>
    <row r="702" customFormat="false" ht="12.75" hidden="false" customHeight="false" outlineLevel="0" collapsed="false">
      <c r="B702" s="1" t="s">
        <v>1510</v>
      </c>
    </row>
    <row r="703" customFormat="false" ht="12.75" hidden="false" customHeight="false" outlineLevel="0" collapsed="false">
      <c r="B703" s="1" t="s">
        <v>1511</v>
      </c>
    </row>
    <row r="704" customFormat="false" ht="12.75" hidden="false" customHeight="false" outlineLevel="0" collapsed="false">
      <c r="B704" s="1" t="s">
        <v>1512</v>
      </c>
    </row>
    <row r="705" customFormat="false" ht="12.75" hidden="false" customHeight="false" outlineLevel="0" collapsed="false">
      <c r="B705" s="1" t="s">
        <v>1513</v>
      </c>
    </row>
    <row r="706" customFormat="false" ht="12.75" hidden="false" customHeight="false" outlineLevel="0" collapsed="false">
      <c r="B706" s="1" t="s">
        <v>1514</v>
      </c>
    </row>
    <row r="707" customFormat="false" ht="12.75" hidden="false" customHeight="false" outlineLevel="0" collapsed="false">
      <c r="B707" s="1" t="s">
        <v>1515</v>
      </c>
    </row>
    <row r="708" customFormat="false" ht="12.75" hidden="false" customHeight="false" outlineLevel="0" collapsed="false">
      <c r="B708" s="1" t="s">
        <v>1516</v>
      </c>
    </row>
    <row r="709" customFormat="false" ht="12.75" hidden="false" customHeight="false" outlineLevel="0" collapsed="false">
      <c r="B709" s="1" t="s">
        <v>1517</v>
      </c>
    </row>
    <row r="710" customFormat="false" ht="12.75" hidden="false" customHeight="false" outlineLevel="0" collapsed="false">
      <c r="B710" s="1" t="s">
        <v>1518</v>
      </c>
    </row>
    <row r="711" customFormat="false" ht="12.75" hidden="false" customHeight="false" outlineLevel="0" collapsed="false">
      <c r="B711" s="1" t="s">
        <v>1519</v>
      </c>
    </row>
    <row r="712" customFormat="false" ht="12.75" hidden="false" customHeight="false" outlineLevel="0" collapsed="false">
      <c r="B712" s="1" t="s">
        <v>1520</v>
      </c>
    </row>
    <row r="713" customFormat="false" ht="12.75" hidden="false" customHeight="false" outlineLevel="0" collapsed="false">
      <c r="B713" s="1" t="s">
        <v>1521</v>
      </c>
    </row>
    <row r="714" customFormat="false" ht="12.75" hidden="false" customHeight="false" outlineLevel="0" collapsed="false">
      <c r="B714" s="1" t="s">
        <v>1522</v>
      </c>
    </row>
    <row r="715" customFormat="false" ht="12.75" hidden="false" customHeight="false" outlineLevel="0" collapsed="false">
      <c r="B715" s="1" t="s">
        <v>1523</v>
      </c>
    </row>
    <row r="716" customFormat="false" ht="12.75" hidden="false" customHeight="false" outlineLevel="0" collapsed="false">
      <c r="B716" s="1" t="s">
        <v>1524</v>
      </c>
    </row>
    <row r="717" customFormat="false" ht="12.75" hidden="false" customHeight="false" outlineLevel="0" collapsed="false">
      <c r="B717" s="1" t="s">
        <v>1525</v>
      </c>
    </row>
    <row r="718" customFormat="false" ht="12.75" hidden="false" customHeight="false" outlineLevel="0" collapsed="false">
      <c r="B718" s="1" t="s">
        <v>1526</v>
      </c>
    </row>
    <row r="719" customFormat="false" ht="12.75" hidden="false" customHeight="false" outlineLevel="0" collapsed="false">
      <c r="B719" s="1" t="s">
        <v>1527</v>
      </c>
    </row>
    <row r="720" customFormat="false" ht="12.75" hidden="false" customHeight="false" outlineLevel="0" collapsed="false">
      <c r="B720" s="1" t="s">
        <v>1528</v>
      </c>
    </row>
    <row r="721" customFormat="false" ht="12.75" hidden="false" customHeight="false" outlineLevel="0" collapsed="false">
      <c r="B721" s="1" t="s">
        <v>1529</v>
      </c>
    </row>
    <row r="722" customFormat="false" ht="12.75" hidden="false" customHeight="false" outlineLevel="0" collapsed="false">
      <c r="B722" s="1" t="s">
        <v>1530</v>
      </c>
    </row>
    <row r="723" customFormat="false" ht="12.75" hidden="false" customHeight="false" outlineLevel="0" collapsed="false">
      <c r="B723" s="1" t="s">
        <v>1531</v>
      </c>
    </row>
    <row r="724" customFormat="false" ht="12.75" hidden="false" customHeight="false" outlineLevel="0" collapsed="false">
      <c r="B724" s="1" t="s">
        <v>1532</v>
      </c>
    </row>
    <row r="725" customFormat="false" ht="12.75" hidden="false" customHeight="false" outlineLevel="0" collapsed="false">
      <c r="B725" s="1" t="s">
        <v>1533</v>
      </c>
    </row>
    <row r="726" customFormat="false" ht="12.75" hidden="false" customHeight="false" outlineLevel="0" collapsed="false">
      <c r="B726" s="1" t="s">
        <v>1534</v>
      </c>
    </row>
    <row r="727" customFormat="false" ht="12.75" hidden="false" customHeight="false" outlineLevel="0" collapsed="false">
      <c r="B727" s="1" t="s">
        <v>1535</v>
      </c>
    </row>
    <row r="728" customFormat="false" ht="12.75" hidden="false" customHeight="false" outlineLevel="0" collapsed="false">
      <c r="B728" s="1" t="s">
        <v>1536</v>
      </c>
    </row>
    <row r="729" customFormat="false" ht="12.75" hidden="false" customHeight="false" outlineLevel="0" collapsed="false">
      <c r="B729" s="1" t="s">
        <v>1537</v>
      </c>
    </row>
    <row r="730" customFormat="false" ht="12.75" hidden="false" customHeight="false" outlineLevel="0" collapsed="false">
      <c r="B730" s="1" t="s">
        <v>1538</v>
      </c>
    </row>
    <row r="731" customFormat="false" ht="12.75" hidden="false" customHeight="false" outlineLevel="0" collapsed="false">
      <c r="B731" s="1" t="s">
        <v>1539</v>
      </c>
    </row>
    <row r="732" customFormat="false" ht="12.75" hidden="false" customHeight="false" outlineLevel="0" collapsed="false">
      <c r="B732" s="1" t="s">
        <v>1540</v>
      </c>
    </row>
    <row r="733" customFormat="false" ht="12.75" hidden="false" customHeight="false" outlineLevel="0" collapsed="false">
      <c r="B733" s="1" t="s">
        <v>1541</v>
      </c>
    </row>
    <row r="734" customFormat="false" ht="12.75" hidden="false" customHeight="false" outlineLevel="0" collapsed="false">
      <c r="B734" s="1" t="s">
        <v>1542</v>
      </c>
    </row>
    <row r="735" customFormat="false" ht="12.75" hidden="false" customHeight="false" outlineLevel="0" collapsed="false">
      <c r="B735" s="1" t="s">
        <v>1543</v>
      </c>
    </row>
    <row r="736" customFormat="false" ht="12.75" hidden="false" customHeight="false" outlineLevel="0" collapsed="false">
      <c r="B736" s="1" t="s">
        <v>1544</v>
      </c>
    </row>
    <row r="737" customFormat="false" ht="12.75" hidden="false" customHeight="false" outlineLevel="0" collapsed="false">
      <c r="B737" s="1" t="s">
        <v>1545</v>
      </c>
    </row>
    <row r="738" customFormat="false" ht="12.75" hidden="false" customHeight="false" outlineLevel="0" collapsed="false">
      <c r="B738" s="1" t="s">
        <v>1546</v>
      </c>
    </row>
    <row r="739" customFormat="false" ht="12.75" hidden="false" customHeight="false" outlineLevel="0" collapsed="false">
      <c r="B739" s="1" t="s">
        <v>1547</v>
      </c>
    </row>
    <row r="740" customFormat="false" ht="12.75" hidden="false" customHeight="false" outlineLevel="0" collapsed="false">
      <c r="B740" s="1" t="s">
        <v>1548</v>
      </c>
    </row>
    <row r="741" customFormat="false" ht="12.75" hidden="false" customHeight="false" outlineLevel="0" collapsed="false">
      <c r="B741" s="1" t="s">
        <v>1549</v>
      </c>
    </row>
    <row r="742" customFormat="false" ht="12.75" hidden="false" customHeight="false" outlineLevel="0" collapsed="false">
      <c r="B742" s="1" t="s">
        <v>1550</v>
      </c>
    </row>
    <row r="743" customFormat="false" ht="12.75" hidden="false" customHeight="false" outlineLevel="0" collapsed="false">
      <c r="B743" s="1" t="s">
        <v>1551</v>
      </c>
    </row>
    <row r="744" customFormat="false" ht="12.75" hidden="false" customHeight="false" outlineLevel="0" collapsed="false">
      <c r="B744" s="1" t="s">
        <v>1552</v>
      </c>
    </row>
    <row r="745" customFormat="false" ht="12.75" hidden="false" customHeight="false" outlineLevel="0" collapsed="false">
      <c r="B745" s="1" t="s">
        <v>1553</v>
      </c>
    </row>
    <row r="746" customFormat="false" ht="12.75" hidden="false" customHeight="false" outlineLevel="0" collapsed="false">
      <c r="B746" s="1" t="s">
        <v>1554</v>
      </c>
    </row>
    <row r="747" customFormat="false" ht="12.75" hidden="false" customHeight="false" outlineLevel="0" collapsed="false">
      <c r="B747" s="1" t="s">
        <v>1555</v>
      </c>
    </row>
    <row r="748" customFormat="false" ht="12.75" hidden="false" customHeight="false" outlineLevel="0" collapsed="false">
      <c r="B748" s="1" t="s">
        <v>1556</v>
      </c>
    </row>
    <row r="749" customFormat="false" ht="12.75" hidden="false" customHeight="false" outlineLevel="0" collapsed="false">
      <c r="B749" s="1" t="s">
        <v>1557</v>
      </c>
    </row>
    <row r="750" customFormat="false" ht="12.75" hidden="false" customHeight="false" outlineLevel="0" collapsed="false">
      <c r="B750" s="1" t="s">
        <v>1558</v>
      </c>
    </row>
    <row r="751" customFormat="false" ht="12.75" hidden="false" customHeight="false" outlineLevel="0" collapsed="false">
      <c r="B751" s="1" t="s">
        <v>1559</v>
      </c>
    </row>
    <row r="752" customFormat="false" ht="12.75" hidden="false" customHeight="false" outlineLevel="0" collapsed="false">
      <c r="B752" s="1" t="s">
        <v>1560</v>
      </c>
    </row>
    <row r="753" customFormat="false" ht="12.75" hidden="false" customHeight="false" outlineLevel="0" collapsed="false">
      <c r="B753" s="1" t="s">
        <v>1561</v>
      </c>
    </row>
    <row r="754" customFormat="false" ht="12.75" hidden="false" customHeight="false" outlineLevel="0" collapsed="false">
      <c r="B754" s="1" t="s">
        <v>1562</v>
      </c>
    </row>
    <row r="755" customFormat="false" ht="12.75" hidden="false" customHeight="false" outlineLevel="0" collapsed="false">
      <c r="B755" s="1" t="s">
        <v>1563</v>
      </c>
    </row>
    <row r="756" customFormat="false" ht="12.75" hidden="false" customHeight="false" outlineLevel="0" collapsed="false">
      <c r="B756" s="1" t="s">
        <v>1564</v>
      </c>
    </row>
    <row r="757" customFormat="false" ht="12.75" hidden="false" customHeight="false" outlineLevel="0" collapsed="false">
      <c r="B757" s="1" t="s">
        <v>1565</v>
      </c>
    </row>
    <row r="758" customFormat="false" ht="12.75" hidden="false" customHeight="false" outlineLevel="0" collapsed="false">
      <c r="B758" s="1" t="s">
        <v>1566</v>
      </c>
    </row>
    <row r="759" customFormat="false" ht="12.75" hidden="false" customHeight="false" outlineLevel="0" collapsed="false">
      <c r="B759" s="1" t="s">
        <v>1567</v>
      </c>
    </row>
    <row r="760" customFormat="false" ht="12.75" hidden="false" customHeight="false" outlineLevel="0" collapsed="false">
      <c r="B760" s="1" t="s">
        <v>1568</v>
      </c>
    </row>
    <row r="761" customFormat="false" ht="12.75" hidden="false" customHeight="false" outlineLevel="0" collapsed="false">
      <c r="B761" s="1" t="s">
        <v>1569</v>
      </c>
    </row>
    <row r="762" customFormat="false" ht="12.75" hidden="false" customHeight="false" outlineLevel="0" collapsed="false">
      <c r="B762" s="1" t="s">
        <v>1570</v>
      </c>
    </row>
    <row r="763" customFormat="false" ht="12.75" hidden="false" customHeight="false" outlineLevel="0" collapsed="false">
      <c r="B763" s="1" t="s">
        <v>1571</v>
      </c>
    </row>
    <row r="764" customFormat="false" ht="12.75" hidden="false" customHeight="false" outlineLevel="0" collapsed="false">
      <c r="B764" s="1" t="s">
        <v>1572</v>
      </c>
    </row>
    <row r="765" customFormat="false" ht="12.75" hidden="false" customHeight="false" outlineLevel="0" collapsed="false">
      <c r="B765" s="1" t="s">
        <v>1573</v>
      </c>
    </row>
    <row r="766" customFormat="false" ht="12.75" hidden="false" customHeight="false" outlineLevel="0" collapsed="false">
      <c r="B766" s="1" t="s">
        <v>1574</v>
      </c>
    </row>
    <row r="767" customFormat="false" ht="12.75" hidden="false" customHeight="false" outlineLevel="0" collapsed="false">
      <c r="B767" s="1" t="s">
        <v>1575</v>
      </c>
    </row>
    <row r="768" customFormat="false" ht="12.75" hidden="false" customHeight="false" outlineLevel="0" collapsed="false">
      <c r="B768" s="1" t="s">
        <v>1576</v>
      </c>
    </row>
    <row r="769" customFormat="false" ht="12.75" hidden="false" customHeight="false" outlineLevel="0" collapsed="false">
      <c r="B769" s="1" t="s">
        <v>1577</v>
      </c>
    </row>
    <row r="770" customFormat="false" ht="12.75" hidden="false" customHeight="false" outlineLevel="0" collapsed="false">
      <c r="B770" s="1" t="s">
        <v>1578</v>
      </c>
    </row>
    <row r="771" customFormat="false" ht="12.75" hidden="false" customHeight="false" outlineLevel="0" collapsed="false">
      <c r="B771" s="1" t="s">
        <v>1579</v>
      </c>
    </row>
    <row r="772" customFormat="false" ht="12.75" hidden="false" customHeight="false" outlineLevel="0" collapsed="false">
      <c r="B772" s="1" t="s">
        <v>1580</v>
      </c>
    </row>
    <row r="773" customFormat="false" ht="12.75" hidden="false" customHeight="false" outlineLevel="0" collapsed="false">
      <c r="B773" s="1" t="s">
        <v>1581</v>
      </c>
    </row>
    <row r="774" customFormat="false" ht="12.75" hidden="false" customHeight="false" outlineLevel="0" collapsed="false">
      <c r="B774" s="1" t="s">
        <v>1582</v>
      </c>
    </row>
    <row r="775" customFormat="false" ht="12.75" hidden="false" customHeight="false" outlineLevel="0" collapsed="false">
      <c r="B775" s="1" t="s">
        <v>1583</v>
      </c>
    </row>
    <row r="776" customFormat="false" ht="12.75" hidden="false" customHeight="false" outlineLevel="0" collapsed="false">
      <c r="B776" s="1" t="s">
        <v>1584</v>
      </c>
    </row>
    <row r="777" customFormat="false" ht="12.75" hidden="false" customHeight="false" outlineLevel="0" collapsed="false">
      <c r="B777" s="1" t="s">
        <v>1585</v>
      </c>
    </row>
    <row r="778" customFormat="false" ht="12.75" hidden="false" customHeight="false" outlineLevel="0" collapsed="false">
      <c r="B778" s="1" t="s">
        <v>1586</v>
      </c>
    </row>
    <row r="779" customFormat="false" ht="12.75" hidden="false" customHeight="false" outlineLevel="0" collapsed="false">
      <c r="B779" s="1" t="s">
        <v>1587</v>
      </c>
    </row>
    <row r="780" customFormat="false" ht="12.75" hidden="false" customHeight="false" outlineLevel="0" collapsed="false">
      <c r="B780" s="1" t="s">
        <v>1588</v>
      </c>
    </row>
    <row r="781" customFormat="false" ht="12.75" hidden="false" customHeight="false" outlineLevel="0" collapsed="false">
      <c r="B781" s="1" t="s">
        <v>1589</v>
      </c>
    </row>
    <row r="782" customFormat="false" ht="12.75" hidden="false" customHeight="false" outlineLevel="0" collapsed="false">
      <c r="B782" s="1" t="s">
        <v>1590</v>
      </c>
    </row>
    <row r="783" customFormat="false" ht="12.75" hidden="false" customHeight="false" outlineLevel="0" collapsed="false">
      <c r="B783" s="1" t="s">
        <v>1591</v>
      </c>
    </row>
    <row r="784" customFormat="false" ht="12.75" hidden="false" customHeight="false" outlineLevel="0" collapsed="false">
      <c r="B784" s="1" t="s">
        <v>1592</v>
      </c>
    </row>
    <row r="785" customFormat="false" ht="12.75" hidden="false" customHeight="false" outlineLevel="0" collapsed="false">
      <c r="B785" s="1" t="s">
        <v>1593</v>
      </c>
    </row>
    <row r="786" customFormat="false" ht="12.75" hidden="false" customHeight="false" outlineLevel="0" collapsed="false">
      <c r="B786" s="1" t="s">
        <v>1594</v>
      </c>
    </row>
    <row r="787" customFormat="false" ht="12.75" hidden="false" customHeight="false" outlineLevel="0" collapsed="false">
      <c r="B787" s="1" t="s">
        <v>1595</v>
      </c>
    </row>
    <row r="788" customFormat="false" ht="12.75" hidden="false" customHeight="false" outlineLevel="0" collapsed="false">
      <c r="B788" s="1" t="s">
        <v>1596</v>
      </c>
    </row>
    <row r="789" customFormat="false" ht="12.75" hidden="false" customHeight="false" outlineLevel="0" collapsed="false">
      <c r="B789" s="1" t="s">
        <v>1597</v>
      </c>
    </row>
    <row r="790" customFormat="false" ht="12.75" hidden="false" customHeight="false" outlineLevel="0" collapsed="false">
      <c r="B790" s="1" t="s">
        <v>1598</v>
      </c>
    </row>
    <row r="791" customFormat="false" ht="12.75" hidden="false" customHeight="false" outlineLevel="0" collapsed="false">
      <c r="B791" s="1" t="s">
        <v>1599</v>
      </c>
    </row>
    <row r="792" customFormat="false" ht="12.75" hidden="false" customHeight="false" outlineLevel="0" collapsed="false">
      <c r="B792" s="1" t="s">
        <v>1600</v>
      </c>
    </row>
    <row r="793" customFormat="false" ht="12.75" hidden="false" customHeight="false" outlineLevel="0" collapsed="false">
      <c r="B793" s="1" t="s">
        <v>1601</v>
      </c>
    </row>
    <row r="794" customFormat="false" ht="12.75" hidden="false" customHeight="false" outlineLevel="0" collapsed="false">
      <c r="B794" s="1" t="s">
        <v>1602</v>
      </c>
    </row>
    <row r="795" customFormat="false" ht="12.75" hidden="false" customHeight="false" outlineLevel="0" collapsed="false">
      <c r="B795" s="1" t="s">
        <v>1603</v>
      </c>
    </row>
    <row r="796" customFormat="false" ht="12.75" hidden="false" customHeight="false" outlineLevel="0" collapsed="false">
      <c r="B796" s="1" t="s">
        <v>1604</v>
      </c>
    </row>
    <row r="797" customFormat="false" ht="12.75" hidden="false" customHeight="false" outlineLevel="0" collapsed="false">
      <c r="B797" s="1" t="s">
        <v>1605</v>
      </c>
    </row>
    <row r="798" customFormat="false" ht="12.75" hidden="false" customHeight="false" outlineLevel="0" collapsed="false">
      <c r="B798" s="1" t="s">
        <v>1606</v>
      </c>
    </row>
    <row r="799" customFormat="false" ht="12.75" hidden="false" customHeight="false" outlineLevel="0" collapsed="false">
      <c r="B799" s="1" t="s">
        <v>1607</v>
      </c>
    </row>
    <row r="800" customFormat="false" ht="12.75" hidden="false" customHeight="false" outlineLevel="0" collapsed="false">
      <c r="B800" s="1" t="s">
        <v>1608</v>
      </c>
    </row>
    <row r="801" customFormat="false" ht="12.75" hidden="false" customHeight="false" outlineLevel="0" collapsed="false">
      <c r="B801" s="1" t="s">
        <v>1609</v>
      </c>
    </row>
    <row r="802" customFormat="false" ht="12.75" hidden="false" customHeight="false" outlineLevel="0" collapsed="false">
      <c r="B802" s="1" t="s">
        <v>1610</v>
      </c>
    </row>
    <row r="803" customFormat="false" ht="12.75" hidden="false" customHeight="false" outlineLevel="0" collapsed="false">
      <c r="B803" s="1" t="s">
        <v>1611</v>
      </c>
    </row>
    <row r="804" customFormat="false" ht="12.75" hidden="false" customHeight="false" outlineLevel="0" collapsed="false">
      <c r="B804" s="1" t="s">
        <v>1612</v>
      </c>
    </row>
    <row r="805" customFormat="false" ht="12.75" hidden="false" customHeight="false" outlineLevel="0" collapsed="false">
      <c r="B805" s="1" t="s">
        <v>1613</v>
      </c>
    </row>
    <row r="806" customFormat="false" ht="12.75" hidden="false" customHeight="false" outlineLevel="0" collapsed="false">
      <c r="B806" s="1" t="s">
        <v>1614</v>
      </c>
    </row>
    <row r="807" customFormat="false" ht="12.75" hidden="false" customHeight="false" outlineLevel="0" collapsed="false">
      <c r="B807" s="1" t="s">
        <v>1615</v>
      </c>
    </row>
    <row r="808" customFormat="false" ht="12.75" hidden="false" customHeight="false" outlineLevel="0" collapsed="false">
      <c r="B808" s="1" t="s">
        <v>1616</v>
      </c>
    </row>
    <row r="809" customFormat="false" ht="12.75" hidden="false" customHeight="false" outlineLevel="0" collapsed="false">
      <c r="B809" s="1" t="s">
        <v>1617</v>
      </c>
    </row>
    <row r="810" customFormat="false" ht="12.75" hidden="false" customHeight="false" outlineLevel="0" collapsed="false">
      <c r="B810" s="1" t="s">
        <v>1618</v>
      </c>
    </row>
    <row r="811" customFormat="false" ht="12.75" hidden="false" customHeight="false" outlineLevel="0" collapsed="false">
      <c r="B811" s="1" t="s">
        <v>1619</v>
      </c>
    </row>
    <row r="812" customFormat="false" ht="12.75" hidden="false" customHeight="false" outlineLevel="0" collapsed="false">
      <c r="B812" s="1" t="s">
        <v>1620</v>
      </c>
    </row>
    <row r="813" customFormat="false" ht="12.75" hidden="false" customHeight="false" outlineLevel="0" collapsed="false">
      <c r="B813" s="1" t="s">
        <v>1621</v>
      </c>
    </row>
    <row r="814" customFormat="false" ht="12.75" hidden="false" customHeight="false" outlineLevel="0" collapsed="false">
      <c r="B814" s="1" t="s">
        <v>1622</v>
      </c>
    </row>
    <row r="815" customFormat="false" ht="12.75" hidden="false" customHeight="false" outlineLevel="0" collapsed="false">
      <c r="B815" s="1" t="s">
        <v>1623</v>
      </c>
    </row>
    <row r="816" customFormat="false" ht="12.75" hidden="false" customHeight="false" outlineLevel="0" collapsed="false">
      <c r="B816" s="1" t="s">
        <v>1624</v>
      </c>
    </row>
    <row r="817" customFormat="false" ht="12.75" hidden="false" customHeight="false" outlineLevel="0" collapsed="false">
      <c r="B817" s="1" t="s">
        <v>1625</v>
      </c>
    </row>
    <row r="818" customFormat="false" ht="12.75" hidden="false" customHeight="false" outlineLevel="0" collapsed="false">
      <c r="B818" s="1" t="s">
        <v>1626</v>
      </c>
    </row>
    <row r="819" customFormat="false" ht="12.75" hidden="false" customHeight="false" outlineLevel="0" collapsed="false">
      <c r="B819" s="1" t="s">
        <v>1627</v>
      </c>
    </row>
    <row r="820" customFormat="false" ht="12.75" hidden="false" customHeight="false" outlineLevel="0" collapsed="false">
      <c r="B820" s="1" t="s">
        <v>1628</v>
      </c>
    </row>
    <row r="821" customFormat="false" ht="12.75" hidden="false" customHeight="false" outlineLevel="0" collapsed="false">
      <c r="B821" s="1" t="s">
        <v>1629</v>
      </c>
    </row>
    <row r="822" customFormat="false" ht="12.75" hidden="false" customHeight="false" outlineLevel="0" collapsed="false">
      <c r="B822" s="1" t="s">
        <v>1630</v>
      </c>
    </row>
    <row r="823" customFormat="false" ht="12.75" hidden="false" customHeight="false" outlineLevel="0" collapsed="false">
      <c r="B823" s="1" t="s">
        <v>1631</v>
      </c>
    </row>
    <row r="824" customFormat="false" ht="12.75" hidden="false" customHeight="false" outlineLevel="0" collapsed="false">
      <c r="B824" s="1" t="s">
        <v>1632</v>
      </c>
    </row>
    <row r="825" customFormat="false" ht="12.75" hidden="false" customHeight="false" outlineLevel="0" collapsed="false">
      <c r="B825" s="1" t="s">
        <v>1633</v>
      </c>
    </row>
    <row r="826" customFormat="false" ht="12.75" hidden="false" customHeight="false" outlineLevel="0" collapsed="false">
      <c r="B826" s="1" t="s">
        <v>1634</v>
      </c>
    </row>
    <row r="827" customFormat="false" ht="12.75" hidden="false" customHeight="false" outlineLevel="0" collapsed="false">
      <c r="B827" s="1" t="s">
        <v>1635</v>
      </c>
    </row>
    <row r="828" customFormat="false" ht="12.75" hidden="false" customHeight="false" outlineLevel="0" collapsed="false">
      <c r="B828" s="1" t="s">
        <v>1636</v>
      </c>
    </row>
    <row r="829" customFormat="false" ht="12.75" hidden="false" customHeight="false" outlineLevel="0" collapsed="false">
      <c r="B829" s="1" t="s">
        <v>1637</v>
      </c>
    </row>
    <row r="830" customFormat="false" ht="12.75" hidden="false" customHeight="false" outlineLevel="0" collapsed="false">
      <c r="B830" s="1" t="s">
        <v>1638</v>
      </c>
    </row>
    <row r="831" customFormat="false" ht="12.75" hidden="false" customHeight="false" outlineLevel="0" collapsed="false">
      <c r="B831" s="1" t="s">
        <v>1639</v>
      </c>
    </row>
    <row r="832" customFormat="false" ht="12.75" hidden="false" customHeight="false" outlineLevel="0" collapsed="false">
      <c r="B832" s="1" t="s">
        <v>1640</v>
      </c>
    </row>
    <row r="833" customFormat="false" ht="12.75" hidden="false" customHeight="false" outlineLevel="0" collapsed="false">
      <c r="B833" s="1" t="s">
        <v>1641</v>
      </c>
    </row>
    <row r="834" customFormat="false" ht="12.75" hidden="false" customHeight="false" outlineLevel="0" collapsed="false">
      <c r="B834" s="1" t="s">
        <v>1642</v>
      </c>
    </row>
    <row r="835" customFormat="false" ht="12.75" hidden="false" customHeight="false" outlineLevel="0" collapsed="false">
      <c r="B835" s="1" t="s">
        <v>1643</v>
      </c>
    </row>
    <row r="836" customFormat="false" ht="12.75" hidden="false" customHeight="false" outlineLevel="0" collapsed="false">
      <c r="B836" s="1" t="s">
        <v>1644</v>
      </c>
    </row>
    <row r="837" customFormat="false" ht="12.75" hidden="false" customHeight="false" outlineLevel="0" collapsed="false">
      <c r="B837" s="1" t="s">
        <v>1645</v>
      </c>
    </row>
    <row r="838" customFormat="false" ht="12.75" hidden="false" customHeight="false" outlineLevel="0" collapsed="false">
      <c r="B838" s="1" t="s">
        <v>1646</v>
      </c>
    </row>
    <row r="839" customFormat="false" ht="12.75" hidden="false" customHeight="false" outlineLevel="0" collapsed="false">
      <c r="B839" s="1" t="s">
        <v>1647</v>
      </c>
    </row>
    <row r="840" customFormat="false" ht="12.75" hidden="false" customHeight="false" outlineLevel="0" collapsed="false">
      <c r="B840" s="1" t="s">
        <v>1648</v>
      </c>
    </row>
    <row r="841" customFormat="false" ht="12.75" hidden="false" customHeight="false" outlineLevel="0" collapsed="false">
      <c r="B841" s="1" t="s">
        <v>1649</v>
      </c>
    </row>
    <row r="842" customFormat="false" ht="12.75" hidden="false" customHeight="false" outlineLevel="0" collapsed="false">
      <c r="B842" s="1" t="s">
        <v>1650</v>
      </c>
    </row>
    <row r="843" customFormat="false" ht="12.75" hidden="false" customHeight="false" outlineLevel="0" collapsed="false">
      <c r="B843" s="1" t="s">
        <v>1651</v>
      </c>
    </row>
    <row r="844" customFormat="false" ht="12.75" hidden="false" customHeight="false" outlineLevel="0" collapsed="false">
      <c r="B844" s="1" t="s">
        <v>1652</v>
      </c>
    </row>
    <row r="845" customFormat="false" ht="12.75" hidden="false" customHeight="false" outlineLevel="0" collapsed="false">
      <c r="B845" s="1" t="s">
        <v>1653</v>
      </c>
    </row>
    <row r="846" customFormat="false" ht="12.75" hidden="false" customHeight="false" outlineLevel="0" collapsed="false">
      <c r="B846" s="1" t="s">
        <v>1654</v>
      </c>
    </row>
    <row r="847" customFormat="false" ht="12.75" hidden="false" customHeight="false" outlineLevel="0" collapsed="false">
      <c r="B847" s="1" t="s">
        <v>1655</v>
      </c>
    </row>
    <row r="848" customFormat="false" ht="12.75" hidden="false" customHeight="false" outlineLevel="0" collapsed="false">
      <c r="B848" s="1" t="s">
        <v>1656</v>
      </c>
    </row>
    <row r="849" customFormat="false" ht="12.75" hidden="false" customHeight="false" outlineLevel="0" collapsed="false">
      <c r="B849" s="1" t="s">
        <v>1657</v>
      </c>
    </row>
    <row r="850" customFormat="false" ht="12.75" hidden="false" customHeight="false" outlineLevel="0" collapsed="false">
      <c r="B850" s="1" t="s">
        <v>1658</v>
      </c>
    </row>
    <row r="851" customFormat="false" ht="12.75" hidden="false" customHeight="false" outlineLevel="0" collapsed="false">
      <c r="B851" s="1" t="s">
        <v>1659</v>
      </c>
    </row>
    <row r="852" customFormat="false" ht="12.75" hidden="false" customHeight="false" outlineLevel="0" collapsed="false">
      <c r="B852" s="1" t="s">
        <v>1660</v>
      </c>
    </row>
    <row r="853" customFormat="false" ht="12.75" hidden="false" customHeight="false" outlineLevel="0" collapsed="false">
      <c r="B853" s="1" t="s">
        <v>1661</v>
      </c>
    </row>
    <row r="854" customFormat="false" ht="12.75" hidden="false" customHeight="false" outlineLevel="0" collapsed="false">
      <c r="B854" s="1" t="s">
        <v>1662</v>
      </c>
    </row>
    <row r="855" customFormat="false" ht="12.75" hidden="false" customHeight="false" outlineLevel="0" collapsed="false">
      <c r="B855" s="1" t="s">
        <v>1663</v>
      </c>
    </row>
    <row r="856" customFormat="false" ht="12.75" hidden="false" customHeight="false" outlineLevel="0" collapsed="false">
      <c r="B856" s="1" t="s">
        <v>1664</v>
      </c>
    </row>
    <row r="857" customFormat="false" ht="12.75" hidden="false" customHeight="false" outlineLevel="0" collapsed="false">
      <c r="B857" s="1" t="s">
        <v>1665</v>
      </c>
    </row>
    <row r="858" customFormat="false" ht="12.75" hidden="false" customHeight="false" outlineLevel="0" collapsed="false">
      <c r="B858" s="1" t="s">
        <v>1666</v>
      </c>
    </row>
    <row r="859" customFormat="false" ht="12.75" hidden="false" customHeight="false" outlineLevel="0" collapsed="false">
      <c r="B859" s="1" t="s">
        <v>1667</v>
      </c>
    </row>
    <row r="860" customFormat="false" ht="12.75" hidden="false" customHeight="false" outlineLevel="0" collapsed="false">
      <c r="B860" s="1" t="s">
        <v>1668</v>
      </c>
    </row>
    <row r="861" customFormat="false" ht="12.75" hidden="false" customHeight="false" outlineLevel="0" collapsed="false">
      <c r="B861" s="1" t="s">
        <v>1669</v>
      </c>
    </row>
    <row r="862" customFormat="false" ht="12.75" hidden="false" customHeight="false" outlineLevel="0" collapsed="false">
      <c r="B862" s="1" t="s">
        <v>1670</v>
      </c>
    </row>
    <row r="863" customFormat="false" ht="12.75" hidden="false" customHeight="false" outlineLevel="0" collapsed="false">
      <c r="B863" s="1" t="s">
        <v>1671</v>
      </c>
    </row>
    <row r="864" customFormat="false" ht="12.75" hidden="false" customHeight="false" outlineLevel="0" collapsed="false">
      <c r="B864" s="1" t="s">
        <v>1672</v>
      </c>
    </row>
    <row r="865" customFormat="false" ht="12.75" hidden="false" customHeight="false" outlineLevel="0" collapsed="false">
      <c r="B865" s="1" t="s">
        <v>1673</v>
      </c>
    </row>
    <row r="866" customFormat="false" ht="12.75" hidden="false" customHeight="false" outlineLevel="0" collapsed="false">
      <c r="B866" s="1" t="s">
        <v>1674</v>
      </c>
    </row>
    <row r="867" customFormat="false" ht="12.75" hidden="false" customHeight="false" outlineLevel="0" collapsed="false">
      <c r="B867" s="1" t="s">
        <v>1675</v>
      </c>
    </row>
    <row r="868" customFormat="false" ht="12.75" hidden="false" customHeight="false" outlineLevel="0" collapsed="false">
      <c r="B868" s="1" t="s">
        <v>1676</v>
      </c>
    </row>
    <row r="869" customFormat="false" ht="12.75" hidden="false" customHeight="false" outlineLevel="0" collapsed="false">
      <c r="B869" s="1" t="s">
        <v>1677</v>
      </c>
    </row>
    <row r="870" customFormat="false" ht="12.75" hidden="false" customHeight="false" outlineLevel="0" collapsed="false">
      <c r="B870" s="1" t="s">
        <v>1678</v>
      </c>
    </row>
    <row r="871" customFormat="false" ht="12.75" hidden="false" customHeight="false" outlineLevel="0" collapsed="false">
      <c r="B871" s="1" t="s">
        <v>1679</v>
      </c>
    </row>
    <row r="872" customFormat="false" ht="12.75" hidden="false" customHeight="false" outlineLevel="0" collapsed="false">
      <c r="B872" s="1" t="s">
        <v>1680</v>
      </c>
    </row>
    <row r="873" customFormat="false" ht="12.75" hidden="false" customHeight="false" outlineLevel="0" collapsed="false">
      <c r="B873" s="1" t="s">
        <v>1681</v>
      </c>
    </row>
    <row r="874" customFormat="false" ht="12.75" hidden="false" customHeight="false" outlineLevel="0" collapsed="false">
      <c r="B874" s="1" t="s">
        <v>1682</v>
      </c>
    </row>
    <row r="875" customFormat="false" ht="12.75" hidden="false" customHeight="false" outlineLevel="0" collapsed="false">
      <c r="B875" s="1" t="s">
        <v>1683</v>
      </c>
    </row>
    <row r="876" customFormat="false" ht="12.75" hidden="false" customHeight="false" outlineLevel="0" collapsed="false">
      <c r="B876" s="1" t="s">
        <v>1684</v>
      </c>
    </row>
    <row r="877" customFormat="false" ht="12.75" hidden="false" customHeight="false" outlineLevel="0" collapsed="false">
      <c r="B877" s="1" t="s">
        <v>1685</v>
      </c>
    </row>
    <row r="878" customFormat="false" ht="12.75" hidden="false" customHeight="false" outlineLevel="0" collapsed="false">
      <c r="B878" s="1" t="s">
        <v>1686</v>
      </c>
    </row>
    <row r="879" customFormat="false" ht="12.75" hidden="false" customHeight="false" outlineLevel="0" collapsed="false">
      <c r="B879" s="1" t="s">
        <v>1687</v>
      </c>
    </row>
    <row r="880" customFormat="false" ht="12.75" hidden="false" customHeight="false" outlineLevel="0" collapsed="false">
      <c r="B880" s="1" t="s">
        <v>1688</v>
      </c>
    </row>
    <row r="881" customFormat="false" ht="12.75" hidden="false" customHeight="false" outlineLevel="0" collapsed="false">
      <c r="B881" s="1" t="s">
        <v>1689</v>
      </c>
    </row>
    <row r="882" customFormat="false" ht="12.75" hidden="false" customHeight="false" outlineLevel="0" collapsed="false">
      <c r="B882" s="1" t="s">
        <v>1690</v>
      </c>
    </row>
    <row r="883" customFormat="false" ht="12.75" hidden="false" customHeight="false" outlineLevel="0" collapsed="false">
      <c r="B883" s="1" t="s">
        <v>1691</v>
      </c>
    </row>
    <row r="884" customFormat="false" ht="12.75" hidden="false" customHeight="false" outlineLevel="0" collapsed="false">
      <c r="B884" s="1" t="s">
        <v>1692</v>
      </c>
    </row>
    <row r="885" customFormat="false" ht="12.75" hidden="false" customHeight="false" outlineLevel="0" collapsed="false">
      <c r="B885" s="1" t="s">
        <v>1693</v>
      </c>
    </row>
    <row r="886" customFormat="false" ht="12.75" hidden="false" customHeight="false" outlineLevel="0" collapsed="false">
      <c r="B886" s="1" t="s">
        <v>1694</v>
      </c>
    </row>
    <row r="887" customFormat="false" ht="12.75" hidden="false" customHeight="false" outlineLevel="0" collapsed="false">
      <c r="B887" s="1" t="s">
        <v>1695</v>
      </c>
    </row>
    <row r="888" customFormat="false" ht="12.75" hidden="false" customHeight="false" outlineLevel="0" collapsed="false">
      <c r="B888" s="1" t="s">
        <v>1696</v>
      </c>
    </row>
    <row r="889" customFormat="false" ht="12.75" hidden="false" customHeight="false" outlineLevel="0" collapsed="false">
      <c r="B889" s="1" t="s">
        <v>1697</v>
      </c>
    </row>
    <row r="890" customFormat="false" ht="12.75" hidden="false" customHeight="false" outlineLevel="0" collapsed="false">
      <c r="B890" s="1" t="s">
        <v>1698</v>
      </c>
    </row>
    <row r="891" customFormat="false" ht="12.75" hidden="false" customHeight="false" outlineLevel="0" collapsed="false">
      <c r="B891" s="1" t="s">
        <v>1699</v>
      </c>
    </row>
    <row r="892" customFormat="false" ht="12.75" hidden="false" customHeight="false" outlineLevel="0" collapsed="false">
      <c r="B892" s="1" t="s">
        <v>1700</v>
      </c>
    </row>
    <row r="893" customFormat="false" ht="12.75" hidden="false" customHeight="false" outlineLevel="0" collapsed="false">
      <c r="B893" s="1" t="s">
        <v>1701</v>
      </c>
    </row>
    <row r="894" customFormat="false" ht="12.75" hidden="false" customHeight="false" outlineLevel="0" collapsed="false">
      <c r="B894" s="1" t="s">
        <v>1702</v>
      </c>
    </row>
    <row r="895" customFormat="false" ht="12.75" hidden="false" customHeight="false" outlineLevel="0" collapsed="false">
      <c r="B895" s="1" t="s">
        <v>1703</v>
      </c>
    </row>
    <row r="896" customFormat="false" ht="12.75" hidden="false" customHeight="false" outlineLevel="0" collapsed="false">
      <c r="B896" s="1" t="s">
        <v>1704</v>
      </c>
    </row>
    <row r="897" customFormat="false" ht="12.75" hidden="false" customHeight="false" outlineLevel="0" collapsed="false">
      <c r="B897" s="1" t="s">
        <v>1705</v>
      </c>
    </row>
    <row r="898" customFormat="false" ht="12.75" hidden="false" customHeight="false" outlineLevel="0" collapsed="false">
      <c r="B898" s="1" t="s">
        <v>1706</v>
      </c>
    </row>
    <row r="899" customFormat="false" ht="12.75" hidden="false" customHeight="false" outlineLevel="0" collapsed="false">
      <c r="B899" s="1" t="s">
        <v>1707</v>
      </c>
    </row>
    <row r="900" customFormat="false" ht="12.75" hidden="false" customHeight="false" outlineLevel="0" collapsed="false">
      <c r="B900" s="1" t="s">
        <v>1708</v>
      </c>
    </row>
    <row r="901" customFormat="false" ht="12.75" hidden="false" customHeight="false" outlineLevel="0" collapsed="false">
      <c r="B901" s="1" t="s">
        <v>1709</v>
      </c>
    </row>
    <row r="902" customFormat="false" ht="12.75" hidden="false" customHeight="false" outlineLevel="0" collapsed="false">
      <c r="B902" s="1" t="s">
        <v>1710</v>
      </c>
    </row>
    <row r="903" customFormat="false" ht="12.75" hidden="false" customHeight="false" outlineLevel="0" collapsed="false">
      <c r="B903" s="1" t="s">
        <v>1711</v>
      </c>
    </row>
    <row r="904" customFormat="false" ht="12.75" hidden="false" customHeight="false" outlineLevel="0" collapsed="false">
      <c r="B904" s="1" t="s">
        <v>1712</v>
      </c>
    </row>
    <row r="905" customFormat="false" ht="12.75" hidden="false" customHeight="false" outlineLevel="0" collapsed="false">
      <c r="B905" s="1" t="s">
        <v>1713</v>
      </c>
    </row>
    <row r="906" customFormat="false" ht="12.75" hidden="false" customHeight="false" outlineLevel="0" collapsed="false">
      <c r="B906" s="1" t="s">
        <v>1714</v>
      </c>
    </row>
    <row r="907" customFormat="false" ht="12.75" hidden="false" customHeight="false" outlineLevel="0" collapsed="false">
      <c r="B907" s="1" t="s">
        <v>1715</v>
      </c>
    </row>
    <row r="908" customFormat="false" ht="12.75" hidden="false" customHeight="false" outlineLevel="0" collapsed="false">
      <c r="B908" s="1" t="s">
        <v>1716</v>
      </c>
    </row>
    <row r="909" customFormat="false" ht="12.75" hidden="false" customHeight="false" outlineLevel="0" collapsed="false">
      <c r="B909" s="1" t="s">
        <v>1717</v>
      </c>
    </row>
    <row r="910" customFormat="false" ht="12.75" hidden="false" customHeight="false" outlineLevel="0" collapsed="false">
      <c r="B910" s="1" t="s">
        <v>1718</v>
      </c>
    </row>
    <row r="911" customFormat="false" ht="12.75" hidden="false" customHeight="false" outlineLevel="0" collapsed="false">
      <c r="B911" s="1" t="s">
        <v>1719</v>
      </c>
    </row>
    <row r="912" customFormat="false" ht="12.75" hidden="false" customHeight="false" outlineLevel="0" collapsed="false">
      <c r="B912" s="1" t="s">
        <v>1720</v>
      </c>
    </row>
    <row r="913" customFormat="false" ht="12.75" hidden="false" customHeight="false" outlineLevel="0" collapsed="false">
      <c r="B913" s="1" t="s">
        <v>1721</v>
      </c>
    </row>
    <row r="914" customFormat="false" ht="12.75" hidden="false" customHeight="false" outlineLevel="0" collapsed="false">
      <c r="B914" s="1" t="s">
        <v>1722</v>
      </c>
    </row>
    <row r="915" customFormat="false" ht="12.75" hidden="false" customHeight="false" outlineLevel="0" collapsed="false">
      <c r="B915" s="1" t="s">
        <v>1723</v>
      </c>
    </row>
    <row r="916" customFormat="false" ht="12.75" hidden="false" customHeight="false" outlineLevel="0" collapsed="false">
      <c r="B916" s="1" t="s">
        <v>1724</v>
      </c>
    </row>
    <row r="917" customFormat="false" ht="12.75" hidden="false" customHeight="false" outlineLevel="0" collapsed="false">
      <c r="B917" s="1" t="s">
        <v>1725</v>
      </c>
    </row>
    <row r="918" customFormat="false" ht="12.75" hidden="false" customHeight="false" outlineLevel="0" collapsed="false">
      <c r="B918" s="1" t="s">
        <v>1726</v>
      </c>
    </row>
    <row r="919" customFormat="false" ht="12.75" hidden="false" customHeight="false" outlineLevel="0" collapsed="false">
      <c r="B919" s="1" t="s">
        <v>1727</v>
      </c>
    </row>
    <row r="920" customFormat="false" ht="12.75" hidden="false" customHeight="false" outlineLevel="0" collapsed="false">
      <c r="B920" s="1" t="s">
        <v>1728</v>
      </c>
    </row>
    <row r="921" customFormat="false" ht="12.75" hidden="false" customHeight="false" outlineLevel="0" collapsed="false">
      <c r="B921" s="1" t="s">
        <v>1729</v>
      </c>
    </row>
    <row r="922" customFormat="false" ht="12.75" hidden="false" customHeight="false" outlineLevel="0" collapsed="false">
      <c r="B922" s="1" t="s">
        <v>1730</v>
      </c>
    </row>
    <row r="923" customFormat="false" ht="12.75" hidden="false" customHeight="false" outlineLevel="0" collapsed="false">
      <c r="B923" s="1" t="s">
        <v>1731</v>
      </c>
    </row>
    <row r="924" customFormat="false" ht="12.75" hidden="false" customHeight="false" outlineLevel="0" collapsed="false">
      <c r="B924" s="1" t="s">
        <v>1732</v>
      </c>
    </row>
    <row r="925" customFormat="false" ht="12.75" hidden="false" customHeight="false" outlineLevel="0" collapsed="false">
      <c r="B925" s="1" t="s">
        <v>1733</v>
      </c>
    </row>
    <row r="926" customFormat="false" ht="12.75" hidden="false" customHeight="false" outlineLevel="0" collapsed="false">
      <c r="B926" s="1" t="s">
        <v>1734</v>
      </c>
    </row>
    <row r="927" customFormat="false" ht="12.75" hidden="false" customHeight="false" outlineLevel="0" collapsed="false">
      <c r="B927" s="1" t="s">
        <v>1735</v>
      </c>
    </row>
    <row r="928" customFormat="false" ht="12.75" hidden="false" customHeight="false" outlineLevel="0" collapsed="false">
      <c r="B928" s="1" t="s">
        <v>1736</v>
      </c>
    </row>
    <row r="929" customFormat="false" ht="12.75" hidden="false" customHeight="false" outlineLevel="0" collapsed="false">
      <c r="B929" s="1" t="s">
        <v>1737</v>
      </c>
    </row>
    <row r="930" customFormat="false" ht="12.75" hidden="false" customHeight="false" outlineLevel="0" collapsed="false">
      <c r="B930" s="1" t="s">
        <v>1738</v>
      </c>
    </row>
    <row r="931" customFormat="false" ht="12.75" hidden="false" customHeight="false" outlineLevel="0" collapsed="false">
      <c r="B931" s="1" t="s">
        <v>1739</v>
      </c>
    </row>
    <row r="932" customFormat="false" ht="12.75" hidden="false" customHeight="false" outlineLevel="0" collapsed="false">
      <c r="B932" s="1" t="s">
        <v>1740</v>
      </c>
    </row>
    <row r="933" customFormat="false" ht="12.75" hidden="false" customHeight="false" outlineLevel="0" collapsed="false">
      <c r="B933" s="1" t="s">
        <v>1741</v>
      </c>
    </row>
    <row r="934" customFormat="false" ht="12.75" hidden="false" customHeight="false" outlineLevel="0" collapsed="false">
      <c r="B934" s="1" t="s">
        <v>1742</v>
      </c>
    </row>
    <row r="935" customFormat="false" ht="12.75" hidden="false" customHeight="false" outlineLevel="0" collapsed="false">
      <c r="B935" s="1" t="s">
        <v>1743</v>
      </c>
    </row>
    <row r="936" customFormat="false" ht="12.75" hidden="false" customHeight="false" outlineLevel="0" collapsed="false">
      <c r="B936" s="1" t="s">
        <v>1744</v>
      </c>
    </row>
    <row r="937" customFormat="false" ht="12.75" hidden="false" customHeight="false" outlineLevel="0" collapsed="false">
      <c r="B937" s="1" t="s">
        <v>1745</v>
      </c>
    </row>
    <row r="938" customFormat="false" ht="12.75" hidden="false" customHeight="false" outlineLevel="0" collapsed="false">
      <c r="B938" s="1" t="s">
        <v>1746</v>
      </c>
    </row>
    <row r="939" customFormat="false" ht="12.75" hidden="false" customHeight="false" outlineLevel="0" collapsed="false">
      <c r="B939" s="1" t="s">
        <v>1747</v>
      </c>
    </row>
    <row r="940" customFormat="false" ht="12.75" hidden="false" customHeight="false" outlineLevel="0" collapsed="false">
      <c r="B940" s="1" t="s">
        <v>1748</v>
      </c>
    </row>
    <row r="941" customFormat="false" ht="12.75" hidden="false" customHeight="false" outlineLevel="0" collapsed="false">
      <c r="B941" s="1" t="s">
        <v>1749</v>
      </c>
    </row>
    <row r="942" customFormat="false" ht="12.75" hidden="false" customHeight="false" outlineLevel="0" collapsed="false">
      <c r="B942" s="1" t="s">
        <v>1750</v>
      </c>
    </row>
    <row r="943" customFormat="false" ht="12.75" hidden="false" customHeight="false" outlineLevel="0" collapsed="false">
      <c r="B943" s="1" t="s">
        <v>1751</v>
      </c>
    </row>
    <row r="944" customFormat="false" ht="12.75" hidden="false" customHeight="false" outlineLevel="0" collapsed="false">
      <c r="B944" s="1" t="s">
        <v>1752</v>
      </c>
    </row>
    <row r="945" customFormat="false" ht="12.75" hidden="false" customHeight="false" outlineLevel="0" collapsed="false">
      <c r="B945" s="1" t="s">
        <v>1753</v>
      </c>
    </row>
    <row r="946" customFormat="false" ht="12.75" hidden="false" customHeight="false" outlineLevel="0" collapsed="false">
      <c r="B946" s="1" t="s">
        <v>1754</v>
      </c>
    </row>
    <row r="947" customFormat="false" ht="12.75" hidden="false" customHeight="false" outlineLevel="0" collapsed="false">
      <c r="B947" s="1" t="s">
        <v>1755</v>
      </c>
    </row>
    <row r="948" customFormat="false" ht="12.75" hidden="false" customHeight="false" outlineLevel="0" collapsed="false">
      <c r="B948" s="1" t="s">
        <v>1756</v>
      </c>
    </row>
    <row r="949" customFormat="false" ht="12.75" hidden="false" customHeight="false" outlineLevel="0" collapsed="false">
      <c r="B949" s="1" t="s">
        <v>1757</v>
      </c>
    </row>
    <row r="950" customFormat="false" ht="12.75" hidden="false" customHeight="false" outlineLevel="0" collapsed="false">
      <c r="B950" s="1" t="s">
        <v>1758</v>
      </c>
    </row>
    <row r="951" customFormat="false" ht="12.75" hidden="false" customHeight="false" outlineLevel="0" collapsed="false">
      <c r="B951" s="1" t="s">
        <v>1759</v>
      </c>
    </row>
    <row r="952" customFormat="false" ht="12.75" hidden="false" customHeight="false" outlineLevel="0" collapsed="false">
      <c r="B952" s="1" t="s">
        <v>1760</v>
      </c>
    </row>
    <row r="953" customFormat="false" ht="12.75" hidden="false" customHeight="false" outlineLevel="0" collapsed="false">
      <c r="B953" s="1" t="s">
        <v>1761</v>
      </c>
    </row>
    <row r="954" customFormat="false" ht="12.75" hidden="false" customHeight="false" outlineLevel="0" collapsed="false">
      <c r="B954" s="1" t="s">
        <v>1762</v>
      </c>
    </row>
    <row r="955" customFormat="false" ht="12.75" hidden="false" customHeight="false" outlineLevel="0" collapsed="false">
      <c r="B955" s="1" t="s">
        <v>1763</v>
      </c>
    </row>
    <row r="956" customFormat="false" ht="12.75" hidden="false" customHeight="false" outlineLevel="0" collapsed="false">
      <c r="B956" s="1" t="s">
        <v>1764</v>
      </c>
    </row>
    <row r="957" customFormat="false" ht="12.75" hidden="false" customHeight="false" outlineLevel="0" collapsed="false">
      <c r="B957" s="1" t="s">
        <v>1765</v>
      </c>
    </row>
    <row r="958" customFormat="false" ht="12.75" hidden="false" customHeight="false" outlineLevel="0" collapsed="false">
      <c r="B958" s="1" t="s">
        <v>1766</v>
      </c>
    </row>
    <row r="959" customFormat="false" ht="12.75" hidden="false" customHeight="false" outlineLevel="0" collapsed="false">
      <c r="B959" s="1" t="s">
        <v>1767</v>
      </c>
    </row>
    <row r="960" customFormat="false" ht="12.75" hidden="false" customHeight="false" outlineLevel="0" collapsed="false">
      <c r="B960" s="1" t="s">
        <v>1768</v>
      </c>
    </row>
    <row r="961" customFormat="false" ht="12.75" hidden="false" customHeight="false" outlineLevel="0" collapsed="false">
      <c r="B961" s="1" t="s">
        <v>1769</v>
      </c>
    </row>
    <row r="962" customFormat="false" ht="12.75" hidden="false" customHeight="false" outlineLevel="0" collapsed="false">
      <c r="B962" s="1" t="s">
        <v>1770</v>
      </c>
    </row>
    <row r="963" customFormat="false" ht="12.75" hidden="false" customHeight="false" outlineLevel="0" collapsed="false">
      <c r="B963" s="1" t="s">
        <v>1771</v>
      </c>
    </row>
    <row r="964" customFormat="false" ht="12.75" hidden="false" customHeight="false" outlineLevel="0" collapsed="false">
      <c r="B964" s="1" t="s">
        <v>1772</v>
      </c>
    </row>
    <row r="965" customFormat="false" ht="12.75" hidden="false" customHeight="false" outlineLevel="0" collapsed="false">
      <c r="B965" s="1" t="s">
        <v>1773</v>
      </c>
    </row>
    <row r="966" customFormat="false" ht="12.75" hidden="false" customHeight="false" outlineLevel="0" collapsed="false">
      <c r="B966" s="1" t="s">
        <v>1774</v>
      </c>
    </row>
    <row r="967" customFormat="false" ht="12.75" hidden="false" customHeight="false" outlineLevel="0" collapsed="false">
      <c r="B967" s="1" t="s">
        <v>1775</v>
      </c>
    </row>
    <row r="968" customFormat="false" ht="12.75" hidden="false" customHeight="false" outlineLevel="0" collapsed="false">
      <c r="B968" s="1" t="s">
        <v>1776</v>
      </c>
    </row>
    <row r="969" customFormat="false" ht="12.75" hidden="false" customHeight="false" outlineLevel="0" collapsed="false">
      <c r="B969" s="1" t="s">
        <v>1777</v>
      </c>
    </row>
    <row r="970" customFormat="false" ht="12.75" hidden="false" customHeight="false" outlineLevel="0" collapsed="false">
      <c r="B970" s="1" t="s">
        <v>1778</v>
      </c>
    </row>
    <row r="971" customFormat="false" ht="12.75" hidden="false" customHeight="false" outlineLevel="0" collapsed="false">
      <c r="B971" s="1" t="s">
        <v>1779</v>
      </c>
    </row>
    <row r="972" customFormat="false" ht="12.75" hidden="false" customHeight="false" outlineLevel="0" collapsed="false">
      <c r="B972" s="1" t="s">
        <v>1780</v>
      </c>
    </row>
    <row r="973" customFormat="false" ht="12.75" hidden="false" customHeight="false" outlineLevel="0" collapsed="false">
      <c r="B973" s="1" t="s">
        <v>1781</v>
      </c>
    </row>
    <row r="974" customFormat="false" ht="12.75" hidden="false" customHeight="false" outlineLevel="0" collapsed="false">
      <c r="B974" s="1" t="s">
        <v>1782</v>
      </c>
    </row>
    <row r="975" customFormat="false" ht="12.75" hidden="false" customHeight="false" outlineLevel="0" collapsed="false">
      <c r="B975" s="1" t="s">
        <v>1783</v>
      </c>
    </row>
    <row r="976" customFormat="false" ht="12.75" hidden="false" customHeight="false" outlineLevel="0" collapsed="false">
      <c r="B976" s="1" t="s">
        <v>1784</v>
      </c>
    </row>
    <row r="977" customFormat="false" ht="12.75" hidden="false" customHeight="false" outlineLevel="0" collapsed="false">
      <c r="B977" s="1" t="s">
        <v>1785</v>
      </c>
    </row>
    <row r="978" customFormat="false" ht="12.75" hidden="false" customHeight="false" outlineLevel="0" collapsed="false">
      <c r="B978" s="1" t="s">
        <v>1786</v>
      </c>
    </row>
    <row r="979" customFormat="false" ht="12.75" hidden="false" customHeight="false" outlineLevel="0" collapsed="false">
      <c r="B979" s="1" t="s">
        <v>1787</v>
      </c>
    </row>
    <row r="980" customFormat="false" ht="12.75" hidden="false" customHeight="false" outlineLevel="0" collapsed="false">
      <c r="B980" s="1" t="s">
        <v>1788</v>
      </c>
    </row>
    <row r="981" customFormat="false" ht="12.75" hidden="false" customHeight="false" outlineLevel="0" collapsed="false">
      <c r="B981" s="1" t="s">
        <v>1789</v>
      </c>
    </row>
    <row r="982" customFormat="false" ht="12.75" hidden="false" customHeight="false" outlineLevel="0" collapsed="false">
      <c r="B982" s="1" t="s">
        <v>1790</v>
      </c>
    </row>
    <row r="983" customFormat="false" ht="12.75" hidden="false" customHeight="false" outlineLevel="0" collapsed="false">
      <c r="B983" s="1" t="s">
        <v>1791</v>
      </c>
    </row>
    <row r="984" customFormat="false" ht="12.75" hidden="false" customHeight="false" outlineLevel="0" collapsed="false">
      <c r="B984" s="1" t="s">
        <v>1792</v>
      </c>
    </row>
    <row r="985" customFormat="false" ht="12.75" hidden="false" customHeight="false" outlineLevel="0" collapsed="false">
      <c r="B985" s="1" t="s">
        <v>1793</v>
      </c>
    </row>
    <row r="986" customFormat="false" ht="12.75" hidden="false" customHeight="false" outlineLevel="0" collapsed="false">
      <c r="B986" s="1" t="s">
        <v>1794</v>
      </c>
    </row>
    <row r="987" customFormat="false" ht="12.75" hidden="false" customHeight="false" outlineLevel="0" collapsed="false">
      <c r="B987" s="1" t="s">
        <v>1795</v>
      </c>
    </row>
    <row r="988" customFormat="false" ht="12.75" hidden="false" customHeight="false" outlineLevel="0" collapsed="false">
      <c r="B988" s="1" t="s">
        <v>1796</v>
      </c>
    </row>
    <row r="989" customFormat="false" ht="12.75" hidden="false" customHeight="false" outlineLevel="0" collapsed="false">
      <c r="B989" s="1" t="s">
        <v>1797</v>
      </c>
    </row>
    <row r="990" customFormat="false" ht="12.75" hidden="false" customHeight="false" outlineLevel="0" collapsed="false">
      <c r="B990" s="1" t="s">
        <v>1798</v>
      </c>
    </row>
    <row r="991" customFormat="false" ht="12.75" hidden="false" customHeight="false" outlineLevel="0" collapsed="false">
      <c r="B991" s="1" t="s">
        <v>1799</v>
      </c>
    </row>
    <row r="992" customFormat="false" ht="12.75" hidden="false" customHeight="false" outlineLevel="0" collapsed="false">
      <c r="B992" s="1" t="s">
        <v>1800</v>
      </c>
    </row>
    <row r="993" customFormat="false" ht="12.75" hidden="false" customHeight="false" outlineLevel="0" collapsed="false">
      <c r="B993" s="1" t="s">
        <v>1801</v>
      </c>
    </row>
    <row r="994" customFormat="false" ht="12.75" hidden="false" customHeight="false" outlineLevel="0" collapsed="false">
      <c r="B994" s="1" t="s">
        <v>1802</v>
      </c>
    </row>
    <row r="995" customFormat="false" ht="12.75" hidden="false" customHeight="false" outlineLevel="0" collapsed="false">
      <c r="B995" s="1" t="s">
        <v>1803</v>
      </c>
    </row>
    <row r="996" customFormat="false" ht="12.75" hidden="false" customHeight="false" outlineLevel="0" collapsed="false">
      <c r="B996" s="1" t="s">
        <v>1804</v>
      </c>
    </row>
    <row r="997" customFormat="false" ht="12.75" hidden="false" customHeight="false" outlineLevel="0" collapsed="false">
      <c r="B997" s="1" t="s">
        <v>1805</v>
      </c>
    </row>
    <row r="998" customFormat="false" ht="12.75" hidden="false" customHeight="false" outlineLevel="0" collapsed="false">
      <c r="B998" s="1" t="s">
        <v>1806</v>
      </c>
    </row>
    <row r="999" customFormat="false" ht="12.75" hidden="false" customHeight="false" outlineLevel="0" collapsed="false">
      <c r="B999" s="1" t="s">
        <v>1807</v>
      </c>
    </row>
    <row r="1000" customFormat="false" ht="12.75" hidden="false" customHeight="false" outlineLevel="0" collapsed="false">
      <c r="B1000" s="1" t="s">
        <v>1808</v>
      </c>
    </row>
    <row r="1001" customFormat="false" ht="12.75" hidden="false" customHeight="false" outlineLevel="0" collapsed="false">
      <c r="B1001" s="1" t="s">
        <v>1809</v>
      </c>
    </row>
    <row r="1002" customFormat="false" ht="12.75" hidden="false" customHeight="false" outlineLevel="0" collapsed="false">
      <c r="B1002" s="1" t="s">
        <v>1810</v>
      </c>
    </row>
    <row r="1003" customFormat="false" ht="12.75" hidden="false" customHeight="false" outlineLevel="0" collapsed="false">
      <c r="B1003" s="1" t="s">
        <v>1811</v>
      </c>
    </row>
    <row r="1004" customFormat="false" ht="12.75" hidden="false" customHeight="false" outlineLevel="0" collapsed="false">
      <c r="B1004" s="1" t="s">
        <v>1812</v>
      </c>
    </row>
    <row r="1005" customFormat="false" ht="12.75" hidden="false" customHeight="false" outlineLevel="0" collapsed="false">
      <c r="B1005" s="1" t="s">
        <v>1813</v>
      </c>
    </row>
    <row r="1006" customFormat="false" ht="12.75" hidden="false" customHeight="false" outlineLevel="0" collapsed="false">
      <c r="B1006" s="1" t="s">
        <v>1814</v>
      </c>
    </row>
    <row r="1007" customFormat="false" ht="12.75" hidden="false" customHeight="false" outlineLevel="0" collapsed="false">
      <c r="B1007" s="1" t="s">
        <v>1815</v>
      </c>
    </row>
    <row r="1008" customFormat="false" ht="12.75" hidden="false" customHeight="false" outlineLevel="0" collapsed="false">
      <c r="B1008" s="1" t="s">
        <v>1816</v>
      </c>
    </row>
    <row r="1009" customFormat="false" ht="12.75" hidden="false" customHeight="false" outlineLevel="0" collapsed="false">
      <c r="B1009" s="1" t="s">
        <v>1817</v>
      </c>
    </row>
    <row r="1010" customFormat="false" ht="12.75" hidden="false" customHeight="false" outlineLevel="0" collapsed="false">
      <c r="B1010" s="1" t="s">
        <v>1818</v>
      </c>
    </row>
    <row r="1011" customFormat="false" ht="12.75" hidden="false" customHeight="false" outlineLevel="0" collapsed="false">
      <c r="B1011" s="1" t="s">
        <v>1819</v>
      </c>
    </row>
    <row r="1012" customFormat="false" ht="12.75" hidden="false" customHeight="false" outlineLevel="0" collapsed="false">
      <c r="B1012" s="1" t="s">
        <v>1820</v>
      </c>
    </row>
    <row r="1013" customFormat="false" ht="12.75" hidden="false" customHeight="false" outlineLevel="0" collapsed="false">
      <c r="B1013" s="1" t="s">
        <v>1821</v>
      </c>
    </row>
    <row r="1014" customFormat="false" ht="12.75" hidden="false" customHeight="false" outlineLevel="0" collapsed="false">
      <c r="B1014" s="1" t="s">
        <v>1822</v>
      </c>
    </row>
    <row r="1015" customFormat="false" ht="12.75" hidden="false" customHeight="false" outlineLevel="0" collapsed="false">
      <c r="B1015" s="1" t="s">
        <v>1823</v>
      </c>
    </row>
    <row r="1016" customFormat="false" ht="12.75" hidden="false" customHeight="false" outlineLevel="0" collapsed="false">
      <c r="B1016" s="1" t="s">
        <v>1824</v>
      </c>
    </row>
    <row r="1017" customFormat="false" ht="12.75" hidden="false" customHeight="false" outlineLevel="0" collapsed="false">
      <c r="B1017" s="1" t="s">
        <v>1825</v>
      </c>
    </row>
    <row r="1018" customFormat="false" ht="12.75" hidden="false" customHeight="false" outlineLevel="0" collapsed="false">
      <c r="B1018" s="1" t="s">
        <v>1826</v>
      </c>
    </row>
    <row r="1019" customFormat="false" ht="12.75" hidden="false" customHeight="false" outlineLevel="0" collapsed="false">
      <c r="B1019" s="1" t="s">
        <v>1827</v>
      </c>
    </row>
    <row r="1020" customFormat="false" ht="12.75" hidden="false" customHeight="false" outlineLevel="0" collapsed="false">
      <c r="B1020" s="1" t="s">
        <v>1828</v>
      </c>
    </row>
    <row r="1021" customFormat="false" ht="12.75" hidden="false" customHeight="false" outlineLevel="0" collapsed="false">
      <c r="B1021" s="1" t="s">
        <v>1829</v>
      </c>
    </row>
    <row r="1022" customFormat="false" ht="12.75" hidden="false" customHeight="false" outlineLevel="0" collapsed="false">
      <c r="B1022" s="1" t="s">
        <v>1830</v>
      </c>
    </row>
    <row r="1023" customFormat="false" ht="12.75" hidden="false" customHeight="false" outlineLevel="0" collapsed="false">
      <c r="B1023" s="1" t="s">
        <v>1831</v>
      </c>
    </row>
    <row r="1024" customFormat="false" ht="12.75" hidden="false" customHeight="false" outlineLevel="0" collapsed="false">
      <c r="B1024" s="1" t="s">
        <v>1832</v>
      </c>
    </row>
    <row r="1025" customFormat="false" ht="12.75" hidden="false" customHeight="false" outlineLevel="0" collapsed="false">
      <c r="B1025" s="1" t="s">
        <v>1833</v>
      </c>
    </row>
    <row r="1026" customFormat="false" ht="12.75" hidden="false" customHeight="false" outlineLevel="0" collapsed="false">
      <c r="B1026" s="1" t="s">
        <v>1834</v>
      </c>
    </row>
    <row r="1027" customFormat="false" ht="12.75" hidden="false" customHeight="false" outlineLevel="0" collapsed="false">
      <c r="B1027" s="1" t="s">
        <v>1835</v>
      </c>
    </row>
    <row r="1028" customFormat="false" ht="12.75" hidden="false" customHeight="false" outlineLevel="0" collapsed="false">
      <c r="B1028" s="1" t="s">
        <v>1836</v>
      </c>
    </row>
    <row r="1029" customFormat="false" ht="12.75" hidden="false" customHeight="false" outlineLevel="0" collapsed="false">
      <c r="B1029" s="1" t="s">
        <v>1837</v>
      </c>
    </row>
    <row r="1030" customFormat="false" ht="12.75" hidden="false" customHeight="false" outlineLevel="0" collapsed="false">
      <c r="B1030" s="1" t="s">
        <v>1838</v>
      </c>
    </row>
    <row r="1031" customFormat="false" ht="12.75" hidden="false" customHeight="false" outlineLevel="0" collapsed="false">
      <c r="B1031" s="1" t="s">
        <v>1839</v>
      </c>
    </row>
    <row r="1032" customFormat="false" ht="12.75" hidden="false" customHeight="false" outlineLevel="0" collapsed="false">
      <c r="B1032" s="1" t="s">
        <v>1840</v>
      </c>
    </row>
    <row r="1033" customFormat="false" ht="12.75" hidden="false" customHeight="false" outlineLevel="0" collapsed="false">
      <c r="B1033" s="1" t="s">
        <v>1841</v>
      </c>
    </row>
    <row r="1034" customFormat="false" ht="12.75" hidden="false" customHeight="false" outlineLevel="0" collapsed="false">
      <c r="B1034" s="1" t="s">
        <v>1842</v>
      </c>
    </row>
    <row r="1035" customFormat="false" ht="12.75" hidden="false" customHeight="false" outlineLevel="0" collapsed="false">
      <c r="B1035" s="1" t="s">
        <v>1843</v>
      </c>
    </row>
    <row r="1036" customFormat="false" ht="12.75" hidden="false" customHeight="false" outlineLevel="0" collapsed="false">
      <c r="B1036" s="1" t="s">
        <v>1844</v>
      </c>
    </row>
    <row r="1037" customFormat="false" ht="12.75" hidden="false" customHeight="false" outlineLevel="0" collapsed="false">
      <c r="B1037" s="1" t="s">
        <v>1845</v>
      </c>
    </row>
    <row r="1038" customFormat="false" ht="12.75" hidden="false" customHeight="false" outlineLevel="0" collapsed="false">
      <c r="B1038" s="1" t="s">
        <v>1846</v>
      </c>
    </row>
    <row r="1039" customFormat="false" ht="12.75" hidden="false" customHeight="false" outlineLevel="0" collapsed="false">
      <c r="B1039" s="1" t="s">
        <v>1847</v>
      </c>
    </row>
    <row r="1040" customFormat="false" ht="12.75" hidden="false" customHeight="false" outlineLevel="0" collapsed="false">
      <c r="B1040" s="1" t="s">
        <v>1848</v>
      </c>
    </row>
    <row r="1041" customFormat="false" ht="12.75" hidden="false" customHeight="false" outlineLevel="0" collapsed="false">
      <c r="B1041" s="1" t="s">
        <v>1849</v>
      </c>
    </row>
    <row r="1042" customFormat="false" ht="12.75" hidden="false" customHeight="false" outlineLevel="0" collapsed="false">
      <c r="B1042" s="1" t="s">
        <v>1850</v>
      </c>
    </row>
    <row r="1043" customFormat="false" ht="12.75" hidden="false" customHeight="false" outlineLevel="0" collapsed="false">
      <c r="B1043" s="1" t="s">
        <v>1851</v>
      </c>
    </row>
    <row r="1044" customFormat="false" ht="12.75" hidden="false" customHeight="false" outlineLevel="0" collapsed="false">
      <c r="B1044" s="1" t="s">
        <v>1852</v>
      </c>
    </row>
    <row r="1045" customFormat="false" ht="12.75" hidden="false" customHeight="false" outlineLevel="0" collapsed="false">
      <c r="B1045" s="1" t="s">
        <v>1853</v>
      </c>
    </row>
    <row r="1046" customFormat="false" ht="12.75" hidden="false" customHeight="false" outlineLevel="0" collapsed="false">
      <c r="B1046" s="1" t="s">
        <v>1854</v>
      </c>
    </row>
    <row r="1047" customFormat="false" ht="12.75" hidden="false" customHeight="false" outlineLevel="0" collapsed="false">
      <c r="B1047" s="1" t="s">
        <v>1855</v>
      </c>
    </row>
    <row r="1048" customFormat="false" ht="12.75" hidden="false" customHeight="false" outlineLevel="0" collapsed="false">
      <c r="B1048" s="1" t="s">
        <v>1856</v>
      </c>
    </row>
    <row r="1049" customFormat="false" ht="12.75" hidden="false" customHeight="false" outlineLevel="0" collapsed="false">
      <c r="B1049" s="1" t="s">
        <v>1857</v>
      </c>
    </row>
    <row r="1050" customFormat="false" ht="12.75" hidden="false" customHeight="false" outlineLevel="0" collapsed="false">
      <c r="B1050" s="1" t="s">
        <v>1858</v>
      </c>
    </row>
    <row r="1051" customFormat="false" ht="12.75" hidden="false" customHeight="false" outlineLevel="0" collapsed="false">
      <c r="B1051" s="1" t="s">
        <v>1859</v>
      </c>
    </row>
    <row r="1052" customFormat="false" ht="12.75" hidden="false" customHeight="false" outlineLevel="0" collapsed="false">
      <c r="B1052" s="1" t="s">
        <v>1860</v>
      </c>
    </row>
    <row r="1053" customFormat="false" ht="12.75" hidden="false" customHeight="false" outlineLevel="0" collapsed="false">
      <c r="B1053" s="1" t="s">
        <v>1861</v>
      </c>
    </row>
    <row r="1054" customFormat="false" ht="12.75" hidden="false" customHeight="false" outlineLevel="0" collapsed="false">
      <c r="B1054" s="1" t="s">
        <v>1862</v>
      </c>
    </row>
    <row r="1055" customFormat="false" ht="12.75" hidden="false" customHeight="false" outlineLevel="0" collapsed="false">
      <c r="B1055" s="1" t="s">
        <v>1863</v>
      </c>
    </row>
    <row r="1056" customFormat="false" ht="12.75" hidden="false" customHeight="false" outlineLevel="0" collapsed="false">
      <c r="B1056" s="1" t="s">
        <v>1864</v>
      </c>
    </row>
    <row r="1057" customFormat="false" ht="12.75" hidden="false" customHeight="false" outlineLevel="0" collapsed="false">
      <c r="B1057" s="1" t="s">
        <v>1865</v>
      </c>
    </row>
    <row r="1058" customFormat="false" ht="12.75" hidden="false" customHeight="false" outlineLevel="0" collapsed="false">
      <c r="B1058" s="1" t="s">
        <v>1866</v>
      </c>
    </row>
    <row r="1059" customFormat="false" ht="12.75" hidden="false" customHeight="false" outlineLevel="0" collapsed="false">
      <c r="B1059" s="1" t="s">
        <v>1867</v>
      </c>
    </row>
    <row r="1060" customFormat="false" ht="12.75" hidden="false" customHeight="false" outlineLevel="0" collapsed="false">
      <c r="B1060" s="1" t="s">
        <v>1868</v>
      </c>
    </row>
    <row r="1061" customFormat="false" ht="12.75" hidden="false" customHeight="false" outlineLevel="0" collapsed="false">
      <c r="B1061" s="1" t="s">
        <v>1869</v>
      </c>
    </row>
    <row r="1062" customFormat="false" ht="12.75" hidden="false" customHeight="false" outlineLevel="0" collapsed="false">
      <c r="B1062" s="1" t="s">
        <v>1870</v>
      </c>
    </row>
    <row r="1063" customFormat="false" ht="12.75" hidden="false" customHeight="false" outlineLevel="0" collapsed="false">
      <c r="B1063" s="1" t="s">
        <v>1871</v>
      </c>
    </row>
    <row r="1064" customFormat="false" ht="12.75" hidden="false" customHeight="false" outlineLevel="0" collapsed="false">
      <c r="B1064" s="1" t="s">
        <v>1872</v>
      </c>
    </row>
    <row r="1065" customFormat="false" ht="12.75" hidden="false" customHeight="false" outlineLevel="0" collapsed="false">
      <c r="B1065" s="1" t="s">
        <v>1873</v>
      </c>
    </row>
    <row r="1066" customFormat="false" ht="12.75" hidden="false" customHeight="false" outlineLevel="0" collapsed="false">
      <c r="B1066" s="1" t="s">
        <v>1874</v>
      </c>
    </row>
    <row r="1067" customFormat="false" ht="12.75" hidden="false" customHeight="false" outlineLevel="0" collapsed="false">
      <c r="B1067" s="1" t="s">
        <v>1875</v>
      </c>
    </row>
    <row r="1068" customFormat="false" ht="12.75" hidden="false" customHeight="false" outlineLevel="0" collapsed="false">
      <c r="B1068" s="1" t="s">
        <v>1876</v>
      </c>
    </row>
    <row r="1069" customFormat="false" ht="12.75" hidden="false" customHeight="false" outlineLevel="0" collapsed="false">
      <c r="B1069" s="1" t="s">
        <v>1877</v>
      </c>
    </row>
    <row r="1070" customFormat="false" ht="12.75" hidden="false" customHeight="false" outlineLevel="0" collapsed="false">
      <c r="B1070" s="1" t="s">
        <v>1878</v>
      </c>
    </row>
    <row r="1071" customFormat="false" ht="12.75" hidden="false" customHeight="false" outlineLevel="0" collapsed="false">
      <c r="B1071" s="1" t="s">
        <v>1879</v>
      </c>
    </row>
    <row r="1072" customFormat="false" ht="12.75" hidden="false" customHeight="false" outlineLevel="0" collapsed="false">
      <c r="B1072" s="1" t="s">
        <v>1880</v>
      </c>
    </row>
    <row r="1073" customFormat="false" ht="12.75" hidden="false" customHeight="false" outlineLevel="0" collapsed="false">
      <c r="B1073" s="1" t="s">
        <v>1881</v>
      </c>
    </row>
    <row r="1074" customFormat="false" ht="12.75" hidden="false" customHeight="false" outlineLevel="0" collapsed="false">
      <c r="B1074" s="1" t="s">
        <v>1882</v>
      </c>
    </row>
    <row r="1075" customFormat="false" ht="12.75" hidden="false" customHeight="false" outlineLevel="0" collapsed="false">
      <c r="B1075" s="1" t="s">
        <v>1883</v>
      </c>
    </row>
    <row r="1076" customFormat="false" ht="12.75" hidden="false" customHeight="false" outlineLevel="0" collapsed="false">
      <c r="B1076" s="1" t="s">
        <v>1884</v>
      </c>
    </row>
    <row r="1077" customFormat="false" ht="12.75" hidden="false" customHeight="false" outlineLevel="0" collapsed="false">
      <c r="B1077" s="1" t="s">
        <v>1885</v>
      </c>
    </row>
    <row r="1078" customFormat="false" ht="12.75" hidden="false" customHeight="false" outlineLevel="0" collapsed="false">
      <c r="B1078" s="1" t="s">
        <v>1886</v>
      </c>
    </row>
    <row r="1079" customFormat="false" ht="12.75" hidden="false" customHeight="false" outlineLevel="0" collapsed="false">
      <c r="B1079" s="1" t="s">
        <v>1887</v>
      </c>
    </row>
    <row r="1080" customFormat="false" ht="12.75" hidden="false" customHeight="false" outlineLevel="0" collapsed="false">
      <c r="B1080" s="1" t="s">
        <v>1888</v>
      </c>
    </row>
    <row r="1081" customFormat="false" ht="12.75" hidden="false" customHeight="false" outlineLevel="0" collapsed="false">
      <c r="B1081" s="1" t="s">
        <v>1889</v>
      </c>
    </row>
    <row r="1082" customFormat="false" ht="12.75" hidden="false" customHeight="false" outlineLevel="0" collapsed="false">
      <c r="B1082" s="1" t="s">
        <v>1890</v>
      </c>
    </row>
    <row r="1083" customFormat="false" ht="12.75" hidden="false" customHeight="false" outlineLevel="0" collapsed="false">
      <c r="B1083" s="1" t="s">
        <v>1891</v>
      </c>
    </row>
    <row r="1084" customFormat="false" ht="12.75" hidden="false" customHeight="false" outlineLevel="0" collapsed="false">
      <c r="B1084" s="1" t="s">
        <v>1892</v>
      </c>
    </row>
    <row r="1085" customFormat="false" ht="12.75" hidden="false" customHeight="false" outlineLevel="0" collapsed="false">
      <c r="B1085" s="1" t="s">
        <v>1893</v>
      </c>
    </row>
    <row r="1086" customFormat="false" ht="12.75" hidden="false" customHeight="false" outlineLevel="0" collapsed="false">
      <c r="B1086" s="1" t="s">
        <v>1894</v>
      </c>
    </row>
    <row r="1087" customFormat="false" ht="12.75" hidden="false" customHeight="false" outlineLevel="0" collapsed="false">
      <c r="B1087" s="1" t="s">
        <v>1895</v>
      </c>
    </row>
    <row r="1088" customFormat="false" ht="12.75" hidden="false" customHeight="false" outlineLevel="0" collapsed="false">
      <c r="B1088" s="1" t="s">
        <v>1896</v>
      </c>
    </row>
    <row r="1089" customFormat="false" ht="12.75" hidden="false" customHeight="false" outlineLevel="0" collapsed="false">
      <c r="B1089" s="1" t="s">
        <v>1897</v>
      </c>
    </row>
    <row r="1090" customFormat="false" ht="12.75" hidden="false" customHeight="false" outlineLevel="0" collapsed="false">
      <c r="B1090" s="1" t="s">
        <v>1898</v>
      </c>
    </row>
    <row r="1091" customFormat="false" ht="12.75" hidden="false" customHeight="false" outlineLevel="0" collapsed="false">
      <c r="B1091" s="1" t="s">
        <v>1899</v>
      </c>
    </row>
    <row r="1092" customFormat="false" ht="12.75" hidden="false" customHeight="false" outlineLevel="0" collapsed="false">
      <c r="B1092" s="1" t="s">
        <v>1900</v>
      </c>
    </row>
    <row r="1093" customFormat="false" ht="12.75" hidden="false" customHeight="false" outlineLevel="0" collapsed="false">
      <c r="B1093" s="1" t="s">
        <v>1901</v>
      </c>
    </row>
    <row r="1094" customFormat="false" ht="12.75" hidden="false" customHeight="false" outlineLevel="0" collapsed="false">
      <c r="B1094" s="1" t="s">
        <v>1902</v>
      </c>
    </row>
    <row r="1095" customFormat="false" ht="12.75" hidden="false" customHeight="false" outlineLevel="0" collapsed="false">
      <c r="B1095" s="1" t="s">
        <v>1903</v>
      </c>
    </row>
    <row r="1096" customFormat="false" ht="12.75" hidden="false" customHeight="false" outlineLevel="0" collapsed="false">
      <c r="B1096" s="1" t="s">
        <v>1904</v>
      </c>
    </row>
    <row r="1097" customFormat="false" ht="12.75" hidden="false" customHeight="false" outlineLevel="0" collapsed="false">
      <c r="B1097" s="1" t="s">
        <v>1905</v>
      </c>
    </row>
    <row r="1098" customFormat="false" ht="12.75" hidden="false" customHeight="false" outlineLevel="0" collapsed="false">
      <c r="B1098" s="1" t="s">
        <v>1906</v>
      </c>
    </row>
    <row r="1099" customFormat="false" ht="12.75" hidden="false" customHeight="false" outlineLevel="0" collapsed="false">
      <c r="B1099" s="1" t="s">
        <v>1907</v>
      </c>
    </row>
    <row r="1100" customFormat="false" ht="12.75" hidden="false" customHeight="false" outlineLevel="0" collapsed="false">
      <c r="B1100" s="1" t="s">
        <v>1908</v>
      </c>
    </row>
    <row r="1101" customFormat="false" ht="12.75" hidden="false" customHeight="false" outlineLevel="0" collapsed="false">
      <c r="B1101" s="1" t="s">
        <v>1909</v>
      </c>
    </row>
    <row r="1102" customFormat="false" ht="12.75" hidden="false" customHeight="false" outlineLevel="0" collapsed="false">
      <c r="B1102" s="1" t="s">
        <v>1910</v>
      </c>
    </row>
    <row r="1103" customFormat="false" ht="12.75" hidden="false" customHeight="false" outlineLevel="0" collapsed="false">
      <c r="B1103" s="1" t="s">
        <v>1911</v>
      </c>
    </row>
    <row r="1104" customFormat="false" ht="12.75" hidden="false" customHeight="false" outlineLevel="0" collapsed="false">
      <c r="B1104" s="1" t="s">
        <v>1912</v>
      </c>
    </row>
    <row r="1105" customFormat="false" ht="12.75" hidden="false" customHeight="false" outlineLevel="0" collapsed="false">
      <c r="B1105" s="1" t="s">
        <v>1913</v>
      </c>
    </row>
    <row r="1106" customFormat="false" ht="12.75" hidden="false" customHeight="false" outlineLevel="0" collapsed="false">
      <c r="B1106" s="1" t="s">
        <v>1914</v>
      </c>
    </row>
    <row r="1107" customFormat="false" ht="12.75" hidden="false" customHeight="false" outlineLevel="0" collapsed="false">
      <c r="B1107" s="1" t="s">
        <v>1915</v>
      </c>
    </row>
    <row r="1108" customFormat="false" ht="12.75" hidden="false" customHeight="false" outlineLevel="0" collapsed="false">
      <c r="B1108" s="1" t="s">
        <v>1916</v>
      </c>
    </row>
    <row r="1109" customFormat="false" ht="12.75" hidden="false" customHeight="false" outlineLevel="0" collapsed="false">
      <c r="B1109" s="1" t="s">
        <v>1917</v>
      </c>
    </row>
    <row r="1110" customFormat="false" ht="12.75" hidden="false" customHeight="false" outlineLevel="0" collapsed="false">
      <c r="B1110" s="1" t="s">
        <v>1918</v>
      </c>
    </row>
    <row r="1111" customFormat="false" ht="12.75" hidden="false" customHeight="false" outlineLevel="0" collapsed="false">
      <c r="B1111" s="1" t="s">
        <v>1919</v>
      </c>
    </row>
    <row r="1112" customFormat="false" ht="12.75" hidden="false" customHeight="false" outlineLevel="0" collapsed="false">
      <c r="B1112" s="1" t="s">
        <v>1920</v>
      </c>
    </row>
    <row r="1113" customFormat="false" ht="12.75" hidden="false" customHeight="false" outlineLevel="0" collapsed="false">
      <c r="B1113" s="1" t="s">
        <v>1921</v>
      </c>
    </row>
    <row r="1114" customFormat="false" ht="12.75" hidden="false" customHeight="false" outlineLevel="0" collapsed="false">
      <c r="B1114" s="1" t="s">
        <v>1922</v>
      </c>
    </row>
    <row r="1115" customFormat="false" ht="12.75" hidden="false" customHeight="false" outlineLevel="0" collapsed="false">
      <c r="B1115" s="1" t="s">
        <v>1923</v>
      </c>
    </row>
    <row r="1116" customFormat="false" ht="12.75" hidden="false" customHeight="false" outlineLevel="0" collapsed="false">
      <c r="B1116" s="1" t="s">
        <v>1924</v>
      </c>
    </row>
    <row r="1117" customFormat="false" ht="12.75" hidden="false" customHeight="false" outlineLevel="0" collapsed="false">
      <c r="B1117" s="1" t="s">
        <v>1925</v>
      </c>
    </row>
    <row r="1118" customFormat="false" ht="12.75" hidden="false" customHeight="false" outlineLevel="0" collapsed="false">
      <c r="B1118" s="1" t="s">
        <v>1926</v>
      </c>
    </row>
    <row r="1119" customFormat="false" ht="12.75" hidden="false" customHeight="false" outlineLevel="0" collapsed="false">
      <c r="B1119" s="1" t="s">
        <v>1927</v>
      </c>
    </row>
    <row r="1120" customFormat="false" ht="12.75" hidden="false" customHeight="false" outlineLevel="0" collapsed="false">
      <c r="B1120" s="1" t="s">
        <v>1928</v>
      </c>
    </row>
    <row r="1121" customFormat="false" ht="12.75" hidden="false" customHeight="false" outlineLevel="0" collapsed="false">
      <c r="B1121" s="1" t="s">
        <v>1929</v>
      </c>
    </row>
    <row r="1122" customFormat="false" ht="12.75" hidden="false" customHeight="false" outlineLevel="0" collapsed="false">
      <c r="B1122" s="1" t="s">
        <v>1930</v>
      </c>
    </row>
    <row r="1123" customFormat="false" ht="12.75" hidden="false" customHeight="false" outlineLevel="0" collapsed="false">
      <c r="B1123" s="1" t="s">
        <v>1931</v>
      </c>
    </row>
    <row r="1124" customFormat="false" ht="12.75" hidden="false" customHeight="false" outlineLevel="0" collapsed="false">
      <c r="B1124" s="1" t="s">
        <v>1932</v>
      </c>
    </row>
    <row r="1125" customFormat="false" ht="12.75" hidden="false" customHeight="false" outlineLevel="0" collapsed="false">
      <c r="B1125" s="1" t="s">
        <v>1933</v>
      </c>
    </row>
    <row r="1126" customFormat="false" ht="12.75" hidden="false" customHeight="false" outlineLevel="0" collapsed="false">
      <c r="B1126" s="1" t="s">
        <v>1934</v>
      </c>
    </row>
    <row r="1127" customFormat="false" ht="12.75" hidden="false" customHeight="false" outlineLevel="0" collapsed="false">
      <c r="B1127" s="1" t="s">
        <v>1935</v>
      </c>
    </row>
    <row r="1128" customFormat="false" ht="12.75" hidden="false" customHeight="false" outlineLevel="0" collapsed="false">
      <c r="B1128" s="1" t="s">
        <v>1936</v>
      </c>
    </row>
    <row r="1129" customFormat="false" ht="12.75" hidden="false" customHeight="false" outlineLevel="0" collapsed="false">
      <c r="B1129" s="1" t="s">
        <v>1937</v>
      </c>
    </row>
    <row r="1130" customFormat="false" ht="12.75" hidden="false" customHeight="false" outlineLevel="0" collapsed="false">
      <c r="B1130" s="1" t="s">
        <v>1938</v>
      </c>
    </row>
    <row r="1131" customFormat="false" ht="12.75" hidden="false" customHeight="false" outlineLevel="0" collapsed="false">
      <c r="B1131" s="1" t="s">
        <v>1939</v>
      </c>
    </row>
    <row r="1132" customFormat="false" ht="12.75" hidden="false" customHeight="false" outlineLevel="0" collapsed="false">
      <c r="B1132" s="1" t="s">
        <v>1940</v>
      </c>
    </row>
    <row r="1133" customFormat="false" ht="12.75" hidden="false" customHeight="false" outlineLevel="0" collapsed="false">
      <c r="B1133" s="1" t="s">
        <v>1941</v>
      </c>
    </row>
    <row r="1134" customFormat="false" ht="12.75" hidden="false" customHeight="false" outlineLevel="0" collapsed="false">
      <c r="B1134" s="1" t="s">
        <v>1942</v>
      </c>
    </row>
    <row r="1135" customFormat="false" ht="12.75" hidden="false" customHeight="false" outlineLevel="0" collapsed="false">
      <c r="B1135" s="1" t="s">
        <v>1943</v>
      </c>
    </row>
    <row r="1136" customFormat="false" ht="12.75" hidden="false" customHeight="false" outlineLevel="0" collapsed="false">
      <c r="B1136" s="1" t="s">
        <v>1944</v>
      </c>
    </row>
    <row r="1137" customFormat="false" ht="12.75" hidden="false" customHeight="false" outlineLevel="0" collapsed="false">
      <c r="B1137" s="1" t="s">
        <v>1945</v>
      </c>
    </row>
    <row r="1138" customFormat="false" ht="12.75" hidden="false" customHeight="false" outlineLevel="0" collapsed="false">
      <c r="B1138" s="1" t="s">
        <v>1946</v>
      </c>
    </row>
    <row r="1139" customFormat="false" ht="12.75" hidden="false" customHeight="false" outlineLevel="0" collapsed="false">
      <c r="A1139" s="1" t="s">
        <v>1947</v>
      </c>
    </row>
    <row r="1140" customFormat="false" ht="12.75" hidden="false" customHeight="false" outlineLevel="0" collapsed="false">
      <c r="B1140" s="1" t="s">
        <v>1948</v>
      </c>
    </row>
    <row r="1141" customFormat="false" ht="12.75" hidden="false" customHeight="false" outlineLevel="0" collapsed="false">
      <c r="B1141" s="1" t="s">
        <v>1949</v>
      </c>
    </row>
    <row r="1142" customFormat="false" ht="12.75" hidden="false" customHeight="false" outlineLevel="0" collapsed="false">
      <c r="B1142" s="1" t="s">
        <v>1950</v>
      </c>
    </row>
    <row r="1143" customFormat="false" ht="12.75" hidden="false" customHeight="false" outlineLevel="0" collapsed="false">
      <c r="B1143" s="1" t="s">
        <v>1951</v>
      </c>
    </row>
  </sheetData>
  <mergeCells count="2">
    <mergeCell ref="A1:D1"/>
    <mergeCell ref="A3:F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E1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J:J A1"/>
    </sheetView>
  </sheetViews>
  <sheetFormatPr defaultRowHeight="12.75" zeroHeight="false" outlineLevelRow="0" outlineLevelCol="0"/>
  <cols>
    <col collapsed="false" customWidth="true" hidden="false" outlineLevel="0" max="1" min="1" style="0" width="9.14"/>
    <col collapsed="false" customWidth="true" hidden="false" outlineLevel="0" max="3" min="2" style="1" width="10.33"/>
    <col collapsed="false" customWidth="true" hidden="false" outlineLevel="0" max="4" min="4" style="1" width="18.55"/>
    <col collapsed="false" customWidth="true" hidden="false" outlineLevel="0" max="5" min="5" style="1" width="50.33"/>
    <col collapsed="false" customWidth="true" hidden="false" outlineLevel="0" max="1025" min="6" style="0" width="9.14"/>
  </cols>
  <sheetData>
    <row r="2" customFormat="false" ht="12.75" hidden="false" customHeight="false" outlineLevel="0" collapsed="false">
      <c r="B2" s="95" t="s">
        <v>1952</v>
      </c>
      <c r="C2" s="95"/>
      <c r="D2" s="95"/>
      <c r="E2" s="95"/>
    </row>
    <row r="3" customFormat="false" ht="12.75" hidden="false" customHeight="false" outlineLevel="0" collapsed="false">
      <c r="B3" s="96" t="s">
        <v>1953</v>
      </c>
      <c r="C3" s="96" t="s">
        <v>1954</v>
      </c>
      <c r="D3" s="96" t="s">
        <v>1955</v>
      </c>
      <c r="E3" s="96" t="s">
        <v>1956</v>
      </c>
    </row>
    <row r="4" customFormat="false" ht="12.75" hidden="false" customHeight="false" outlineLevel="0" collapsed="false">
      <c r="B4" s="97" t="s">
        <v>1957</v>
      </c>
      <c r="C4" s="98" t="n">
        <v>43313</v>
      </c>
      <c r="D4" s="99" t="s">
        <v>1958</v>
      </c>
      <c r="E4" s="100" t="s">
        <v>1959</v>
      </c>
    </row>
    <row r="5" customFormat="false" ht="12.75" hidden="false" customHeight="false" outlineLevel="0" collapsed="false">
      <c r="B5" s="97" t="s">
        <v>1960</v>
      </c>
      <c r="C5" s="101" t="n">
        <v>44431</v>
      </c>
      <c r="D5" s="99" t="s">
        <v>1958</v>
      </c>
      <c r="E5" s="100" t="s">
        <v>1961</v>
      </c>
    </row>
    <row r="6" customFormat="false" ht="12.75" hidden="false" customHeight="false" outlineLevel="0" collapsed="false">
      <c r="B6" s="99"/>
      <c r="C6" s="101"/>
      <c r="D6" s="99"/>
      <c r="E6" s="100"/>
    </row>
    <row r="7" customFormat="false" ht="12.75" hidden="false" customHeight="false" outlineLevel="0" collapsed="false">
      <c r="B7" s="99"/>
      <c r="C7" s="101"/>
      <c r="D7" s="99"/>
      <c r="E7" s="100"/>
    </row>
    <row r="8" customFormat="false" ht="12.75" hidden="false" customHeight="false" outlineLevel="0" collapsed="false">
      <c r="B8" s="99"/>
      <c r="C8" s="101"/>
      <c r="D8" s="99"/>
      <c r="E8" s="100"/>
    </row>
    <row r="9" customFormat="false" ht="12.75" hidden="false" customHeight="false" outlineLevel="0" collapsed="false">
      <c r="B9" s="99"/>
      <c r="C9" s="101"/>
      <c r="D9" s="99"/>
      <c r="E9" s="100"/>
    </row>
    <row r="10" customFormat="false" ht="12.75" hidden="false" customHeight="false" outlineLevel="0" collapsed="false">
      <c r="B10" s="99"/>
      <c r="C10" s="101"/>
      <c r="D10" s="99"/>
      <c r="E10" s="100"/>
    </row>
    <row r="11" customFormat="false" ht="12.75" hidden="false" customHeight="false" outlineLevel="0" collapsed="false">
      <c r="B11" s="99"/>
      <c r="C11" s="101"/>
      <c r="D11" s="99"/>
      <c r="E11" s="100"/>
    </row>
    <row r="12" customFormat="false" ht="12.75" hidden="false" customHeight="false" outlineLevel="0" collapsed="false">
      <c r="B12" s="99"/>
      <c r="C12" s="101"/>
      <c r="D12" s="99"/>
      <c r="E12" s="100"/>
    </row>
    <row r="13" customFormat="false" ht="12.75" hidden="false" customHeight="false" outlineLevel="0" collapsed="false">
      <c r="B13" s="99"/>
      <c r="C13" s="101"/>
      <c r="D13" s="99"/>
      <c r="E13" s="100"/>
    </row>
    <row r="14" customFormat="false" ht="12.75" hidden="false" customHeight="false" outlineLevel="0" collapsed="false">
      <c r="B14" s="99"/>
      <c r="C14" s="101"/>
      <c r="D14" s="99"/>
      <c r="E14" s="100"/>
    </row>
    <row r="15" customFormat="false" ht="12.75" hidden="false" customHeight="false" outlineLevel="0" collapsed="false">
      <c r="B15" s="99"/>
      <c r="C15" s="101"/>
      <c r="D15" s="99"/>
      <c r="E15" s="100"/>
    </row>
    <row r="16" customFormat="false" ht="12.75" hidden="false" customHeight="false" outlineLevel="0" collapsed="false">
      <c r="B16" s="99"/>
      <c r="C16" s="101"/>
      <c r="D16" s="99"/>
      <c r="E16" s="100"/>
    </row>
    <row r="17" customFormat="false" ht="12.75" hidden="false" customHeight="false" outlineLevel="0" collapsed="false">
      <c r="B17" s="99"/>
      <c r="C17" s="101"/>
      <c r="D17" s="99"/>
      <c r="E17" s="100"/>
    </row>
  </sheetData>
  <mergeCells count="1">
    <mergeCell ref="B2:E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2022-03-12T14:19:50Z</dcterms:created>
  <dc:creator>rnambiath@ti.com</dc:creator>
  <dc:description/>
  <dc:language>en-IN</dc:language>
  <cp:lastModifiedBy/>
  <dcterms:modified xsi:type="dcterms:W3CDTF">2022-03-12T19:58:28Z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