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1445" yWindow="615" windowWidth="17355" windowHeight="11910" tabRatio="943"/>
  </bookViews>
  <sheets>
    <sheet name="Sommaire (FR)" sheetId="107" r:id="rId1"/>
    <sheet name="Outline (EN)" sheetId="33" r:id="rId2"/>
    <sheet name="REVAL-P" sheetId="60" r:id="rId3"/>
    <sheet name="REVAL-S" sheetId="79" r:id="rId4"/>
    <sheet name="REVAL-S-49" sheetId="125" r:id="rId5"/>
    <sheet name="SALVAL" sheetId="64" r:id="rId6"/>
    <sheet name="AOD_RG" sheetId="99" r:id="rId7"/>
    <sheet name="AAD_RG" sheetId="100" r:id="rId8"/>
    <sheet name="MICO" sheetId="65" r:id="rId9"/>
    <sheet name="PRORAT_RG" sheetId="95" r:id="rId10"/>
    <sheet name="TRIMTP_RG" sheetId="97" r:id="rId11"/>
    <sheet name="SAM" sheetId="96" r:id="rId12"/>
    <sheet name="Decote_RG" sheetId="101" r:id="rId13"/>
    <sheet name="Surcote_RG" sheetId="102" r:id="rId14"/>
    <sheet name="PT-ARRCO" sheetId="67" r:id="rId15"/>
    <sheet name="Coeff_mino_arrco" sheetId="124" r:id="rId16"/>
    <sheet name="SALREF-ARRCO" sheetId="69" r:id="rId17"/>
    <sheet name="PT-AGIRC" sheetId="68" r:id="rId18"/>
    <sheet name="SALREF-AGIRC" sheetId="70" r:id="rId19"/>
    <sheet name="Coeff_mino_agirc" sheetId="123" r:id="rId20"/>
    <sheet name="PT-UNIRS-ARRCO" sheetId="111" r:id="rId21"/>
    <sheet name="SALREF-UNIRS" sheetId="112" r:id="rId22"/>
    <sheet name="PT-PROBTP-ARRCO" sheetId="113" r:id="rId23"/>
    <sheet name="SALREF-PROBTP" sheetId="114" r:id="rId24"/>
    <sheet name="GMP" sheetId="93" r:id="rId25"/>
    <sheet name="LA-FP-S" sheetId="126" r:id="rId26"/>
    <sheet name="LA-FP-A" sheetId="127" r:id="rId27"/>
    <sheet name="AOD-FP-S" sheetId="120" r:id="rId28"/>
    <sheet name="AOD-FP-A" sheetId="109" r:id="rId29"/>
    <sheet name="AAD-FP" sheetId="105" r:id="rId30"/>
    <sheet name="Decote_FP" sheetId="108" r:id="rId31"/>
    <sheet name="Surcote_FP" sheetId="110" r:id="rId32"/>
    <sheet name="PRORAT-FP" sheetId="104" r:id="rId33"/>
    <sheet name="TRIMTP-FP" sheetId="103" r:id="rId34"/>
    <sheet name="PT-IRCANTEC" sheetId="121" r:id="rId35"/>
    <sheet name="SALREF-IRCANTEC" sheetId="122" r:id="rId36"/>
    <sheet name="RAM" sheetId="118" r:id="rId37"/>
    <sheet name="PT-CANCAVA" sheetId="116" r:id="rId38"/>
    <sheet name="PT-ORGANIC" sheetId="117" r:id="rId39"/>
    <sheet name="ASPA" sheetId="90" r:id="rId40"/>
    <sheet name="AVTS" sheetId="81" r:id="rId41"/>
    <sheet name="AVTS_(1941-1961)" sheetId="82" r:id="rId42"/>
    <sheet name="MAJCONJ" sheetId="83" r:id="rId43"/>
    <sheet name="MAJCONJ-PLAF" sheetId="98" r:id="rId44"/>
    <sheet name="AS" sheetId="88" r:id="rId45"/>
  </sheets>
  <calcPr calcId="145621"/>
</workbook>
</file>

<file path=xl/calcChain.xml><?xml version="1.0" encoding="utf-8"?>
<calcChain xmlns="http://schemas.openxmlformats.org/spreadsheetml/2006/main">
  <c r="C13" i="33" l="1"/>
  <c r="C14" i="33" s="1"/>
  <c r="C15" i="33" s="1"/>
  <c r="C16" i="33" s="1"/>
  <c r="C17" i="33" s="1"/>
  <c r="C18" i="33" s="1"/>
  <c r="C19" i="33" s="1"/>
  <c r="C20" i="33" s="1"/>
  <c r="C21" i="33" s="1"/>
  <c r="C22" i="33" s="1"/>
  <c r="C23" i="33" s="1"/>
  <c r="C26" i="33" s="1"/>
  <c r="C27" i="33" s="1"/>
  <c r="C28" i="33" s="1"/>
  <c r="C29" i="33" s="1"/>
  <c r="C30" i="33" s="1"/>
  <c r="C31" i="33" s="1"/>
  <c r="C32" i="33" s="1"/>
  <c r="C33" i="33" s="1"/>
  <c r="C34" i="33" s="1"/>
  <c r="C35" i="33" s="1"/>
  <c r="C36" i="33" s="1"/>
  <c r="C39" i="33" s="1"/>
  <c r="C40" i="33" s="1"/>
  <c r="C41" i="33" s="1"/>
  <c r="C42" i="33" s="1"/>
  <c r="C43" i="33" s="1"/>
  <c r="C44" i="33" s="1"/>
  <c r="C45" i="33" s="1"/>
  <c r="C46" i="33" s="1"/>
  <c r="C47" i="33" s="1"/>
  <c r="C48" i="33" s="1"/>
  <c r="C49" i="33" s="1"/>
  <c r="C52" i="33" s="1"/>
  <c r="C53" i="33" s="1"/>
  <c r="C54" i="33" s="1"/>
  <c r="C57" i="33" s="1"/>
  <c r="C58" i="33" s="1"/>
  <c r="C59" i="33" s="1"/>
  <c r="C60" i="33" s="1"/>
  <c r="C61" i="33" s="1"/>
  <c r="C62" i="33" s="1"/>
  <c r="C13" i="107"/>
  <c r="C14" i="107" s="1"/>
  <c r="C15" i="107" s="1"/>
  <c r="C16" i="107" s="1"/>
  <c r="C17" i="107" s="1"/>
  <c r="C18" i="107" s="1"/>
  <c r="C19" i="107" s="1"/>
  <c r="C20" i="107" s="1"/>
  <c r="C21" i="107" s="1"/>
  <c r="C22" i="107" s="1"/>
  <c r="C23" i="107" s="1"/>
  <c r="C26" i="107" s="1"/>
  <c r="C27" i="107" s="1"/>
  <c r="C28" i="107" s="1"/>
  <c r="C29" i="107" s="1"/>
  <c r="C30" i="107" s="1"/>
  <c r="C31" i="107" s="1"/>
  <c r="C32" i="107" s="1"/>
  <c r="C33" i="107" s="1"/>
  <c r="C34" i="107" s="1"/>
  <c r="C35" i="107" s="1"/>
  <c r="C36" i="107" s="1"/>
  <c r="C39" i="107" s="1"/>
  <c r="C40" i="107" s="1"/>
  <c r="C41" i="107" s="1"/>
  <c r="C42" i="107" s="1"/>
  <c r="C43" i="107" s="1"/>
  <c r="C44" i="107" s="1"/>
  <c r="C45" i="107" s="1"/>
  <c r="C46" i="107" s="1"/>
  <c r="C47" i="107" s="1"/>
  <c r="C48" i="107" s="1"/>
  <c r="C49" i="107" s="1"/>
  <c r="C52" i="107" s="1"/>
  <c r="C53" i="107" s="1"/>
  <c r="C54" i="107" s="1"/>
  <c r="C57" i="107" s="1"/>
  <c r="C58" i="107" s="1"/>
  <c r="C59" i="107" s="1"/>
  <c r="C60" i="107" s="1"/>
  <c r="C61" i="107" s="1"/>
  <c r="C62" i="107" s="1"/>
  <c r="C89" i="79" l="1"/>
  <c r="C88" i="79"/>
  <c r="C87" i="79"/>
  <c r="C86" i="79"/>
  <c r="C85" i="79"/>
  <c r="C84" i="79"/>
  <c r="C83" i="79"/>
  <c r="C82" i="79"/>
  <c r="C81" i="79"/>
  <c r="C80" i="79"/>
  <c r="C79" i="79"/>
  <c r="C78" i="79"/>
  <c r="C77" i="79"/>
  <c r="C76" i="79"/>
  <c r="C75" i="79"/>
  <c r="C74" i="79"/>
  <c r="C73" i="79"/>
  <c r="C72" i="79"/>
  <c r="C71" i="79"/>
  <c r="C70" i="79"/>
  <c r="C69" i="79"/>
  <c r="C68" i="79"/>
  <c r="C67" i="79"/>
  <c r="C66" i="79"/>
  <c r="C65" i="79"/>
  <c r="C64" i="79"/>
  <c r="C63" i="79"/>
  <c r="C62" i="79"/>
  <c r="C61" i="79"/>
  <c r="C60" i="79"/>
  <c r="C59" i="79"/>
  <c r="C58" i="79"/>
  <c r="C57" i="79"/>
  <c r="C56" i="79"/>
  <c r="C55" i="79"/>
  <c r="C54" i="79"/>
  <c r="C53" i="79"/>
  <c r="C52" i="79"/>
  <c r="C51" i="79"/>
  <c r="C50" i="79"/>
  <c r="C49" i="79"/>
  <c r="C48" i="79"/>
  <c r="C47" i="79"/>
  <c r="C46" i="79"/>
  <c r="C45" i="79"/>
  <c r="C44" i="79"/>
  <c r="C43" i="79"/>
  <c r="C42" i="79"/>
  <c r="C41" i="79"/>
  <c r="C40" i="79"/>
  <c r="C39" i="79"/>
  <c r="C38" i="79"/>
  <c r="C37" i="79"/>
  <c r="C36" i="79"/>
  <c r="C35" i="79"/>
  <c r="C34" i="79"/>
  <c r="C33" i="79"/>
  <c r="C32" i="79"/>
  <c r="C31" i="79"/>
  <c r="C30" i="79"/>
  <c r="C29" i="79"/>
  <c r="C28" i="79"/>
  <c r="C27" i="79"/>
  <c r="C26" i="79"/>
  <c r="C25" i="79"/>
  <c r="C24" i="79"/>
  <c r="C23" i="79"/>
  <c r="C22" i="79"/>
  <c r="C21" i="79"/>
  <c r="C20" i="79"/>
  <c r="C19" i="79"/>
  <c r="C18" i="79"/>
  <c r="C17" i="79"/>
  <c r="C16" i="79"/>
  <c r="C15" i="79"/>
  <c r="C14" i="79"/>
  <c r="C13" i="79"/>
  <c r="C12" i="79"/>
  <c r="C11" i="79"/>
  <c r="C10" i="79"/>
  <c r="C3" i="79"/>
  <c r="C89" i="60"/>
  <c r="C88" i="60"/>
  <c r="C87" i="60"/>
  <c r="C86" i="60"/>
  <c r="C85" i="60"/>
  <c r="C84" i="60"/>
  <c r="C83" i="60"/>
  <c r="C82" i="60"/>
  <c r="C81" i="60"/>
  <c r="C80" i="60"/>
  <c r="C79" i="60"/>
  <c r="C78" i="60"/>
  <c r="C77" i="60"/>
  <c r="C76" i="60"/>
  <c r="C75" i="60"/>
  <c r="C74" i="60"/>
  <c r="C73" i="60"/>
  <c r="C72" i="60"/>
  <c r="C71" i="60"/>
  <c r="C70" i="60"/>
  <c r="C69" i="60"/>
  <c r="C68" i="60"/>
  <c r="C67" i="60"/>
  <c r="C66" i="60"/>
  <c r="C65" i="60"/>
  <c r="C64" i="60"/>
  <c r="C63" i="60"/>
  <c r="C62" i="60"/>
  <c r="C61" i="60"/>
  <c r="C60" i="60"/>
  <c r="C59" i="60"/>
  <c r="C58" i="60"/>
  <c r="C57" i="60"/>
  <c r="C56" i="60"/>
  <c r="C55" i="60"/>
  <c r="C54" i="60"/>
  <c r="C53" i="60"/>
  <c r="C52" i="60"/>
  <c r="C51" i="60"/>
  <c r="C50" i="60"/>
  <c r="C49" i="60"/>
  <c r="C48" i="60"/>
  <c r="C47" i="60"/>
  <c r="C46" i="60"/>
  <c r="C45" i="60"/>
  <c r="C44" i="60"/>
  <c r="C43" i="60"/>
  <c r="C42" i="60"/>
  <c r="C41" i="60"/>
  <c r="C40" i="60"/>
  <c r="C39" i="60"/>
  <c r="C38" i="60"/>
  <c r="C37" i="60"/>
  <c r="C36" i="60"/>
  <c r="C35" i="60"/>
  <c r="C34" i="60"/>
  <c r="C33" i="60"/>
  <c r="C32" i="60"/>
  <c r="C31" i="60"/>
  <c r="C30" i="60"/>
  <c r="C29" i="60"/>
  <c r="C28" i="60"/>
  <c r="C27" i="60"/>
  <c r="C26" i="60"/>
  <c r="C25" i="60"/>
  <c r="C24" i="60"/>
  <c r="C23" i="60"/>
  <c r="C22" i="60"/>
  <c r="C21" i="60"/>
  <c r="C20" i="60"/>
  <c r="C19" i="60"/>
  <c r="C18" i="60"/>
  <c r="C17" i="60"/>
  <c r="C16" i="60"/>
  <c r="C15" i="60"/>
  <c r="C14" i="60"/>
  <c r="C13" i="60"/>
  <c r="C12" i="60"/>
  <c r="C11" i="60"/>
  <c r="C10" i="60"/>
  <c r="C3" i="60"/>
  <c r="D62" i="116" l="1"/>
  <c r="C62" i="116"/>
  <c r="D61" i="116"/>
  <c r="C61" i="116"/>
  <c r="D60" i="116"/>
  <c r="C60" i="116"/>
  <c r="D59" i="116"/>
  <c r="C59" i="116"/>
  <c r="D58" i="116"/>
  <c r="C58" i="116"/>
  <c r="D57" i="116"/>
  <c r="C57" i="116"/>
  <c r="D56" i="116"/>
  <c r="C56" i="116"/>
  <c r="D55" i="116"/>
  <c r="C55" i="116"/>
  <c r="D54" i="116"/>
  <c r="C54" i="116"/>
  <c r="D53" i="116"/>
  <c r="C53" i="116"/>
  <c r="D52" i="116"/>
  <c r="C52" i="116"/>
  <c r="D51" i="116"/>
  <c r="C51" i="116"/>
  <c r="D50" i="116"/>
  <c r="C50" i="116"/>
  <c r="D49" i="116"/>
  <c r="C49" i="116"/>
  <c r="D48" i="116"/>
  <c r="C48" i="116"/>
  <c r="D47" i="116"/>
  <c r="C47" i="116"/>
  <c r="D46" i="116"/>
  <c r="C46" i="116"/>
  <c r="D45" i="116"/>
  <c r="C45" i="116"/>
  <c r="D44" i="116"/>
  <c r="C44" i="116"/>
  <c r="D43" i="116"/>
  <c r="C43" i="116"/>
  <c r="D42" i="116"/>
  <c r="C42" i="116"/>
  <c r="D41" i="116"/>
  <c r="C41" i="116"/>
  <c r="D40" i="116"/>
  <c r="C40" i="116"/>
  <c r="D39" i="116"/>
  <c r="C39" i="116"/>
  <c r="D38" i="116"/>
  <c r="C38" i="116"/>
  <c r="D37" i="116"/>
  <c r="C37" i="116"/>
  <c r="D36" i="116"/>
  <c r="C36" i="116"/>
  <c r="D35" i="116"/>
  <c r="C35" i="116"/>
  <c r="D34" i="116"/>
  <c r="C34" i="116"/>
  <c r="D33" i="116"/>
  <c r="C33" i="116"/>
  <c r="D32" i="116"/>
  <c r="C32" i="116"/>
  <c r="D31" i="116"/>
  <c r="C31" i="116"/>
  <c r="D30" i="116"/>
  <c r="C30" i="116"/>
  <c r="D29" i="116"/>
  <c r="C29" i="116"/>
  <c r="D28" i="116"/>
  <c r="C28" i="116"/>
  <c r="D27" i="116"/>
  <c r="C27" i="116"/>
  <c r="D26" i="116"/>
  <c r="C26" i="116"/>
  <c r="D25" i="116"/>
  <c r="C25" i="116"/>
  <c r="D24" i="116"/>
  <c r="C24" i="116"/>
  <c r="D23" i="116"/>
  <c r="C23" i="116"/>
  <c r="D22" i="116"/>
  <c r="C22" i="116"/>
  <c r="D21" i="116"/>
  <c r="C21" i="116"/>
  <c r="D20" i="116"/>
  <c r="C20" i="116"/>
  <c r="D19" i="116"/>
  <c r="C19" i="116"/>
  <c r="D18" i="116"/>
  <c r="C18" i="116"/>
  <c r="D17" i="116"/>
  <c r="C17" i="116"/>
  <c r="D16" i="116"/>
  <c r="C16" i="116"/>
  <c r="D15" i="116"/>
  <c r="C15" i="116"/>
  <c r="D14" i="116"/>
  <c r="C14" i="116"/>
  <c r="D13" i="116"/>
  <c r="C13" i="116"/>
  <c r="D12" i="116"/>
  <c r="C12" i="116"/>
  <c r="D11" i="116"/>
  <c r="C11" i="116"/>
  <c r="D10" i="116"/>
  <c r="C10" i="116"/>
  <c r="D9" i="116"/>
  <c r="C9" i="116"/>
  <c r="D8" i="116"/>
  <c r="C8" i="116"/>
  <c r="D7" i="116"/>
  <c r="C7" i="116"/>
  <c r="D6" i="116"/>
  <c r="C6" i="116"/>
  <c r="D5" i="116"/>
  <c r="C5" i="116"/>
  <c r="D4" i="116"/>
  <c r="C4" i="116"/>
  <c r="C61" i="111"/>
  <c r="C18" i="114"/>
  <c r="C19" i="114"/>
  <c r="C42" i="114"/>
  <c r="C41" i="114"/>
  <c r="C40" i="114"/>
  <c r="C39" i="114"/>
  <c r="C38" i="114"/>
  <c r="C37" i="114"/>
  <c r="C36" i="114"/>
  <c r="C35" i="114"/>
  <c r="C34" i="114"/>
  <c r="C33" i="114"/>
  <c r="C32" i="114"/>
  <c r="C31" i="114"/>
  <c r="C30" i="114"/>
  <c r="C29" i="114"/>
  <c r="C28" i="114"/>
  <c r="C27" i="114"/>
  <c r="C26" i="114"/>
  <c r="C25" i="114"/>
  <c r="C24" i="114"/>
  <c r="C23" i="114"/>
  <c r="C22" i="114"/>
  <c r="C21" i="114"/>
  <c r="C20" i="114"/>
  <c r="C17" i="114"/>
  <c r="C16" i="114"/>
  <c r="C15" i="114"/>
  <c r="C14" i="114"/>
  <c r="C13" i="114"/>
  <c r="C12" i="114"/>
  <c r="C11" i="114"/>
  <c r="C10" i="114"/>
  <c r="C9" i="114"/>
  <c r="C8" i="114"/>
  <c r="C7" i="114"/>
  <c r="C6" i="114"/>
  <c r="C5" i="114"/>
  <c r="C4" i="114"/>
  <c r="C49" i="113"/>
  <c r="C48" i="113"/>
  <c r="C47" i="113"/>
  <c r="C46" i="113"/>
  <c r="C45" i="113"/>
  <c r="C44" i="113"/>
  <c r="C43" i="113"/>
  <c r="C42" i="113"/>
  <c r="C41" i="113"/>
  <c r="C40" i="113"/>
  <c r="C39" i="113"/>
  <c r="C38" i="113"/>
  <c r="C37" i="113"/>
  <c r="C36" i="113"/>
  <c r="C35" i="113"/>
  <c r="C34" i="113"/>
  <c r="C33" i="113"/>
  <c r="C32" i="113"/>
  <c r="C31" i="113"/>
  <c r="C30" i="113"/>
  <c r="C29" i="113"/>
  <c r="C28" i="113"/>
  <c r="C27" i="113"/>
  <c r="C26" i="113"/>
  <c r="C25" i="113"/>
  <c r="C24" i="113"/>
  <c r="C23" i="113"/>
  <c r="C22" i="113"/>
  <c r="C21" i="113"/>
  <c r="C20" i="113"/>
  <c r="C19" i="113"/>
  <c r="C18" i="113"/>
  <c r="C17" i="113"/>
  <c r="C16" i="113"/>
  <c r="C15" i="113"/>
  <c r="C14" i="113"/>
  <c r="C13" i="113"/>
  <c r="C12" i="113"/>
  <c r="C11" i="113"/>
  <c r="C10" i="113"/>
  <c r="C9" i="113"/>
  <c r="C8" i="113"/>
  <c r="C7" i="113"/>
  <c r="C6" i="113"/>
  <c r="C5" i="113"/>
  <c r="C4" i="113"/>
  <c r="C3" i="113"/>
  <c r="C43" i="112"/>
  <c r="C42" i="112"/>
  <c r="C41" i="112"/>
  <c r="C40" i="112"/>
  <c r="C39" i="112"/>
  <c r="C38" i="112"/>
  <c r="C37" i="112"/>
  <c r="C36" i="112"/>
  <c r="C35" i="112"/>
  <c r="C34" i="112"/>
  <c r="C33" i="112"/>
  <c r="C32" i="112"/>
  <c r="C31" i="112"/>
  <c r="C30" i="112"/>
  <c r="C29" i="112"/>
  <c r="C28" i="112"/>
  <c r="C27" i="112"/>
  <c r="C26" i="112"/>
  <c r="C25" i="112"/>
  <c r="C24" i="112"/>
  <c r="C23" i="112"/>
  <c r="C22" i="112"/>
  <c r="C21" i="112"/>
  <c r="C20" i="112"/>
  <c r="C19" i="112"/>
  <c r="C18" i="112"/>
  <c r="C17" i="112"/>
  <c r="C16" i="112"/>
  <c r="C15" i="112"/>
  <c r="C14" i="112"/>
  <c r="C13" i="112"/>
  <c r="C12" i="112"/>
  <c r="C11" i="112"/>
  <c r="C10" i="112"/>
  <c r="C9" i="112"/>
  <c r="C8" i="112"/>
  <c r="C7" i="112"/>
  <c r="C6" i="112"/>
  <c r="C5" i="112"/>
  <c r="C4" i="112"/>
  <c r="C3" i="112"/>
  <c r="C64" i="111"/>
  <c r="C63" i="111"/>
  <c r="C62" i="111"/>
  <c r="B60" i="111"/>
  <c r="C60" i="111"/>
  <c r="C59" i="111"/>
  <c r="C58" i="111"/>
  <c r="C57" i="111"/>
  <c r="C56" i="111"/>
  <c r="C55" i="111"/>
  <c r="C54" i="111"/>
  <c r="C53" i="111"/>
  <c r="C52" i="111"/>
  <c r="C51" i="111"/>
  <c r="C50" i="111"/>
  <c r="C49" i="111"/>
  <c r="C48" i="111"/>
  <c r="C47" i="111"/>
  <c r="C46" i="111"/>
  <c r="C45" i="111"/>
  <c r="C44" i="111"/>
  <c r="C43" i="111"/>
  <c r="C42" i="111"/>
  <c r="C41" i="111"/>
  <c r="C40" i="111"/>
  <c r="C39" i="111"/>
  <c r="C38" i="111"/>
  <c r="C37" i="111"/>
  <c r="C36" i="111"/>
  <c r="C35" i="111"/>
  <c r="C34" i="111"/>
  <c r="C33" i="111"/>
  <c r="C32" i="111"/>
  <c r="C31" i="111"/>
  <c r="C30" i="111"/>
  <c r="C29" i="111"/>
  <c r="C28" i="111"/>
  <c r="C27" i="111"/>
  <c r="C26" i="111"/>
  <c r="C25" i="111"/>
  <c r="C24" i="111"/>
  <c r="C23" i="111"/>
  <c r="C22" i="111"/>
  <c r="C21" i="111"/>
  <c r="C20" i="111"/>
  <c r="C19" i="111"/>
  <c r="C18" i="111"/>
  <c r="C17" i="111"/>
  <c r="C16" i="111"/>
  <c r="C15" i="111"/>
  <c r="C14" i="111"/>
  <c r="C13" i="111"/>
  <c r="C12" i="111"/>
  <c r="C11" i="111"/>
  <c r="C10" i="111"/>
  <c r="C9" i="111"/>
  <c r="C8" i="111"/>
  <c r="C7" i="111"/>
  <c r="C6" i="111"/>
  <c r="C5" i="111"/>
  <c r="C4" i="111"/>
  <c r="C3" i="111"/>
  <c r="C3" i="68"/>
  <c r="C5" i="65"/>
  <c r="C10" i="68"/>
  <c r="C9" i="68"/>
  <c r="C8" i="68"/>
  <c r="C7" i="68"/>
  <c r="C6" i="68"/>
  <c r="C5" i="68"/>
  <c r="C4" i="68"/>
  <c r="C18" i="69"/>
  <c r="C17" i="69"/>
  <c r="C16" i="69"/>
  <c r="C15" i="69"/>
  <c r="C14" i="69"/>
  <c r="C13" i="69"/>
  <c r="C12" i="69"/>
  <c r="C11" i="69"/>
  <c r="C10" i="69"/>
  <c r="C9" i="69"/>
  <c r="C8" i="69"/>
  <c r="C7" i="69"/>
  <c r="C6" i="69"/>
  <c r="C5" i="69"/>
  <c r="C18" i="67"/>
  <c r="C17" i="67"/>
  <c r="C16" i="67"/>
  <c r="C15" i="67"/>
  <c r="C14" i="67"/>
  <c r="C13" i="67"/>
  <c r="C12" i="67"/>
  <c r="C11" i="67"/>
  <c r="C10" i="67"/>
  <c r="C9" i="67"/>
  <c r="C8" i="67"/>
  <c r="C7" i="67"/>
  <c r="C6" i="67"/>
  <c r="C5" i="67"/>
  <c r="C4" i="67"/>
</calcChain>
</file>

<file path=xl/sharedStrings.xml><?xml version="1.0" encoding="utf-8"?>
<sst xmlns="http://schemas.openxmlformats.org/spreadsheetml/2006/main" count="2408" uniqueCount="1303">
  <si>
    <t>Date</t>
  </si>
  <si>
    <t>Notes</t>
  </si>
  <si>
    <t>Contacts:</t>
  </si>
  <si>
    <t xml:space="preserve">     </t>
  </si>
  <si>
    <t>date</t>
  </si>
  <si>
    <t>Coefficient</t>
  </si>
  <si>
    <t>% associé</t>
  </si>
  <si>
    <t>Circulaire Cnav 2012/35 du 17/04/2012</t>
  </si>
  <si>
    <t>Circulaire Cnav 2011/30 du 14/04/2011</t>
  </si>
  <si>
    <t>Lettre ministérielle 2010/95 du 24/03/2010</t>
  </si>
  <si>
    <t>Lettre ministérielle du 25/03/2009</t>
  </si>
  <si>
    <t>Lettre ministérielle du 31/07/2008</t>
  </si>
  <si>
    <t>Arrêté du 21/12/2007</t>
  </si>
  <si>
    <t>Arrêté du 19/12/2006</t>
  </si>
  <si>
    <t>Arrêté du 23/12/2005</t>
  </si>
  <si>
    <t>Arrêté du 16/12/2004</t>
  </si>
  <si>
    <t>Arrêté du 23/12/2003</t>
  </si>
  <si>
    <t>Arrêté du 31/12/2002</t>
  </si>
  <si>
    <t>Arrêté du 25/01/2002</t>
  </si>
  <si>
    <t>Arrêté du 26/12/2000</t>
  </si>
  <si>
    <t>Arrêté du 29/12/1999</t>
  </si>
  <si>
    <t>Arrêté du 29/12/1998</t>
  </si>
  <si>
    <t>Arrêté du 29/12/1997</t>
  </si>
  <si>
    <t>Arrêté du 30/12/1996</t>
  </si>
  <si>
    <t>Arrêté du 30/01/1996</t>
  </si>
  <si>
    <t>Arrêté du 31/07/1995</t>
  </si>
  <si>
    <t>Arrêté du 27/01/1995</t>
  </si>
  <si>
    <t>Arrêté du 24/01/1994</t>
  </si>
  <si>
    <t>Arrêté du 22/01/1993</t>
  </si>
  <si>
    <t>Arrêté du 09/10/1986</t>
  </si>
  <si>
    <t>Arrêté du 08/01/1986</t>
  </si>
  <si>
    <t>Arrêté du 28/12/1984</t>
  </si>
  <si>
    <t>Arrêté du 17/01/1984</t>
  </si>
  <si>
    <t>Arrêté du 29/12/1982</t>
  </si>
  <si>
    <t>Arrêté du 06/07/1982</t>
  </si>
  <si>
    <t>Arrêté du 30/06/1981</t>
  </si>
  <si>
    <t>Arrêté du 31/12/1980</t>
  </si>
  <si>
    <t>Arrêté du 30/06/1980</t>
  </si>
  <si>
    <t>Arrêté du 28/06/1979</t>
  </si>
  <si>
    <t>Arrêté du 26/06/1978</t>
  </si>
  <si>
    <t>Arrêté du 27/06/1977</t>
  </si>
  <si>
    <t>Arrêté du 25/06/1976</t>
  </si>
  <si>
    <t>Arrêté du 04/07/1975</t>
  </si>
  <si>
    <t>Arrêté du 15/07/1974</t>
  </si>
  <si>
    <t>Arrêté du 02/03/1973</t>
  </si>
  <si>
    <t>Arrêté du 14/03/1972</t>
  </si>
  <si>
    <t>Arrêté du 04/03/1971</t>
  </si>
  <si>
    <t>Arrêté du 25/03/1970</t>
  </si>
  <si>
    <t>Arrêté du 01/10/1969</t>
  </si>
  <si>
    <t>Arrêté du 09/04/1969</t>
  </si>
  <si>
    <t>Arrêté du 27/01/1969</t>
  </si>
  <si>
    <t>Arrêté du 08/05/1968</t>
  </si>
  <si>
    <t>Arrêté du 31/03/1967</t>
  </si>
  <si>
    <t>Arrêté du 14/04/1966</t>
  </si>
  <si>
    <t>Arrêté du 22/04/1965</t>
  </si>
  <si>
    <t>Arrêté du 13/04/1964</t>
  </si>
  <si>
    <t>Arrêté du 25/03/1963</t>
  </si>
  <si>
    <t>Arrêté du 14/04/1962</t>
  </si>
  <si>
    <t>Arrêté du 25/04/1961</t>
  </si>
  <si>
    <t>Arrêté du 11/05/1960</t>
  </si>
  <si>
    <t>Arrêté du 04/05/1959</t>
  </si>
  <si>
    <t>Arrêté du 14/04/1958</t>
  </si>
  <si>
    <t>Arrêté du 18/04/1957</t>
  </si>
  <si>
    <t>Arrêté du 30/04/1956</t>
  </si>
  <si>
    <t>Arrêté du 08/04/1955</t>
  </si>
  <si>
    <t>Arrêté du 03/10/1953</t>
  </si>
  <si>
    <t>Arrêté du 02/10/1952</t>
  </si>
  <si>
    <t>Arrêté du 16/04/1951</t>
  </si>
  <si>
    <t>Arrêté du 19/04/1950</t>
  </si>
  <si>
    <t>Arrêté du 16/08/1949</t>
  </si>
  <si>
    <t>Arrêté du 23/06/1949</t>
  </si>
  <si>
    <t>Montant du minimum contributif</t>
  </si>
  <si>
    <t>Métropole</t>
  </si>
  <si>
    <t>Guadeloupe Guyane Martinique</t>
  </si>
  <si>
    <t>Réunion</t>
  </si>
  <si>
    <t xml:space="preserve">900 CFA </t>
  </si>
  <si>
    <t>-</t>
  </si>
  <si>
    <t>60 cotisations</t>
  </si>
  <si>
    <t>Salaire validant un trimestre</t>
  </si>
  <si>
    <t>Circulaire Cnav 2010/43 du 23/04/2010</t>
  </si>
  <si>
    <t>3373,71 F</t>
  </si>
  <si>
    <t>3301,09 F</t>
  </si>
  <si>
    <t>3284,67 F</t>
  </si>
  <si>
    <t>3245,72 F</t>
  </si>
  <si>
    <t>3210,40 F</t>
  </si>
  <si>
    <t>3172,34 F</t>
  </si>
  <si>
    <t>3110,13 F</t>
  </si>
  <si>
    <t>3094,66 F</t>
  </si>
  <si>
    <t>3057,97 F</t>
  </si>
  <si>
    <t>2998,01 F</t>
  </si>
  <si>
    <t>2959,53 F</t>
  </si>
  <si>
    <t>2907,20 F</t>
  </si>
  <si>
    <t>2878,42 F</t>
  </si>
  <si>
    <t>2855,58 F</t>
  </si>
  <si>
    <t>2807,84 F</t>
  </si>
  <si>
    <t>2771,81 F</t>
  </si>
  <si>
    <t>2713,47 F</t>
  </si>
  <si>
    <t>2681,29 F</t>
  </si>
  <si>
    <t>2646,89 F</t>
  </si>
  <si>
    <t>2612,92 F</t>
  </si>
  <si>
    <t>2546,70 F</t>
  </si>
  <si>
    <t>2521,49 F</t>
  </si>
  <si>
    <t>2476,91 F</t>
  </si>
  <si>
    <t>2464,58 F</t>
  </si>
  <si>
    <t>2432,95 F</t>
  </si>
  <si>
    <t>2366,69 F</t>
  </si>
  <si>
    <t>2288,87 F</t>
  </si>
  <si>
    <t>2239,60 F</t>
  </si>
  <si>
    <t>Valeur du point AGIRC</t>
  </si>
  <si>
    <t>20 AF*</t>
  </si>
  <si>
    <t>19 AF*</t>
  </si>
  <si>
    <t>18 AF*</t>
  </si>
  <si>
    <t>16,50 AF*</t>
  </si>
  <si>
    <t>15 AF*</t>
  </si>
  <si>
    <t>14 AF*</t>
  </si>
  <si>
    <t>13 AF*</t>
  </si>
  <si>
    <t>12,50 AF*</t>
  </si>
  <si>
    <t>12 AF*</t>
  </si>
  <si>
    <t>11 AF*</t>
  </si>
  <si>
    <t>9 AF*</t>
  </si>
  <si>
    <t>8 AF*</t>
  </si>
  <si>
    <t>6 AF*</t>
  </si>
  <si>
    <t>5 AF*</t>
  </si>
  <si>
    <t>4 AF*</t>
  </si>
  <si>
    <t>Salaire de référence AGIRC</t>
  </si>
  <si>
    <t>RevaloRG</t>
  </si>
  <si>
    <t>RevaloSPC</t>
  </si>
  <si>
    <t>Date d'entrée en vigueur</t>
  </si>
  <si>
    <t>Décret 62-440 du 14/04/1962</t>
  </si>
  <si>
    <t>800,00 FRF</t>
  </si>
  <si>
    <t>Décret 63-921 du 06/09/1963</t>
  </si>
  <si>
    <t>900,00 FRF</t>
  </si>
  <si>
    <t>Décret 65-12 du 08/01/1965</t>
  </si>
  <si>
    <t>1000,00 FRF</t>
  </si>
  <si>
    <t>1 100,00 FRF</t>
  </si>
  <si>
    <t>Décret 65-1153 du 24/12/1965</t>
  </si>
  <si>
    <t>1 150,00 FRF</t>
  </si>
  <si>
    <t>Décret 66-452 du 30/06/1966</t>
  </si>
  <si>
    <t>1 250,00 FRF</t>
  </si>
  <si>
    <t>Décret 67-35 du 11/01/1967</t>
  </si>
  <si>
    <t>1 300,00 FRF</t>
  </si>
  <si>
    <t>Décret 67-969 du 27/10/1967</t>
  </si>
  <si>
    <t>1 400,00 FRF</t>
  </si>
  <si>
    <t>Décret 67-1168 du 22/12/1967</t>
  </si>
  <si>
    <t>1 450,00 FRF</t>
  </si>
  <si>
    <t>Décret 68-101 du 31/01/1968</t>
  </si>
  <si>
    <t>Décret 68-585 du 29/06/1968</t>
  </si>
  <si>
    <t>1 550,00 FRF</t>
  </si>
  <si>
    <t>Décret 69-60 du 20/01/1969</t>
  </si>
  <si>
    <t>Décret 69-878 du 26/09/1969</t>
  </si>
  <si>
    <t>1 650,00 FRF</t>
  </si>
  <si>
    <t>Décret 69-879 du 26/09/1969</t>
  </si>
  <si>
    <t>Décret 70-879 du 29/09/1970</t>
  </si>
  <si>
    <t>1 750,00 FRF</t>
  </si>
  <si>
    <t>Décret 70-1004 du 30/10/1970</t>
  </si>
  <si>
    <t>Décret 71-705 du 27/08/1971</t>
  </si>
  <si>
    <t>1 850,00 FRF</t>
  </si>
  <si>
    <t>Décret 71-1106 du 30/12/1971</t>
  </si>
  <si>
    <t>Décret 72-929 du 11/10/1972</t>
  </si>
  <si>
    <t>9 000 ,00 FRF</t>
  </si>
  <si>
    <t>6 000,00 FRF</t>
  </si>
  <si>
    <t>2 100,00 FRF</t>
  </si>
  <si>
    <t>Décret 73-691 du 18/07/1973</t>
  </si>
  <si>
    <t>9 600,00 FRF</t>
  </si>
  <si>
    <t>6 100,00 FRF</t>
  </si>
  <si>
    <t>2 250,00 FRF</t>
  </si>
  <si>
    <t>Décret 73-1137 du 21/12/1973</t>
  </si>
  <si>
    <t>10 400,00 FRF</t>
  </si>
  <si>
    <t>6 400,00 FRF</t>
  </si>
  <si>
    <t>2 450,00 FRF</t>
  </si>
  <si>
    <t>Décret 74-611 du 27/06/1974</t>
  </si>
  <si>
    <t>12 600,00 FRF</t>
  </si>
  <si>
    <t>7 200,00 FRF</t>
  </si>
  <si>
    <t>3 000,00 FRF</t>
  </si>
  <si>
    <t>Décret 74-1126 du 26/12/1974</t>
  </si>
  <si>
    <t>13 600,00 FRF</t>
  </si>
  <si>
    <t>7 700,00 FRF</t>
  </si>
  <si>
    <t>3 250,00 FRF</t>
  </si>
  <si>
    <t>Décret 75-209 du 28/03/1975</t>
  </si>
  <si>
    <t>14 600,00 FRF</t>
  </si>
  <si>
    <t>8 200,00 FRF</t>
  </si>
  <si>
    <t>3 500,00 FRF</t>
  </si>
  <si>
    <t>Décret 75-1341 du 31/12/1975</t>
  </si>
  <si>
    <t>16 100,00 FRF</t>
  </si>
  <si>
    <t>8 950,00 FRF</t>
  </si>
  <si>
    <t>3 750,00 FRF</t>
  </si>
  <si>
    <t>Décret 76-559 du 25/06/1976</t>
  </si>
  <si>
    <t>17 000,00 FRF</t>
  </si>
  <si>
    <t>9 400,00 FRF</t>
  </si>
  <si>
    <t>4 000,00 FRF</t>
  </si>
  <si>
    <t>Décret 76-1242 du 29/12/1976</t>
  </si>
  <si>
    <t>18 000,00 FRF</t>
  </si>
  <si>
    <t>9 900,00 FRF</t>
  </si>
  <si>
    <t>4 300,00 FRF</t>
  </si>
  <si>
    <t>Décret 77-615 du 15/06/1977</t>
  </si>
  <si>
    <t>20 000,00 FRF</t>
  </si>
  <si>
    <t>10 900,00 FRF</t>
  </si>
  <si>
    <t>4 750,00 FRF</t>
  </si>
  <si>
    <t>Décret 77-1291 du 24/11/1977</t>
  </si>
  <si>
    <t>22 000,00 FRF</t>
  </si>
  <si>
    <t>11 900,00 FRF</t>
  </si>
  <si>
    <t>5 250,00 FRF</t>
  </si>
  <si>
    <t>Décret 78-719 du 10/07/1978</t>
  </si>
  <si>
    <t>24 000,00 FRF</t>
  </si>
  <si>
    <t>12 900,00 FRF</t>
  </si>
  <si>
    <t>5 800,00 FRF</t>
  </si>
  <si>
    <t>Décret 78-1241 du 29/12/1978</t>
  </si>
  <si>
    <t>25 800,00 FRF</t>
  </si>
  <si>
    <t>13 800,00 FRF</t>
  </si>
  <si>
    <t>Décret 79-567 du 03/07/1979</t>
  </si>
  <si>
    <t xml:space="preserve">27 600,00 FRF  </t>
  </si>
  <si>
    <t>14 700,00 FRF</t>
  </si>
  <si>
    <t>7 000,00 FRF</t>
  </si>
  <si>
    <t>Décret 79-1057 du 07/12/1979</t>
  </si>
  <si>
    <t>29 200,00 FRF</t>
  </si>
  <si>
    <t>15 500,00 FRF</t>
  </si>
  <si>
    <t>7 400,00 FRF</t>
  </si>
  <si>
    <t>Décret 80-498 du 01/07/1980</t>
  </si>
  <si>
    <t>31 200,00 FRF</t>
  </si>
  <si>
    <t>16 500,00 FRF</t>
  </si>
  <si>
    <t>7 900,00 FRF</t>
  </si>
  <si>
    <t>Décret 80-1159 du 31/12/1980</t>
  </si>
  <si>
    <t>34 000,00 FRF</t>
  </si>
  <si>
    <t>17 900,00 FRF</t>
  </si>
  <si>
    <t>8 500,00 FRF</t>
  </si>
  <si>
    <t>Décret 81-681 du 30/06/1981</t>
  </si>
  <si>
    <t>40 800,00 FRF</t>
  </si>
  <si>
    <t>21 300,00 FRF</t>
  </si>
  <si>
    <t>Décret 81-1166 du 30/12/1981</t>
  </si>
  <si>
    <t>44 400,00 FRF</t>
  </si>
  <si>
    <t>24 900,00 FRF</t>
  </si>
  <si>
    <t>10 100,00 FRF</t>
  </si>
  <si>
    <t>Décret 82-561 du 29/06/1982</t>
  </si>
  <si>
    <t>47 200,00 FRF</t>
  </si>
  <si>
    <t>26 400,00 FRF</t>
  </si>
  <si>
    <t>Décret 82-1142 du 29/12/1982</t>
  </si>
  <si>
    <t>49 000,00 FRF</t>
  </si>
  <si>
    <t>27 400,00 FRF</t>
  </si>
  <si>
    <t>11 300,00 FRF</t>
  </si>
  <si>
    <t>Décret 83-551 du 30/06/1983</t>
  </si>
  <si>
    <t>50 470,00 FRF</t>
  </si>
  <si>
    <t>28 460,00FRF</t>
  </si>
  <si>
    <t>11 750,00 FRF</t>
  </si>
  <si>
    <t>Décret 84-92 du 08/02/1984</t>
  </si>
  <si>
    <t>51 380,00 FRF</t>
  </si>
  <si>
    <t>28 950,00 FRF</t>
  </si>
  <si>
    <t>11 960,00 FRF</t>
  </si>
  <si>
    <t>Décret 84-643 du 17/07/1984</t>
  </si>
  <si>
    <t>52 300,00 FRF</t>
  </si>
  <si>
    <t>29 560,00 FRF</t>
  </si>
  <si>
    <t>12 220,00 FRF</t>
  </si>
  <si>
    <t>Décret 84-1288 du 31/12/1984</t>
  </si>
  <si>
    <t>53 870,00 FRF</t>
  </si>
  <si>
    <t>30 540,00 FRF</t>
  </si>
  <si>
    <t>12 640,00 FRF</t>
  </si>
  <si>
    <t>Décret 85-784 du 24/07/1985</t>
  </si>
  <si>
    <t>55 220,00 FRF</t>
  </si>
  <si>
    <t>31 370,00 FRF</t>
  </si>
  <si>
    <t>12 990,00 FRF</t>
  </si>
  <si>
    <t>Décret 85-1490 du 31/12/1985</t>
  </si>
  <si>
    <t>55 940,00 FRF</t>
  </si>
  <si>
    <t>31 770,00 FRF</t>
  </si>
  <si>
    <t>13 160,00 FRF</t>
  </si>
  <si>
    <t>Décret 86-1101 du 09/10/1986</t>
  </si>
  <si>
    <t>31 930,00 FRF</t>
  </si>
  <si>
    <t>13 230,00 FRF</t>
  </si>
  <si>
    <t>Décret 87-77 du 06/02/1987</t>
  </si>
  <si>
    <t>56 670,00 FRF</t>
  </si>
  <si>
    <t>32 490,00 FRF</t>
  </si>
  <si>
    <t>13 470,00 FRF</t>
  </si>
  <si>
    <t>57 240,00 FRF</t>
  </si>
  <si>
    <t>32 800,00 FRF</t>
  </si>
  <si>
    <t>Décret 87-1176 du 24/12/1987</t>
  </si>
  <si>
    <t>58 730,00 FRF</t>
  </si>
  <si>
    <t>33 630,00 FRF</t>
  </si>
  <si>
    <t>13 950,00 FRF</t>
  </si>
  <si>
    <t>59 490,00 FRF</t>
  </si>
  <si>
    <t>34 050,00 FRF</t>
  </si>
  <si>
    <t>14 130,00 FRF</t>
  </si>
  <si>
    <t>Décret 88-1238 du 30/12/1988</t>
  </si>
  <si>
    <t>60 260,00 FRF</t>
  </si>
  <si>
    <t>34 480,00 FRF</t>
  </si>
  <si>
    <t>14 310,00 FRF</t>
  </si>
  <si>
    <t>60 990,00 FRF</t>
  </si>
  <si>
    <t>34 890,00 FRF</t>
  </si>
  <si>
    <t>14 490,00 FRF</t>
  </si>
  <si>
    <t>Décret 90-265 du 23/03/1990</t>
  </si>
  <si>
    <t>62 300,00 FRF</t>
  </si>
  <si>
    <t>35 620,00 FRF</t>
  </si>
  <si>
    <t>14 800,00 FRF</t>
  </si>
  <si>
    <t>63 110,00 FRF</t>
  </si>
  <si>
    <t>36 070,00 FRF</t>
  </si>
  <si>
    <t>14 990,00 FRF</t>
  </si>
  <si>
    <t>Décret 90-1241 du 31/12/1990</t>
  </si>
  <si>
    <t>64 180,00 FRF</t>
  </si>
  <si>
    <t>36 670,00 FRF</t>
  </si>
  <si>
    <t>15 245,00 FRF</t>
  </si>
  <si>
    <t>Décret 91-751 du 31/07/1991</t>
  </si>
  <si>
    <t>64 690,00 FRF</t>
  </si>
  <si>
    <t>36 955,00 FRF</t>
  </si>
  <si>
    <t>15 365,00 FRF</t>
  </si>
  <si>
    <t>Décret 92-50 du 16/01/1992</t>
  </si>
  <si>
    <t>65 340,00 FRF</t>
  </si>
  <si>
    <t>37 320,00 FRF</t>
  </si>
  <si>
    <t>15 520,00 FRF</t>
  </si>
  <si>
    <t>66 520 ,00 FRF</t>
  </si>
  <si>
    <t>37 980,00 FRF</t>
  </si>
  <si>
    <t>15 800,00 FRF</t>
  </si>
  <si>
    <t>Décret 93-202 du 11/02/1993</t>
  </si>
  <si>
    <t>67 400,00 FRF</t>
  </si>
  <si>
    <t>38 480,00 FRF</t>
  </si>
  <si>
    <t>16 010,00 FRF</t>
  </si>
  <si>
    <t>Décret 93-1357 du 30/12/1993</t>
  </si>
  <si>
    <t>68 750,00 FRF</t>
  </si>
  <si>
    <t>39 250,00 FRF</t>
  </si>
  <si>
    <t>16 331,00 FRF</t>
  </si>
  <si>
    <t>Décret 95-254 du 06/03/1995</t>
  </si>
  <si>
    <t>69 576,00 FRF</t>
  </si>
  <si>
    <t>39 721,00 FRF</t>
  </si>
  <si>
    <t>16 527,00 FRF</t>
  </si>
  <si>
    <t>Décret 95-864 du 31/07/1995</t>
  </si>
  <si>
    <t>71 525,00 FRF</t>
  </si>
  <si>
    <t>40 834,00 FRF</t>
  </si>
  <si>
    <t>16 610,00 FRF</t>
  </si>
  <si>
    <t>Décret 96-86 du 02/02/1996</t>
  </si>
  <si>
    <t>73 028,00 FRF</t>
  </si>
  <si>
    <t>41 692,00 FRF</t>
  </si>
  <si>
    <t>16 943,00 FRF</t>
  </si>
  <si>
    <t>Décret 96-1185 du 30/12/1996</t>
  </si>
  <si>
    <t>17 147,00 FRF</t>
  </si>
  <si>
    <t>Décret 97-1246 du 29/12/1997</t>
  </si>
  <si>
    <t>17 336,00 FRF</t>
  </si>
  <si>
    <t>Décret 98-1224 du 29/12/1998</t>
  </si>
  <si>
    <t>17 545,00 FRF</t>
  </si>
  <si>
    <t>Décret 99-1146 du 29/12/1999</t>
  </si>
  <si>
    <t>17 633,00 FRF</t>
  </si>
  <si>
    <t>Décret 2000-1324 du 26/12/2000</t>
  </si>
  <si>
    <t>18 021,00 FRF</t>
  </si>
  <si>
    <t>Décret 2002-115 du 25/01/2002</t>
  </si>
  <si>
    <t>Décret 2002-1619 du 31/12/2002</t>
  </si>
  <si>
    <t>Décret 2009-473, art. 1 du 28/04/2009 (modif art. D815-1 et D815-2 du CSS). Ce décret fixe les montants jusqu'à celui en vigueur à partir du 01/04/2012</t>
  </si>
  <si>
    <t>L'AVTS est remplacé par l'ASPA en 2007 par le décret 2007-57. Cependant, comme le mentionne l'ordonnance 2004-605,  les personnes qui bénéficiaient au moment de l'entrée en vigueur de l'ASPA des anciens dispositifs de mimimum vieillesse continuent à percevoir ces anciennes prestations selon les règles applicables avant cette entrée en vigueur. D'où le fait qu'on garde les barèmes de l'AVTS après 2007.</t>
  </si>
  <si>
    <t>29/04/2009 pour le décret, mais pas pour les circulaires qui sont disponibles sur le site de la cnav
Les changements de montant entrent en vigueur le 01/04 de chaque année</t>
  </si>
  <si>
    <t>Notes bis</t>
  </si>
  <si>
    <t>plaf_mv_men</t>
  </si>
  <si>
    <t>plaf_mv_seul</t>
  </si>
  <si>
    <t>avts</t>
  </si>
  <si>
    <t>Loi du 14/03/1941</t>
  </si>
  <si>
    <t>1 600,00 AF</t>
  </si>
  <si>
    <t>1 000,00 AF</t>
  </si>
  <si>
    <t>500,00 AF</t>
  </si>
  <si>
    <t>3 600,00 AF</t>
  </si>
  <si>
    <t>2 000,00 AF</t>
  </si>
  <si>
    <t>5 400,00 AF</t>
  </si>
  <si>
    <t>7 200,00 AF</t>
  </si>
  <si>
    <t>2 400,00 AF</t>
  </si>
  <si>
    <t>3 000,00 AF</t>
  </si>
  <si>
    <t>1 500,00 AF</t>
  </si>
  <si>
    <t>8 200,00 AF</t>
  </si>
  <si>
    <t>10 800,00 AF</t>
  </si>
  <si>
    <t>4 000,00 AF</t>
  </si>
  <si>
    <t>12 000,00 AF</t>
  </si>
  <si>
    <t>15 000,00 AF</t>
  </si>
  <si>
    <t>5 000,00 AF</t>
  </si>
  <si>
    <t>18 000,00 AF</t>
  </si>
  <si>
    <t>19 000,00 AF</t>
  </si>
  <si>
    <t>22 000,00 AF</t>
  </si>
  <si>
    <t>14 500,00 AF</t>
  </si>
  <si>
    <t>2 600,00 AF</t>
  </si>
  <si>
    <t>26 000,00 AF</t>
  </si>
  <si>
    <t>2 900,00 AF</t>
  </si>
  <si>
    <t>29 000,00 AF</t>
  </si>
  <si>
    <t>17 000,00 AF</t>
  </si>
  <si>
    <t>3 100,00 AF</t>
  </si>
  <si>
    <t>31 000,00 AF</t>
  </si>
  <si>
    <t>3 400,00 AF</t>
  </si>
  <si>
    <t>34 000,00 AF</t>
  </si>
  <si>
    <t>19 500,00 AF</t>
  </si>
  <si>
    <t>36 000,00 AF</t>
  </si>
  <si>
    <t>3 900,00 AF</t>
  </si>
  <si>
    <t>39 000,00 AF</t>
  </si>
  <si>
    <t>22 500,00 AF</t>
  </si>
  <si>
    <t>4 200,00 AF</t>
  </si>
  <si>
    <t>42 000,00 AF</t>
  </si>
  <si>
    <t>4 500,00 AF</t>
  </si>
  <si>
    <t>45 000,00 AF</t>
  </si>
  <si>
    <t>4 900,00 AF</t>
  </si>
  <si>
    <t>49 000,00 AF</t>
  </si>
  <si>
    <t>5 200,00 AF</t>
  </si>
  <si>
    <t>52 000,00 AF</t>
  </si>
  <si>
    <t>29 900,00 AF</t>
  </si>
  <si>
    <t>5 640,00 AF</t>
  </si>
  <si>
    <t>56 400,00 AF</t>
  </si>
  <si>
    <t>5 980,00 AF</t>
  </si>
  <si>
    <t>59 800, 00 AF</t>
  </si>
  <si>
    <t>32 900,00 AF</t>
  </si>
  <si>
    <t>6 240,00 AF</t>
  </si>
  <si>
    <t>62 400,00 AF</t>
  </si>
  <si>
    <t>6 580,00 AF</t>
  </si>
  <si>
    <t>65 800,00 AF</t>
  </si>
  <si>
    <t>3 6190,00 AF</t>
  </si>
  <si>
    <t>6 864,00 AF</t>
  </si>
  <si>
    <t>68 640,00 AF</t>
  </si>
  <si>
    <t>7 238,00 AF</t>
  </si>
  <si>
    <t>72 380,00 AF</t>
  </si>
  <si>
    <t>bonification pour enfants</t>
  </si>
  <si>
    <t>allocation de base</t>
  </si>
  <si>
    <t>Région parisienne</t>
  </si>
  <si>
    <t>Majoration pour conjoint</t>
  </si>
  <si>
    <t>19 200,00 AF</t>
  </si>
  <si>
    <t>36 190,00 AF</t>
  </si>
  <si>
    <t>361,90 FRF</t>
  </si>
  <si>
    <t>600,00 FRF</t>
  </si>
  <si>
    <t>700,00 FRF</t>
  </si>
  <si>
    <t>1 000,00 FRF</t>
  </si>
  <si>
    <t>Décret 67-1153 du 24/12/1965</t>
  </si>
  <si>
    <t>Décret 74-1126 du 26/12/19874</t>
  </si>
  <si>
    <t>21/12/1985
21/12/1985
27/06/1976</t>
  </si>
  <si>
    <t>Décret 85-1353, art. 1 du 17/12/1985 (crée art. L811-10 du CSS)
Décret 85-1354, art. 1 du 17/12/1985 (crée art D811-10 et D811-12 du CSS)           Décret 76-559 du 25/06/1976</t>
  </si>
  <si>
    <t>Montant de la majoration pour conjoint à charge</t>
  </si>
  <si>
    <t>maj_avts_conj</t>
  </si>
  <si>
    <t>258 000,00 AF</t>
  </si>
  <si>
    <t>201 000,00 AF</t>
  </si>
  <si>
    <t>31 200,00 AF</t>
  </si>
  <si>
    <t>Décret 61-172 du 16/02/1961</t>
  </si>
  <si>
    <t>Décret 71-706 du 27/08/1971</t>
  </si>
  <si>
    <t>Décret 72-930 du 11/10/1972</t>
  </si>
  <si>
    <t>Décret 73-692 du 18/07/1973</t>
  </si>
  <si>
    <t>Décret 73-1138 du 21/12/1973</t>
  </si>
  <si>
    <t>Décret 74-160 du 26/02/1974</t>
  </si>
  <si>
    <t>Décret 74-612 du 27/06/1974</t>
  </si>
  <si>
    <t>Décret 74-1125 du 26/12/1974</t>
  </si>
  <si>
    <t>Décret 75-210 du 28/03/1975</t>
  </si>
  <si>
    <t>Décret 75-1342 du 31/12/1975</t>
  </si>
  <si>
    <t>Décret 76-560 du 25/06/1976</t>
  </si>
  <si>
    <t>Décret 76-1243 du 29/12/1976</t>
  </si>
  <si>
    <t>Décret 77-614 du 15/06/1977</t>
  </si>
  <si>
    <t>Décret 77-1292 du 24/11/1977</t>
  </si>
  <si>
    <t>Décret 78-720 du 10/07/1978</t>
  </si>
  <si>
    <t>Décret 78-1242 du 29/12/1978</t>
  </si>
  <si>
    <t>Décret 79-568 du 03/07/1979</t>
  </si>
  <si>
    <t>Décret 79-1058 du 07/12/1979</t>
  </si>
  <si>
    <t>Décret 80-99 du 30/01/1980</t>
  </si>
  <si>
    <t>Décret 80-499 du 01/07/1980</t>
  </si>
  <si>
    <t>Décret 80-865 du 31/10/1980</t>
  </si>
  <si>
    <t>Décret 80-1158 du 31/12/1980</t>
  </si>
  <si>
    <t>Décret 81-680 du 30/06/1981</t>
  </si>
  <si>
    <t>Décret 81-1167 du 30/12/1981</t>
  </si>
  <si>
    <t>Décret 82-560 du 29/06/1982</t>
  </si>
  <si>
    <t>Décret 82-1143 du 29/12/1982</t>
  </si>
  <si>
    <t>Décret 84-93 du 08/02/1984</t>
  </si>
  <si>
    <t>Décret 84-642 du 17/07/1984</t>
  </si>
  <si>
    <t>Décret 84-1289 du 1/12/1984</t>
  </si>
  <si>
    <t>Décret 85-785 du 24/07/1985</t>
  </si>
  <si>
    <t>Décret 85-1491 du 31/12/1985</t>
  </si>
  <si>
    <t>Décret 86-1102 du 09/10/1986</t>
  </si>
  <si>
    <t>Décret 87-78 du 06/02/1987</t>
  </si>
  <si>
    <t>Décret 87-1175 du 24/12/1987</t>
  </si>
  <si>
    <t>Décret 88-1239 du 30/12/1988</t>
  </si>
  <si>
    <t>Décret 88-1239 du 30/12/1988</t>
  </si>
  <si>
    <t>Décret 90-266 du 23/03/1990</t>
  </si>
  <si>
    <t>Décret 90-266 du 23/03/1990</t>
  </si>
  <si>
    <t>Décret 90-1242 du 31/12/1990</t>
  </si>
  <si>
    <t>Décret 91-752 du 31/07/1991</t>
  </si>
  <si>
    <t>Décret 93-1357 du 30/12/1993</t>
  </si>
  <si>
    <t>Décret 2009-473 du 28/04/2009  (modif art. D815-1 et D815-2 du CSS)</t>
  </si>
  <si>
    <t>alloc_sup_men</t>
  </si>
  <si>
    <t>alloc_sup_seul</t>
  </si>
  <si>
    <t>Arrêté du 19/12/2006, art. 1</t>
  </si>
  <si>
    <t>Arrêté du 21/12/2007, art. 1</t>
  </si>
  <si>
    <t>aspa_men</t>
  </si>
  <si>
    <t>aspa_seul</t>
  </si>
  <si>
    <t>Allocation supplémentaire - montants</t>
  </si>
  <si>
    <t>Salaire de référence (en nominal)</t>
  </si>
  <si>
    <t>Salaire de référence (en euros)</t>
  </si>
  <si>
    <t>val_point_agirc</t>
  </si>
  <si>
    <t>Valeur du point AGIRC (en nominal)</t>
  </si>
  <si>
    <t>Valeur du point AGIRC (en euros)</t>
  </si>
  <si>
    <t>sal_ref_arrco_euros</t>
  </si>
  <si>
    <t>Valeur du point ARRCO (en nominal)</t>
  </si>
  <si>
    <t>Valeur du point ARRCO (en euros)</t>
  </si>
  <si>
    <t>val_point_arrco</t>
  </si>
  <si>
    <t>gmp</t>
  </si>
  <si>
    <t>min_cont</t>
  </si>
  <si>
    <t>min_cont_maj</t>
  </si>
  <si>
    <t>sal_ref_agirc_nominal</t>
  </si>
  <si>
    <t>sal_ref_agirc_euros</t>
  </si>
  <si>
    <t>Salaire de référence AGIRC (prix d'achat) valeur nominale</t>
  </si>
  <si>
    <t>Salaire de référence AGIRC (prix d'achat) en euros</t>
  </si>
  <si>
    <t>26,7900 FRF</t>
  </si>
  <si>
    <t>26,3900 FRF</t>
  </si>
  <si>
    <t>24,6900 FRF</t>
  </si>
  <si>
    <t>23,1000 FRF</t>
  </si>
  <si>
    <t>22,2600 FRF</t>
  </si>
  <si>
    <t>21,1600 FRF</t>
  </si>
  <si>
    <t>20,0300 FRF</t>
  </si>
  <si>
    <t>19,5200 FRF</t>
  </si>
  <si>
    <t>19,2800 FRF</t>
  </si>
  <si>
    <t>19,2300 FRF</t>
  </si>
  <si>
    <t>18,8000 FRF</t>
  </si>
  <si>
    <t>18,2100 FRF</t>
  </si>
  <si>
    <t>17,4100 FRF</t>
  </si>
  <si>
    <t>16,6800 FRF</t>
  </si>
  <si>
    <t>16,0200 FRF</t>
  </si>
  <si>
    <t>15,6000 FRF</t>
  </si>
  <si>
    <t>14,8200 FRF</t>
  </si>
  <si>
    <t>13,8800 FRF</t>
  </si>
  <si>
    <t>13,0700 FRF</t>
  </si>
  <si>
    <t>11,7800 FRF</t>
  </si>
  <si>
    <t>10,6000 FRF</t>
  </si>
  <si>
    <t>9,4200 FRF</t>
  </si>
  <si>
    <t>8,2900 FRF</t>
  </si>
  <si>
    <t>7,4200 FRF</t>
  </si>
  <si>
    <t>6,7400 FRF</t>
  </si>
  <si>
    <t>6,1200 FRF</t>
  </si>
  <si>
    <t>5,5400 FRF</t>
  </si>
  <si>
    <t>4,8100 FRF</t>
  </si>
  <si>
    <t>4,2500 FRF</t>
  </si>
  <si>
    <t>3,8800 FRF</t>
  </si>
  <si>
    <t>3,5500 FRF</t>
  </si>
  <si>
    <t>3,2600 FRF</t>
  </si>
  <si>
    <t>3,0000 FRF</t>
  </si>
  <si>
    <t>2,7700 FRF</t>
  </si>
  <si>
    <t>2,5500 FRF</t>
  </si>
  <si>
    <t>2,4100 FRF</t>
  </si>
  <si>
    <t>2,2800 FRF</t>
  </si>
  <si>
    <t>2,1700 FRF</t>
  </si>
  <si>
    <t>1,9900 FRF</t>
  </si>
  <si>
    <t>1,8600 FRF</t>
  </si>
  <si>
    <t>1,6900 FRF</t>
  </si>
  <si>
    <t>1,5200 FRF</t>
  </si>
  <si>
    <t>142,0000 FRF</t>
  </si>
  <si>
    <t>130,0000 FRF</t>
  </si>
  <si>
    <t>116,0000 FRF</t>
  </si>
  <si>
    <t>107,0000 FRF</t>
  </si>
  <si>
    <t>98,0000 FRF</t>
  </si>
  <si>
    <t>87,0000 FRF</t>
  </si>
  <si>
    <t>78,0000 FRF</t>
  </si>
  <si>
    <t>76,0000 FRF</t>
  </si>
  <si>
    <t>63,0000 FRF</t>
  </si>
  <si>
    <t>52,0000 FRF</t>
  </si>
  <si>
    <t>42,0000 FRF</t>
  </si>
  <si>
    <t>37,0000 FRF</t>
  </si>
  <si>
    <t>26,0000 FRF</t>
  </si>
  <si>
    <t>Garantie minimale de points</t>
  </si>
  <si>
    <t>Circulaire Cnav 2013/29 du 18/04/2013</t>
  </si>
  <si>
    <t xml:space="preserve">Age d'annulation de la décote FP </t>
  </si>
  <si>
    <t xml:space="preserve">Decote FP </t>
  </si>
  <si>
    <t xml:space="preserve">Surcote FP </t>
  </si>
  <si>
    <t>Nombre de trimestres cibles par génération</t>
  </si>
  <si>
    <t>Avant 1944</t>
  </si>
  <si>
    <t>Nombre d'années prises en compte dans la calcul du SAM</t>
  </si>
  <si>
    <t>Durée d'assurance maximale pour le coefficient de proratisation</t>
  </si>
  <si>
    <t>Avant 1934</t>
  </si>
  <si>
    <t>Article L351-1 du code de la sécurité sociale</t>
  </si>
  <si>
    <t>Durée d'assurance cible pour le taux plein</t>
  </si>
  <si>
    <r>
      <rPr>
        <b/>
        <sz val="11"/>
        <color theme="1"/>
        <rFont val="Calibri"/>
        <family val="2"/>
        <scheme val="minor"/>
      </rPr>
      <t xml:space="preserve">Conditions d'attribution : </t>
    </r>
    <r>
      <rPr>
        <sz val="11"/>
        <color theme="1"/>
        <rFont val="Calibri"/>
        <family val="2"/>
        <scheme val="minor"/>
      </rPr>
      <t xml:space="preserve">La majoration pour conjoint à charge était attribuée au titulaire d'une pension de retraite et aux bénéficiaires de l'AVTS, de l'AMF ou d'une rente garantie. Le conjoint est considére à charge dès lors que ses revenus personnels sont inférieures aux montants précisés dans l'onglet suivant. Il doit être âgé de plus de 65 ans (plus de 60 ans en cas d'inaptitude au travail). </t>
    </r>
  </si>
  <si>
    <t>Plafond des ressources personnelles du conjoint pour bénéficier de la majoration pour personne à charge</t>
  </si>
  <si>
    <t>164 810 AF</t>
  </si>
  <si>
    <t>161 100 AF</t>
  </si>
  <si>
    <t>158 100 AF</t>
  </si>
  <si>
    <t>154 000 AF</t>
  </si>
  <si>
    <t>121 500 AF</t>
  </si>
  <si>
    <t>80 500 AF</t>
  </si>
  <si>
    <t>58 000 AF</t>
  </si>
  <si>
    <t>L'ASPA vise à remplacer le minimum vieillesse et une série de dispositifs destinés aux personnes âgées disposant de faibles ressources. NB : les montants ci-contre sont valables à partir du 01/01/2006, même si le décret date de 2007.</t>
  </si>
  <si>
    <t>Les allocataires âgés d'au moins 75 ans bénéficient d'un montant de 900,00 F.</t>
  </si>
  <si>
    <r>
      <t xml:space="preserve">Condition d'attribution de l'AVTS : </t>
    </r>
    <r>
      <rPr>
        <sz val="11"/>
        <rFont val="Calibri"/>
        <family val="2"/>
        <scheme val="minor"/>
      </rPr>
      <t xml:space="preserve">Le bénéficiaire doit être âgé de plus de 65 ans (de plus de 60 ans en cas d'invalidité ou de résidence dans un département d'outre-mer). Il doit également avoir été salarié pendant 15 ans après l'âge de 50 ans ou 25 années au cours de son activité, sachant que pour être comptabilisées, les périodes d'activité salariées doivent avoir été exercées en France  ( ou en Algérie ou à Monaco selon certaines conditions) et avoir procuré au demandeur  une rémunération annuelle minimum. </t>
    </r>
  </si>
  <si>
    <r>
      <t xml:space="preserve">Condition d'attribution de l'AMF : </t>
    </r>
    <r>
      <rPr>
        <sz val="11"/>
        <rFont val="Calibri"/>
        <family val="2"/>
        <scheme val="minor"/>
      </rPr>
      <t>l'Allocation aux mères de famille est attribuée selon les mêmes montants et plafonds que l'AVTS. Elle est destinée aux femmes de salariés qui ont élevé au moins 5 enfants. (Voir aussi secours viagier, alligné sur ATVS).</t>
    </r>
  </si>
  <si>
    <t>Avant le 01/07/1951</t>
  </si>
  <si>
    <t>Age d'annulation de la décote</t>
  </si>
  <si>
    <t>Majoration pour conjoint à charge (montant)</t>
  </si>
  <si>
    <t>Majoration pour conjoint à charge (plafond de ressources)</t>
  </si>
  <si>
    <t>Avant 01/01/2003</t>
  </si>
  <si>
    <t>De 1 à 4 trimestres</t>
  </si>
  <si>
    <t>A partir de 65 ans</t>
  </si>
  <si>
    <r>
      <t xml:space="preserve">Condition d'attribution de l'allocation spéciale : </t>
    </r>
    <r>
      <rPr>
        <sz val="11"/>
        <rFont val="Calibri"/>
        <family val="2"/>
        <scheme val="minor"/>
      </rPr>
      <t>Elle est égale au montant de l'AVTS et vise les personnes de plus de 65 ans qui n'ont droit à aucune prestation vieillesse. Elle peut ainsi être attribuée aux personnes ne relevant d'aucun
régime de vieillesse de base (toutes les dépenses qui se rattachent au service de cette allocation
sont également prises en charge par le FSV).</t>
    </r>
  </si>
  <si>
    <r>
      <t xml:space="preserve">Condition d'attribution de l'AVTNS : </t>
    </r>
    <r>
      <rPr>
        <sz val="11"/>
        <rFont val="Calibri"/>
        <family val="2"/>
        <scheme val="minor"/>
      </rPr>
      <t>L'allocation aux vieux travailleurs non salariés (AVTNS):] Elle correspond à l'extension de l'AVTS aux personnes relevant des régimes de non salariés des professions artisanales, industrielles et commerciales.</t>
    </r>
  </si>
  <si>
    <t>65 ans</t>
  </si>
  <si>
    <t>65 ans 4 mois</t>
  </si>
  <si>
    <t>65 ans 9 mois</t>
  </si>
  <si>
    <t>66 ans 2 mois</t>
  </si>
  <si>
    <t>66 ans 7 mois</t>
  </si>
  <si>
    <t>67 ans</t>
  </si>
  <si>
    <t>65 ans 8 mois</t>
  </si>
  <si>
    <t>66 ans</t>
  </si>
  <si>
    <t>66 ans 8 mois</t>
  </si>
  <si>
    <t>66 ans 4 mois</t>
  </si>
  <si>
    <t>62 ans</t>
  </si>
  <si>
    <t>60 ans</t>
  </si>
  <si>
    <t>60 ans 4 mois</t>
  </si>
  <si>
    <t>60 ans 8 mois</t>
  </si>
  <si>
    <t>60 ans 9 mois</t>
  </si>
  <si>
    <t>61 ans 2 mois</t>
  </si>
  <si>
    <t>61 ans</t>
  </si>
  <si>
    <t>61 ans 7 mois</t>
  </si>
  <si>
    <t>61 ans 4 mois</t>
  </si>
  <si>
    <t>61 ans 8 mois</t>
  </si>
  <si>
    <t>Références législatives</t>
  </si>
  <si>
    <t>Né avant le 01/07/1951</t>
  </si>
  <si>
    <t>Né après le 01/07/1951</t>
  </si>
  <si>
    <t>Barèmes IPP : retraite</t>
  </si>
  <si>
    <t>Un trimestre correspond à 200 heures SMIC</t>
  </si>
  <si>
    <t>To quote this document as a source:</t>
  </si>
  <si>
    <r>
      <rPr>
        <i/>
        <sz val="11"/>
        <color theme="1"/>
        <rFont val="Calibri"/>
        <family val="2"/>
        <scheme val="minor"/>
      </rPr>
      <t>Barèmes IPP: retraites</t>
    </r>
    <r>
      <rPr>
        <sz val="11"/>
        <color theme="1"/>
        <rFont val="Calibri"/>
        <family val="2"/>
        <scheme val="minor"/>
      </rPr>
      <t>, Institut des politiques publiques, April 2014.</t>
    </r>
  </si>
  <si>
    <t xml:space="preserve">A partir de 5 trimestres </t>
  </si>
  <si>
    <t>Limite d'âge - 16 trimestres</t>
  </si>
  <si>
    <t>Limite d'âge - 14 trimestres</t>
  </si>
  <si>
    <t>Limite d'âge - 12 trimestres</t>
  </si>
  <si>
    <t>Limite d'âge - 10 trimestres</t>
  </si>
  <si>
    <t>Limite d'âge - 8 trimestres</t>
  </si>
  <si>
    <t>Limite d'âge - 11 trimestres</t>
  </si>
  <si>
    <t>Limite d'âge - 9 trimestres</t>
  </si>
  <si>
    <t>Limite d'âge - 7 trimestres</t>
  </si>
  <si>
    <t>Limite d'âge - 6 trimestres</t>
  </si>
  <si>
    <t>Limite d'âge - 5 trimestres</t>
  </si>
  <si>
    <t>Limite d'âge - 4 trimestres</t>
  </si>
  <si>
    <t>Limite d'âge - 3 trimestres</t>
  </si>
  <si>
    <t>Limite d'âge - 2 trimestres</t>
  </si>
  <si>
    <t>Limite d'âge - 1 trimestres</t>
  </si>
  <si>
    <t>Limite d'âge</t>
  </si>
  <si>
    <t>Durée de service maximale pour le coefficient de proratisation FP</t>
  </si>
  <si>
    <t>Durée de service maximale cible pour le taux plein FP</t>
  </si>
  <si>
    <t>CCN des Cadres du 14/03/1947, art. 6 (§2, F.)</t>
  </si>
  <si>
    <t>BSP n° 36 du 31/01/1997 et BSP n°40 du 31/01/1998</t>
  </si>
  <si>
    <t>Nombre de trimestres cibles pour le taux plein par génération</t>
  </si>
  <si>
    <t>Nombre de trimestres cibles maximal pris en compte pour la proratisation, par génération</t>
  </si>
  <si>
    <t>Age limite fonction publique sédentaire selon l'année de naissance</t>
  </si>
  <si>
    <t>Age limite fonction publique active selon l'année de naissance</t>
  </si>
  <si>
    <t>Age d'ouverture des droits pour la fonction publique sédentaire, selon l'année de naissance</t>
  </si>
  <si>
    <t>55 ans</t>
  </si>
  <si>
    <t>55 ans 4 mois</t>
  </si>
  <si>
    <t>55 ans 9 mois</t>
  </si>
  <si>
    <t>55 ans 8 mois</t>
  </si>
  <si>
    <t>56 ans 2 mois</t>
  </si>
  <si>
    <t>56 ans 7 mois</t>
  </si>
  <si>
    <t>56 ans</t>
  </si>
  <si>
    <t>56 ans 4 mois</t>
  </si>
  <si>
    <t>56 ans 8 mois</t>
  </si>
  <si>
    <t>57 ans</t>
  </si>
  <si>
    <t>Taux de décote selon l'année de l'âge d'ouverture des droits</t>
  </si>
  <si>
    <t>Taux de surcote par trimestre</t>
  </si>
  <si>
    <t>Age d'annulation de la décôte selon l'année d'ouverture des droits</t>
  </si>
  <si>
    <t>Coefficient de minoration par trimestres manquants</t>
  </si>
  <si>
    <t xml:space="preserve"> taux minoré = taux plein * (1 - decote * (nombre de trimestres manquants))</t>
  </si>
  <si>
    <t>Age d'ouverture des droits pour la fonction publique active, selon l'année de naissance</t>
  </si>
  <si>
    <t>Decote RG</t>
  </si>
  <si>
    <t>Surcote RG</t>
  </si>
  <si>
    <t>Valeur du point ARRCO</t>
  </si>
  <si>
    <t>Salaire de référence ARRCO</t>
  </si>
  <si>
    <t>Valeur du point UNIRS (en nominal)</t>
  </si>
  <si>
    <t>Valeur du point UNIRS (en euros)</t>
  </si>
  <si>
    <t>Minimum pension age ("Age légal")</t>
  </si>
  <si>
    <t>Full rate age</t>
  </si>
  <si>
    <t>Pension indexation</t>
  </si>
  <si>
    <t>Reference wage indexation</t>
  </si>
  <si>
    <t>Amont of the  "minimum contributif"</t>
  </si>
  <si>
    <t>Required contribution duration for full pension</t>
  </si>
  <si>
    <t>Required contribution duration for full rate</t>
  </si>
  <si>
    <t>Working life in the public sector for full pension</t>
  </si>
  <si>
    <t>Penalty for early retirement</t>
  </si>
  <si>
    <t>Pension bonus for later retirement</t>
  </si>
  <si>
    <t>Point value ARRCO</t>
  </si>
  <si>
    <t>Point value AGIRC</t>
  </si>
  <si>
    <t>Reference wage ARRCO</t>
  </si>
  <si>
    <t>Reference wage AGIRC</t>
  </si>
  <si>
    <t xml:space="preserve">Minimum points guaranteed </t>
  </si>
  <si>
    <t>"Allocation de solidarité aux personnes âgées" (ASPA) - amounts</t>
  </si>
  <si>
    <t>"Majoration pour conjoint à charge" - amounts</t>
  </si>
  <si>
    <t>"Allocation supplémentaire" - amounts</t>
  </si>
  <si>
    <t>This document provides the legislation of the main pension schemes in France.  Legislative sources (reference of the laws, number of the decrees and of ministerial orders) as well as the date of issue in the Journal Officiel de la République Française (JOFR or JO) are systematically mentionned.</t>
  </si>
  <si>
    <t>Section CNRO</t>
  </si>
  <si>
    <t>Valeur du point CNRO (en nominal)</t>
  </si>
  <si>
    <t>Valeur du point CNRO (en euros)</t>
  </si>
  <si>
    <t xml:space="preserve">Parution au JORF </t>
  </si>
  <si>
    <t>Parution au JORF</t>
  </si>
  <si>
    <t>RevaloRG_pct</t>
  </si>
  <si>
    <t>jofr</t>
  </si>
  <si>
    <t>notes</t>
  </si>
  <si>
    <t>RevaloSPC_pct</t>
  </si>
  <si>
    <t>saltrim_metro</t>
  </si>
  <si>
    <t>saltrim_ggm</t>
  </si>
  <si>
    <t>saltrim_reu</t>
  </si>
  <si>
    <t>ref_leg</t>
  </si>
  <si>
    <t>jorf</t>
  </si>
  <si>
    <t>ageleg_base</t>
  </si>
  <si>
    <t>ageleg_0751</t>
  </si>
  <si>
    <t>ageleg_0152</t>
  </si>
  <si>
    <t>ageleg_0153</t>
  </si>
  <si>
    <t>ageleg_0154</t>
  </si>
  <si>
    <t>ageleg_0155</t>
  </si>
  <si>
    <t>ageleg_0156</t>
  </si>
  <si>
    <t>ageplein_base</t>
  </si>
  <si>
    <t>ageplein_0751</t>
  </si>
  <si>
    <t>ageplein_0152</t>
  </si>
  <si>
    <t>ageplein_0153</t>
  </si>
  <si>
    <t>ageplein_0154</t>
  </si>
  <si>
    <t>ageplein_0155</t>
  </si>
  <si>
    <t>ageplein_0156</t>
  </si>
  <si>
    <t>nbtrim_base</t>
  </si>
  <si>
    <t>nbtrim_0144</t>
  </si>
  <si>
    <t>nbtrim_0145</t>
  </si>
  <si>
    <t>nbtrim_0146</t>
  </si>
  <si>
    <t>nbtrim_0147</t>
  </si>
  <si>
    <t>nbtrim_0148</t>
  </si>
  <si>
    <t>nbtrim_0149</t>
  </si>
  <si>
    <t>nbtrim_0150</t>
  </si>
  <si>
    <t>nbtrim_0151</t>
  </si>
  <si>
    <t>nbtrim_0152</t>
  </si>
  <si>
    <t>nbtrim_0153</t>
  </si>
  <si>
    <t>nbtrim_0155</t>
  </si>
  <si>
    <t>nbtrim_0158</t>
  </si>
  <si>
    <t>nbtrim_0161</t>
  </si>
  <si>
    <t>nbtrim_0164</t>
  </si>
  <si>
    <t>nbtrim_0167</t>
  </si>
  <si>
    <t>nbtrim_0170</t>
  </si>
  <si>
    <t>nbtrim_0173</t>
  </si>
  <si>
    <t>trimplein_base</t>
  </si>
  <si>
    <t>trimplein_0134</t>
  </si>
  <si>
    <t>trimplein_0135</t>
  </si>
  <si>
    <t>trimplein_0136</t>
  </si>
  <si>
    <t>trimplein_0137</t>
  </si>
  <si>
    <t>trimplein_0138</t>
  </si>
  <si>
    <t>trimplein_0139</t>
  </si>
  <si>
    <t>trimplein_0140</t>
  </si>
  <si>
    <t>trimplein_0141</t>
  </si>
  <si>
    <t>trimplein_0142</t>
  </si>
  <si>
    <t>trimplein_0143</t>
  </si>
  <si>
    <t>trimplein_0149</t>
  </si>
  <si>
    <t>trimplein_0150</t>
  </si>
  <si>
    <t>trimplein_0151</t>
  </si>
  <si>
    <t>trimplein_0152</t>
  </si>
  <si>
    <t>trimplein_0153</t>
  </si>
  <si>
    <t>trimplein_0155</t>
  </si>
  <si>
    <t>trimplein_0158</t>
  </si>
  <si>
    <t>trimplein_0161</t>
  </si>
  <si>
    <t>trimplein_0164</t>
  </si>
  <si>
    <t>trimplein_0167</t>
  </si>
  <si>
    <t>trimplein_0170</t>
  </si>
  <si>
    <t>trimplein_0173</t>
  </si>
  <si>
    <t>nbsam_base</t>
  </si>
  <si>
    <t>nbsam_0134</t>
  </si>
  <si>
    <t>nbsam_0135</t>
  </si>
  <si>
    <t>nbsam_0136</t>
  </si>
  <si>
    <t>nbsam_0137</t>
  </si>
  <si>
    <t>nbsam_0138</t>
  </si>
  <si>
    <t>nbsam_0139</t>
  </si>
  <si>
    <t>nbsam_0140</t>
  </si>
  <si>
    <t>nbsam_0141</t>
  </si>
  <si>
    <t>nbsam_0142</t>
  </si>
  <si>
    <t>nbsam_0143</t>
  </si>
  <si>
    <t>nbsam_0144</t>
  </si>
  <si>
    <t>nbsam_0145</t>
  </si>
  <si>
    <t>nbsam_0146</t>
  </si>
  <si>
    <t>nbsam_0147</t>
  </si>
  <si>
    <t>nbsam_0148</t>
  </si>
  <si>
    <t>decote_base</t>
  </si>
  <si>
    <t>decote_0144</t>
  </si>
  <si>
    <t>decote_0145</t>
  </si>
  <si>
    <t>decote_0146</t>
  </si>
  <si>
    <t>decote_0147</t>
  </si>
  <si>
    <t>decote_0148</t>
  </si>
  <si>
    <t>decote_0149</t>
  </si>
  <si>
    <t>decote_0150</t>
  </si>
  <si>
    <t>decote_0151</t>
  </si>
  <si>
    <t>decote_0152</t>
  </si>
  <si>
    <t>decote_0153</t>
  </si>
  <si>
    <t>surcote_base</t>
  </si>
  <si>
    <t>surcote_0103</t>
  </si>
  <si>
    <t>surcote_0104_14</t>
  </si>
  <si>
    <t>surcote_0104_5</t>
  </si>
  <si>
    <t>surcote_0104_65</t>
  </si>
  <si>
    <t>surcote_0109</t>
  </si>
  <si>
    <t>val_point_arrco_eur</t>
  </si>
  <si>
    <t>val_point_arrco_nom</t>
  </si>
  <si>
    <t>Unification des régime ARRCO en 1999.</t>
  </si>
  <si>
    <t>sal_ref_arrco_nom</t>
  </si>
  <si>
    <t>Création de l'Unirs en 1957.</t>
  </si>
  <si>
    <t>val_point_arcco_nom</t>
  </si>
  <si>
    <t>sal_ref_unirs_nom</t>
  </si>
  <si>
    <r>
      <rPr>
        <b/>
        <sz val="11"/>
        <color theme="1"/>
        <rFont val="Calibri"/>
        <family val="2"/>
        <scheme val="minor"/>
      </rPr>
      <t xml:space="preserve">Sources : </t>
    </r>
    <r>
      <rPr>
        <sz val="11"/>
        <color theme="1"/>
        <rFont val="Calibri"/>
        <family val="2"/>
        <scheme val="minor"/>
      </rPr>
      <t xml:space="preserve">Centre de documentation Arrco depuis 1961; Manuel de l'employeur entre 1957 et 1960.
</t>
    </r>
    <r>
      <rPr>
        <b/>
        <sz val="11"/>
        <color theme="1"/>
        <rFont val="Calibri"/>
        <family val="2"/>
        <scheme val="minor"/>
      </rPr>
      <t xml:space="preserve">Note législative </t>
    </r>
    <r>
      <rPr>
        <sz val="11"/>
        <color theme="1"/>
        <rFont val="Calibri"/>
        <family val="2"/>
        <scheme val="minor"/>
      </rPr>
      <t xml:space="preserve">: Pour 1957-60, le Manuel de l'employeur ne donne que la valeur au 1er janvier. 
Au 1er janvier 1999, l'unification des régimes ARRCO donne lieu à une évolution des valeurs des paramètres.
Pour BTP RETRAITE, section CBTPR, le coefficient de transformation est de 0,245625.
Pour BTP RETRAITE, section CNRO, le coefficient de transformation est de 0,411245.
</t>
    </r>
  </si>
  <si>
    <t>salref_cnro</t>
  </si>
  <si>
    <t>salref_cnro_nom</t>
  </si>
  <si>
    <r>
      <rPr>
        <b/>
        <sz val="11"/>
        <color theme="1"/>
        <rFont val="Calibri"/>
        <family val="2"/>
        <scheme val="minor"/>
      </rPr>
      <t xml:space="preserve">Voir le Barèmes IPP: </t>
    </r>
    <r>
      <rPr>
        <sz val="11"/>
        <color theme="1"/>
        <rFont val="Calibri"/>
        <family val="2"/>
        <scheme val="minor"/>
      </rPr>
      <t xml:space="preserve">prélèvements sociaux pour le détail du calcul de la GMP et des versement de cotisations afférents.
</t>
    </r>
    <r>
      <rPr>
        <b/>
        <sz val="11"/>
        <color theme="1"/>
        <rFont val="Calibri"/>
        <family val="2"/>
        <scheme val="minor"/>
      </rPr>
      <t xml:space="preserve">Sources : </t>
    </r>
    <r>
      <rPr>
        <sz val="11"/>
        <color theme="1"/>
        <rFont val="Calibri"/>
        <family val="2"/>
        <scheme val="minor"/>
      </rPr>
      <t xml:space="preserve">Site de l'AGIRC-ARRCO; § V.2.1.2 du Guide réglementaire AGIRC et ARRCO.
Les valeurs des paramètres pour les années 2005 et antérieures sont tirées de barèmes communiqués par l'AGIRC-ARRCO. Voir notamment le fichier disponible à l'adresse suivante: http://www.agirc-arrco.fr/fileadmin/agircarrco/documents/Doc_specif_page/Historique_valeur_du_point_salaire_de_reference.pdf
</t>
    </r>
    <r>
      <rPr>
        <b/>
        <sz val="11"/>
        <color theme="1"/>
        <rFont val="Calibri"/>
        <family val="2"/>
        <scheme val="minor"/>
      </rPr>
      <t>Principe de la GMP :</t>
    </r>
    <r>
      <rPr>
        <sz val="11"/>
        <color theme="1"/>
        <rFont val="Calibri"/>
        <family val="2"/>
        <scheme val="minor"/>
      </rPr>
      <t xml:space="preserve"> La Garantie Minimale de Points (GMP) vise à garantir à chaque participant du régime AGIRC (cadre) un minimum de points de retraite pour une année donnée. Un montant minimum de cotisations doit être versé en contrepartie de cette garantie. Cette garantie est prévue par la convention collective nationale du 14 mars 1947 (art. 6 et art. 36 de l'annexe I.). L'arrêté d'agrément et d'extension du 24/02/1989 relatif à l'accord du 08/12/1988 rend la GMP obligatoire pour toutes les entreprises adhérentes au régime de retraite complémentaire des cadres.</t>
    </r>
  </si>
  <si>
    <t>agelimfp_base</t>
  </si>
  <si>
    <t>agelimfp_0751</t>
  </si>
  <si>
    <t>agelimfp_0152</t>
  </si>
  <si>
    <t>agelimfp_0153</t>
  </si>
  <si>
    <t>agelimfp_0154</t>
  </si>
  <si>
    <t>agelimfp_0155</t>
  </si>
  <si>
    <t>agelimfp_0156</t>
  </si>
  <si>
    <r>
      <rPr>
        <b/>
        <sz val="11"/>
        <color theme="1"/>
        <rFont val="Calibri"/>
        <family val="2"/>
        <scheme val="minor"/>
      </rPr>
      <t xml:space="preserve">Lecture : </t>
    </r>
    <r>
      <rPr>
        <sz val="11"/>
        <color theme="1"/>
        <rFont val="Calibri"/>
        <family val="2"/>
        <scheme val="minor"/>
      </rPr>
      <t xml:space="preserve">Ce tableau renseigne, pour une date de légilsation donnée (la date d'effet, en ligne), le paramètre en fonction de la date de naissance (en ordonnée). 
La valeur renseignée est valable à partir de la date de naissance, jusqu'à la date suivante. Quand une date de naissance est la dernière renseignée, la valeur du paramètre est considérée comme constante à partir de cette date.
</t>
    </r>
    <r>
      <rPr>
        <b/>
        <sz val="11"/>
        <color theme="1"/>
        <rFont val="Calibri"/>
        <family val="2"/>
        <scheme val="minor"/>
      </rPr>
      <t/>
    </r>
  </si>
  <si>
    <r>
      <rPr>
        <b/>
        <sz val="11"/>
        <color theme="1"/>
        <rFont val="Calibri"/>
        <family val="2"/>
        <scheme val="minor"/>
      </rPr>
      <t>Lecture :</t>
    </r>
    <r>
      <rPr>
        <sz val="11"/>
        <color theme="1"/>
        <rFont val="Calibri"/>
        <family val="2"/>
        <scheme val="minor"/>
      </rPr>
      <t xml:space="preserve"> Ce tableau renseigne, pour une date de légilsation donnée (la date d'effet, en ligne), le paramètre en fonction de l'année d'ouverture des droits (en ordonnée).
La valeur renseignée est valable à partir de la date de naissance, jusqu'à la date suivante. Quand une date de naissance est la dernière renseignée, la valeur du paramètre est considérée comme constante à partir de cette date.</t>
    </r>
  </si>
  <si>
    <r>
      <rPr>
        <b/>
        <sz val="11"/>
        <color theme="1"/>
        <rFont val="Calibri"/>
        <family val="2"/>
        <scheme val="minor"/>
      </rPr>
      <t xml:space="preserve">NB: </t>
    </r>
    <r>
      <rPr>
        <sz val="11"/>
        <color theme="1"/>
        <rFont val="Calibri"/>
        <family val="2"/>
        <scheme val="minor"/>
      </rPr>
      <t xml:space="preserve">Pour certaines catégories (parents de trois enfants, handicapés, aidants familiaux, parents d'enfants handicapés) l'âge limite est maintenu à 65 ans.
</t>
    </r>
    <r>
      <rPr>
        <b/>
        <sz val="11"/>
        <color theme="1"/>
        <rFont val="Calibri"/>
        <family val="2"/>
        <scheme val="minor"/>
      </rPr>
      <t>Lecture :</t>
    </r>
    <r>
      <rPr>
        <sz val="11"/>
        <color theme="1"/>
        <rFont val="Calibri"/>
        <family val="2"/>
        <scheme val="minor"/>
      </rPr>
      <t xml:space="preserve"> Ce tableau renseigne, pour une date de légilsation donnée (la date d'effet, en ligne), le paramètre en fonction de l'année d'ouverture des droits (en ordonnée).
La valeur renseignée est valable à partir de la date de naissance, jusqu'à la date suivante. Quand une date de naissance est la dernière renseignée, la valeur du paramètre est considérée comme constante à partir de cette date.</t>
    </r>
  </si>
  <si>
    <t>decotefp_06</t>
  </si>
  <si>
    <t>decotefp_07</t>
  </si>
  <si>
    <t>decotefp_08</t>
  </si>
  <si>
    <t>decotefp_09</t>
  </si>
  <si>
    <t>decotefp_10</t>
  </si>
  <si>
    <t>decotefp_11</t>
  </si>
  <si>
    <t>decotefp_12</t>
  </si>
  <si>
    <t>decotefp_13</t>
  </si>
  <si>
    <t>decotefp_14</t>
  </si>
  <si>
    <t>decotefp_15</t>
  </si>
  <si>
    <t xml:space="preserve">La date d'effet porte sur les pensions liquidées à partir de cette date. </t>
  </si>
  <si>
    <t>surcotefp</t>
  </si>
  <si>
    <t xml:space="preserve">Date </t>
  </si>
  <si>
    <t>trimfp_base</t>
  </si>
  <si>
    <t>trimfp_0144</t>
  </si>
  <si>
    <t>trimfp_0145</t>
  </si>
  <si>
    <t>trimfp_0146</t>
  </si>
  <si>
    <t>trimfp_0147</t>
  </si>
  <si>
    <t>trimfp_0148</t>
  </si>
  <si>
    <t>trimfp_0149</t>
  </si>
  <si>
    <t>trimfp_0150</t>
  </si>
  <si>
    <t>trimfp_0151</t>
  </si>
  <si>
    <t>trimfp_0152</t>
  </si>
  <si>
    <t>trimfp_0153</t>
  </si>
  <si>
    <t>trimfp_0158</t>
  </si>
  <si>
    <t>trimfp_0155</t>
  </si>
  <si>
    <t>trimfp_0161</t>
  </si>
  <si>
    <t>trimfp_0164</t>
  </si>
  <si>
    <t>trimfp_0167</t>
  </si>
  <si>
    <t>trimfp_0170</t>
  </si>
  <si>
    <t>trimfp_0173</t>
  </si>
  <si>
    <t>trimmaxfp_base</t>
  </si>
  <si>
    <t>trimmaxfp_0144</t>
  </si>
  <si>
    <t>trimmaxfp_0145</t>
  </si>
  <si>
    <t>trimmaxfp_0146</t>
  </si>
  <si>
    <t>trimmawfp_0147</t>
  </si>
  <si>
    <t>trimmaxfp_0148</t>
  </si>
  <si>
    <t>trimmaxfp_0149</t>
  </si>
  <si>
    <t>trimmaxfp_0150</t>
  </si>
  <si>
    <t>trimmaxfp_0151</t>
  </si>
  <si>
    <t>trimmaxfp_0152</t>
  </si>
  <si>
    <t>trimmaxfp_0153</t>
  </si>
  <si>
    <t>trimmaxfp_0155</t>
  </si>
  <si>
    <t>trimmaxfp_0158</t>
  </si>
  <si>
    <t>trimmaxfp_0161</t>
  </si>
  <si>
    <t>trimmaxfp_0164</t>
  </si>
  <si>
    <t>trimmaxfp_0167</t>
  </si>
  <si>
    <t>trimmaxfp_0170</t>
  </si>
  <si>
    <t>trimmaxfp_0173</t>
  </si>
  <si>
    <t>allocbase_sup5000</t>
  </si>
  <si>
    <t>bonif_sup5000</t>
  </si>
  <si>
    <t>allocbase_inf5000</t>
  </si>
  <si>
    <t>bonif_inf5000</t>
  </si>
  <si>
    <t>majconj</t>
  </si>
  <si>
    <t>ildf</t>
  </si>
  <si>
    <r>
      <rPr>
        <b/>
        <sz val="11"/>
        <color theme="1"/>
        <rFont val="Calibri"/>
        <family val="2"/>
        <scheme val="minor"/>
      </rPr>
      <t>Définition des ressources personnelles :</t>
    </r>
    <r>
      <rPr>
        <sz val="11"/>
        <color theme="1"/>
        <rFont val="Calibri"/>
        <family val="2"/>
        <scheme val="minor"/>
      </rPr>
      <t xml:space="preserve"> Les ressources à retenir sont celles des trois mois précédant la date d'effet de la majoration. Si les ressources des trois mois dépassent le plafond autorisé, les ressources prises en considération sont celles des 12 mois précédant la date d'effet. </t>
    </r>
  </si>
  <si>
    <t>complement</t>
  </si>
  <si>
    <t>taux minoré = taux plein * (1 - decote * (nombre de trimestres manquants))</t>
  </si>
  <si>
    <r>
      <rPr>
        <i/>
        <sz val="11"/>
        <color theme="1"/>
        <rFont val="Calibri"/>
        <family val="2"/>
        <scheme val="minor"/>
      </rPr>
      <t>Barèmes IPP: retraites</t>
    </r>
    <r>
      <rPr>
        <sz val="11"/>
        <color theme="1"/>
        <rFont val="Calibri"/>
        <family val="2"/>
        <scheme val="minor"/>
      </rPr>
      <t>, Institut des politiques publiques, avril 2014.</t>
    </r>
  </si>
  <si>
    <t>I. Secteur privé</t>
  </si>
  <si>
    <t>II. Secteur public</t>
  </si>
  <si>
    <t>I. Private sector</t>
  </si>
  <si>
    <t>IPP tax and benefit tables :  pensions</t>
  </si>
  <si>
    <t>II. Public sector</t>
  </si>
  <si>
    <t>Ordonnance 45-2456 du 19/10/1945</t>
  </si>
  <si>
    <t>Nombre de trimestres maximal pris en compte pour la proratisation, par génération</t>
  </si>
  <si>
    <t>Loi 71-1132 du 31/12/1971. Décret 72-78 du 28/01/1972</t>
  </si>
  <si>
    <t>Décret 2006-1611 du 15/12/2006</t>
  </si>
  <si>
    <t>Loi 2003-775 du 21/08/2003. Décret 2004-156 du 16/02/2004</t>
  </si>
  <si>
    <t xml:space="preserve">Taux de surcote par trimestre cotisé, selon la date de cotisation  </t>
  </si>
  <si>
    <t>Loi 2003-775 du 21/08/2003, art. 66</t>
  </si>
  <si>
    <t>Loi 2003-775 du 21/08/2003</t>
  </si>
  <si>
    <t>Citer cette source :</t>
  </si>
  <si>
    <t>Contacts :</t>
  </si>
  <si>
    <t>Ordonnance 82-270 du 26/03/1982, art. 9</t>
  </si>
  <si>
    <t xml:space="preserve">B. Régimes complémentaires </t>
  </si>
  <si>
    <t>Auteurs :</t>
  </si>
  <si>
    <t>Antoine Bozio, Louise Paul-Delvaux et Simon Rabaté</t>
  </si>
  <si>
    <t>simon.rabate@ipp.eu</t>
  </si>
  <si>
    <t xml:space="preserve">antoine.bozio@ipp.eu </t>
  </si>
  <si>
    <t>Authors:</t>
  </si>
  <si>
    <t>Antoine Bozio, Louise Paul-Delvaux and Simon Rabaté</t>
  </si>
  <si>
    <t>Circ. Cnav 2013/29 du 18/04/2013</t>
  </si>
  <si>
    <t>Circ. Cnav 2012/35 du 17/04/2012</t>
  </si>
  <si>
    <t>Circ. Cnav 2011/30 du 14/04/2011</t>
  </si>
  <si>
    <t>Circ. Cnav 2010/43 du 23/04/2010</t>
  </si>
  <si>
    <t>Circ. Cnav 2009/31 du 16/04/2009</t>
  </si>
  <si>
    <t>Circ. Cnav 2008/45 du 12/08/2008</t>
  </si>
  <si>
    <t>Circ. Cnav 2006/75 du 20/12/2006</t>
  </si>
  <si>
    <t>Circ. CNAV 2003/56 du 30/12/2003</t>
  </si>
  <si>
    <t>Circ. CNAV 2000/78 du 22/12/2000</t>
  </si>
  <si>
    <t>Circ. CNAV 78/99 du 20/12/1999</t>
  </si>
  <si>
    <t>Circ. CNAV 78/98 du 30/12/1998</t>
  </si>
  <si>
    <t>Circ. CNAV 83/97 du 30/12/1997</t>
  </si>
  <si>
    <t>Circ. CNAV 90/96 du 30/12/1996</t>
  </si>
  <si>
    <t>Circ. CNAV 6/96 du 16/01/1998</t>
  </si>
  <si>
    <t>Circ. CNAV 57/95 du 20/07/1995</t>
  </si>
  <si>
    <t>Circ. CNAV 20/95 du 08/02/1995</t>
  </si>
  <si>
    <t>Circ. CNAV 22/94 du 31/01/1994</t>
  </si>
  <si>
    <t>Circ. CNAV 17/93 du 05/02/1993</t>
  </si>
  <si>
    <t>Circ. CNAV 56/92 du 01/06/1992</t>
  </si>
  <si>
    <t>Circ. CNAV 8/92 du 06/01/1992</t>
  </si>
  <si>
    <t>Circ. CNAV 62/91 du 10/07/1991</t>
  </si>
  <si>
    <t>Circ. CNAV 2/91 du 04/01/1991</t>
  </si>
  <si>
    <t>Circ. CNAV 62/90 du 13/06/1990</t>
  </si>
  <si>
    <t>Circ. CNAV 125/89 du 29/12/1989</t>
  </si>
  <si>
    <t>Circ. CNAV 36/89 du 17/03/1989</t>
  </si>
  <si>
    <t>Circ. CNAV 138/88 du 15/12/1988</t>
  </si>
  <si>
    <t>Circ. CNAV 67/88 du 01/06/1988</t>
  </si>
  <si>
    <t>Circ. CNAV 121/87 du 23/12/1987</t>
  </si>
  <si>
    <t>Circ. CNAV 51/87 du 05/05/1987</t>
  </si>
  <si>
    <t>Circ. CNAV 89/86 du 18/12/1986</t>
  </si>
  <si>
    <t>Circ. CNAV 68/86 du 23/09/1986</t>
  </si>
  <si>
    <t>Circ. CNAV 1/86 du 02/01/1986</t>
  </si>
  <si>
    <t>Circ. CNAV 61/85 du 10/06/1985</t>
  </si>
  <si>
    <t>Circ. CNAV 130/84 du 27/12/1984</t>
  </si>
  <si>
    <t>Circ. CNAV 62/84 du 06/06/1984</t>
  </si>
  <si>
    <t>Circ. CNAV 4/84 du 05/01/1984</t>
  </si>
  <si>
    <t>Minimum contributif</t>
  </si>
  <si>
    <t>Minimum contributif majoré</t>
  </si>
  <si>
    <t>Annuel</t>
  </si>
  <si>
    <t>Mensuel</t>
  </si>
  <si>
    <t>Décret 2012-1487 du 27/12/2012</t>
  </si>
  <si>
    <t xml:space="preserve">Décret 2004-144 du 13/02/2004 </t>
  </si>
  <si>
    <t>Avant 1933</t>
  </si>
  <si>
    <t>Décret 2004-144 du 13/02/2004, art. 5-II</t>
  </si>
  <si>
    <t>Notes :</t>
  </si>
  <si>
    <t>La valeur du point AGIRC est déterminée par décision du Conseil d'administration de l'AGIRC.</t>
  </si>
  <si>
    <t>Sources:</t>
  </si>
  <si>
    <r>
      <t xml:space="preserve">Bozio, A. (2006), </t>
    </r>
    <r>
      <rPr>
        <i/>
        <sz val="11"/>
        <color theme="1"/>
        <rFont val="Calibri"/>
        <family val="2"/>
        <scheme val="minor"/>
      </rPr>
      <t>Réformes des retraites : estimations sur données françaises</t>
    </r>
    <r>
      <rPr>
        <sz val="11"/>
        <color theme="1"/>
        <rFont val="Calibri"/>
        <family val="2"/>
        <scheme val="minor"/>
      </rPr>
      <t>, thèse de doctorat, EHESS, annexe A.</t>
    </r>
  </si>
  <si>
    <t>Service de documentation Agirc-Arrco (document de 2004) puis site internet Agirc-Arrco.</t>
  </si>
  <si>
    <t>Références AGIRC</t>
  </si>
  <si>
    <t>Pas de revalorisation en 2014.</t>
  </si>
  <si>
    <t>Circ. Agirc 2014-2-DT. Décision CA Agirc du 13/03/2014.</t>
  </si>
  <si>
    <t>Number of years taken into account in the reference wage</t>
  </si>
  <si>
    <t>point_cancava_base</t>
  </si>
  <si>
    <t>point_cancava_base_trim</t>
  </si>
  <si>
    <t>Valeur du point retraite CANCAVA - régime de base, droits acquis avant 1973</t>
  </si>
  <si>
    <t>Valeur annuelle</t>
  </si>
  <si>
    <t>Valeur trimestrielle</t>
  </si>
  <si>
    <t>Valeur mensuelle</t>
  </si>
  <si>
    <t>organic_base</t>
  </si>
  <si>
    <t>organic_rachat</t>
  </si>
  <si>
    <t>Valeur du point retraite ORGANIC - régime de base, droits acquis avant 1973</t>
  </si>
  <si>
    <t>Valeur du point acquis par cotisations</t>
  </si>
  <si>
    <t>Valeur du point acquis par rachat global</t>
  </si>
  <si>
    <r>
      <t xml:space="preserve">Sources : </t>
    </r>
    <r>
      <rPr>
        <sz val="11"/>
        <color theme="1"/>
        <rFont val="Calibri"/>
        <family val="2"/>
        <scheme val="minor"/>
      </rPr>
      <t>Documentation CANCAVA et RSI.</t>
    </r>
  </si>
  <si>
    <r>
      <rPr>
        <b/>
        <sz val="11"/>
        <color theme="1"/>
        <rFont val="Calibri"/>
        <family val="2"/>
        <scheme val="minor"/>
      </rPr>
      <t>Sources :</t>
    </r>
    <r>
      <rPr>
        <sz val="11"/>
        <color theme="1"/>
        <rFont val="Calibri"/>
        <family val="2"/>
        <scheme val="minor"/>
      </rPr>
      <t xml:space="preserve"> Documentation CANCAVA et RSI.</t>
    </r>
  </si>
  <si>
    <t>Loi 84-834 du 13/09/ 1984</t>
  </si>
  <si>
    <t>Voir point législatif ci-dessous. Voir également la circulaire n°22/83 du 16/02/1983 relative à l'application dans le régime général de la sécurité sociale des ordonnances n° 82-270  du 26/03/1982 et n° 82-290 du 30/03/1982 et du décret n°82-628 du 21/07/1982</t>
  </si>
  <si>
    <t>Attention : Ces conditions sont celles en vigueur à partir de 1956. Pour les évolutions législatives, notamment pour l'allongement progressif de la durée de travail salarié apmrès 50 ans, se référer à la loi du 14 mars 1941 qui créé l'allocation puis à l'ordonnance 45/170 du 2/02/1945.</t>
  </si>
  <si>
    <t>Voir également la circulaire n°22/83 du 16/02/1983 relative à l'application dans le régime général de la sécurité sociale des ordonnances n° 82-270  du 26/03/1982 et n° 82-290 du 30/03/1982 et du décret n°82-628 du 21/07/1982</t>
  </si>
  <si>
    <t>Valeur des points acquis avant 1973 - CANCAVA</t>
  </si>
  <si>
    <t>Valeurs des points acquis avant 1973 - ORGANIC</t>
  </si>
  <si>
    <t>Nombre d'années prises en compte dans le calcul du RAM</t>
  </si>
  <si>
    <t xml:space="preserve"> Décret 2007-614 du 25/04/2007</t>
  </si>
  <si>
    <t>Décret 93-1022 du 27/08/1993</t>
  </si>
  <si>
    <t xml:space="preserve">Article R634-1-1. La distinction par génération n'est valable que pour les pensions prenant effet avant le 1er janvier 2013. Cette durée est fixée à 25 ans pour les pensions prenant effet postérieurement au 31/12/2012. </t>
  </si>
  <si>
    <t>Décret 2004-144 du 13/02/2004</t>
  </si>
  <si>
    <t>Article R634-1-1.  Les durées de vingt-cinq années sont applicables aux assurés nés après 1952, quelle que soit la date d'effet de leur pension.</t>
  </si>
  <si>
    <t>Valeur du point IRCANTEC (en euros)</t>
  </si>
  <si>
    <r>
      <rPr>
        <b/>
        <sz val="11"/>
        <color theme="1"/>
        <rFont val="Calibri"/>
        <family val="2"/>
        <scheme val="minor"/>
      </rPr>
      <t>Sources :</t>
    </r>
    <r>
      <rPr>
        <sz val="11"/>
        <color theme="1"/>
        <rFont val="Calibri"/>
        <family val="2"/>
        <scheme val="minor"/>
      </rPr>
      <t xml:space="preserve"> Barèmes fournis par l'IRCANTEC</t>
    </r>
  </si>
  <si>
    <t>Limite d'âge FP sédentaire</t>
  </si>
  <si>
    <t>Limite d'âge  FP active</t>
  </si>
  <si>
    <t>Age légal de départ en retraite  FP active</t>
  </si>
  <si>
    <t>Age légal de départ en retraite  FP sédentaire</t>
  </si>
  <si>
    <t>Valeur du point IRCANTEC</t>
  </si>
  <si>
    <t>Salaire de référence IRCANTEC</t>
  </si>
  <si>
    <t>2012/01/01</t>
  </si>
  <si>
    <t>0.113</t>
  </si>
  <si>
    <t xml:space="preserve">A titre exceptionnel, ce coefficient est fixé à 4% toute l'année. </t>
  </si>
  <si>
    <t>1971: Création de l'IRCANTEC</t>
  </si>
  <si>
    <t>IV. Minimum vieillesse</t>
  </si>
  <si>
    <t>III. Indépendants</t>
  </si>
  <si>
    <t>Circ. Agirc-Arrco 2013-6-DT du 02/04/2014</t>
  </si>
  <si>
    <t>Circ. Arrco 2014-01-DT du 20/03/2014</t>
  </si>
  <si>
    <t>Circ. Agirc-Arrco 2013-6-DT du 02/04/2013</t>
  </si>
  <si>
    <t>Pas de modification en 2014</t>
  </si>
  <si>
    <t>Circ. Agirc-Arrco 2012-09-DT du 20/03/2012</t>
  </si>
  <si>
    <t>Circ. Arrco 2011-01-DT du 14/04/2011</t>
  </si>
  <si>
    <t>Circ. Agirc 2011-02-DT du 14/04/2011</t>
  </si>
  <si>
    <t>Circ. Agirc 2010-02-DT du 18/03/2010</t>
  </si>
  <si>
    <t>Circ. Arrco 2010-01-DT du 18/03/2010</t>
  </si>
  <si>
    <t>Circ. Arrco 2009-01-DT du 18/03/2009</t>
  </si>
  <si>
    <t>Circ. Agirc 2009-01-DT du 18/03/2009</t>
  </si>
  <si>
    <t>Circ. Arrco 2008-02-DT du 14/03/2008</t>
  </si>
  <si>
    <t>Circ. Arrco 2007-02-DT du 14/03/2007</t>
  </si>
  <si>
    <t>Circ. Agirc 2008-04-DT du 15/02/2008</t>
  </si>
  <si>
    <t>Circ. Agirc 2007-01-DT du 14/03/2007</t>
  </si>
  <si>
    <t>Circ. Agirc 2006-02-DRE du 19/05/2006</t>
  </si>
  <si>
    <t>Circ. Arrco 2006-01-DRE du 19/05/2006</t>
  </si>
  <si>
    <t>Circ. Arrco 2005-02-DT du 21/03/2005</t>
  </si>
  <si>
    <t>Circ. Agirc 2005-02-DT du 21/03/2005</t>
  </si>
  <si>
    <t xml:space="preserve">La revalorisation s'applique également aux rentes des accidents du travail professionnelles. </t>
  </si>
  <si>
    <t xml:space="preserve"> 1947-1955 </t>
  </si>
  <si>
    <t xml:space="preserve"> 1955-1964 </t>
  </si>
  <si>
    <t xml:space="preserve">   </t>
  </si>
  <si>
    <t xml:space="preserve"> Coeff. </t>
  </si>
  <si>
    <t xml:space="preserve">    </t>
  </si>
  <si>
    <t xml:space="preserve"> Trimestres manquants</t>
  </si>
  <si>
    <t xml:space="preserve"> 12 trimestres </t>
  </si>
  <si>
    <t xml:space="preserve"> 20 trimestres</t>
  </si>
  <si>
    <t xml:space="preserve"> 16 trimestres</t>
  </si>
  <si>
    <t xml:space="preserve"> 8 trimestres</t>
  </si>
  <si>
    <t xml:space="preserve"> 4 trimestres</t>
  </si>
  <si>
    <t xml:space="preserve"> Age de départ (AAD=Age d'annulation de la décôte)</t>
  </si>
  <si>
    <t>AAD - 10 ans</t>
  </si>
  <si>
    <t>AAD - 9 ans</t>
  </si>
  <si>
    <t>AAD - 8 ans</t>
  </si>
  <si>
    <t>AAD + 1 an</t>
  </si>
  <si>
    <t>AAD</t>
  </si>
  <si>
    <t>AAD + 2 ans</t>
  </si>
  <si>
    <t>AAD + 3 ans</t>
  </si>
  <si>
    <t>AAD + 4 ans</t>
  </si>
  <si>
    <t>AAD - 7 ans</t>
  </si>
  <si>
    <t>AAD - 6 ans</t>
  </si>
  <si>
    <t>AAD - 5 ans</t>
  </si>
  <si>
    <t>AAD - 4 ans</t>
  </si>
  <si>
    <t>AAD - 3 ans</t>
  </si>
  <si>
    <t>AAD - 2 ans</t>
  </si>
  <si>
    <t>AAD - 1 an</t>
  </si>
  <si>
    <t>1983-2014</t>
  </si>
  <si>
    <t xml:space="preserve"> 1957-1965 </t>
  </si>
  <si>
    <t xml:space="preserve"> 1965-1983 </t>
  </si>
  <si>
    <t>Note: Le coefficient d'abattement (ou de majoration avant 1965) constitue une multiplication des droits de pension à l'arrco par le coefficient en question. Par exemple, un individu partant en retraite à 60 ans en 1960 touchait 75% de sa pension. A partir de 1983, une double condition d'âge et de durée d'assurance est instaurée: un individu ayant validé une durée égale à la durée d'assurance cible  (voir onglet Trim_tx_plein_RG) partira sans abbattement, même s'il n'a pas atteint l'âge d'annulation de la décôte dans le régime général (voir onglet Age_ann_dec_RG).</t>
  </si>
  <si>
    <t>Note: Le coefficient d'abattement (ou de majoration avant 1965) constitue une multiplication des droits de pension à l'agirc par le coefficient en question. Par exemple, un individu partant en retraite à 60 ans en 1950 touchait 75% de sa pension. A partir de 1983, une double condition d'âge et de durée d'assurance est instaurée: un individu ayant validé une durée égale à la durée d'assurance cible  (voir onglet Trim_tx_plein_RG) partira sans abbattement, même s'il n'a pas atteint l'âge d'annulation de la décôte dans le régime général (voir onglet Age_ann_dec_RG).</t>
  </si>
  <si>
    <t>Même règle que précedemment sauf que le premier semestre est prolongé jusqu'au 30/09/1986.</t>
  </si>
  <si>
    <t xml:space="preserve">De même : les années 1971 et 1972 ne sont pas revalorisées. Pour les années antérieures appliquer le coefficient à la série précédente. </t>
  </si>
  <si>
    <t xml:space="preserve">A partir de cet arrêté, la revalorisation s'applique jusqu'à l'année n-2. Les années 1970 et 1971 ne sont pas revalorisées. Pour les années antérieures appliquer le coefficient à la série précédente. </t>
  </si>
  <si>
    <t>La série précédente est multipliée par 1,03. Cela implique notamment que l'année 1969 est revalorisée à 1,03 pour les pensions liquidées entre le 01/10/1969 et le 31/03/1970.</t>
  </si>
  <si>
    <t>L'année 1968 n'est toujours pas revalorisée mais les revalorisation des années précédentes sont multipliées par 1,044.</t>
  </si>
  <si>
    <t xml:space="preserve">Les années 1954 et 1955 ne sont pas revalorisées. Les salaires de 1953 sont revalorisés à 1.07, ceux de 1952 à 1,090 et les antérieurs précédents en appliquant le coeffcient à la série chronologique précédente. </t>
  </si>
  <si>
    <r>
      <t>A partir de cet arrêté, la revalorisation s'applique jusqu'à l'</t>
    </r>
    <r>
      <rPr>
        <b/>
        <sz val="11"/>
        <color theme="1"/>
        <rFont val="Calibri"/>
        <family val="2"/>
        <scheme val="minor"/>
      </rPr>
      <t>année n-1</t>
    </r>
    <r>
      <rPr>
        <sz val="11"/>
        <color theme="1"/>
        <rFont val="Calibri"/>
        <family val="2"/>
        <scheme val="minor"/>
      </rPr>
      <t xml:space="preserve">. Ainsi, pour les pensions liquidées après le 31/03/1953, les salaires de l'année 1951 sont revalorisés à 1,2 et ceux de 1952 ne sont pas revalorisés. Pour les années antérieures on applique le coefficient à la série chronologique de 1952. Aucun arrêté ne venant modifié cette disposition, les années 1953 et 1954 ne seront pas revalorisées pour les liquidations de pensions antérieures au 31/03/1955. </t>
    </r>
  </si>
  <si>
    <r>
      <t xml:space="preserve">Ce coefficient de revalorisation est dorénavant appliqué pour les salaires de l'année 1951 pour les pensions dont l'entrée en jouissance est postérieure au </t>
    </r>
    <r>
      <rPr>
        <b/>
        <sz val="11"/>
        <color theme="1"/>
        <rFont val="Calibri"/>
        <family val="2"/>
        <scheme val="minor"/>
      </rPr>
      <t>31/03/1952.</t>
    </r>
    <r>
      <rPr>
        <sz val="11"/>
        <color theme="1"/>
        <rFont val="Calibri"/>
        <family val="2"/>
        <scheme val="minor"/>
      </rPr>
      <t xml:space="preserve"> Pour les années antérieures, on prendra la série chronologique antérieure précisée dans l'onglet suivant. </t>
    </r>
  </si>
  <si>
    <t xml:space="preserve">Ce coefficient de revalorisation est appliqué pour les salaires de l'année 1949 pour les pensions dont l'entrée en jouissance est postérieure au 31/12/1949. Pour les années antérieures, on prendra la série chronologique antérieure revalorisée de ce coefficient. </t>
  </si>
  <si>
    <t>Ce coefficient de revalorisation est appliqué pour les salaires de l'année 1948 pour les pensions dont l'entrée en jouissance est postérieure au 31/12/1948 (année n-1). Pour les années antérieures, se référer à l'onglet suivant.</t>
  </si>
  <si>
    <t>date_sal</t>
  </si>
  <si>
    <t>coeff_revalo_initial</t>
  </si>
  <si>
    <t>Date de perception du salaire</t>
  </si>
  <si>
    <t xml:space="preserve">Coefficient par lequel est multiplié le salaire résultant des cotisations passées </t>
  </si>
  <si>
    <t>Coefficient de minoration ARRCO</t>
  </si>
  <si>
    <t>Coefficient de minoration AGIRC</t>
  </si>
  <si>
    <t>IV. Old-age minimum benefit</t>
  </si>
  <si>
    <t>III. Self-employed</t>
  </si>
  <si>
    <t>Initial values for reference wage indexation</t>
  </si>
  <si>
    <t>Penalty for early retirement ARRCO</t>
  </si>
  <si>
    <t>Penalty for early retirement AGIRC</t>
  </si>
  <si>
    <t>Point value before 1973 - ORGANIC</t>
  </si>
  <si>
    <t>Point value before 1973 - CANCAVA</t>
  </si>
  <si>
    <t>Age limit - "sédentaire"</t>
  </si>
  <si>
    <t>Age limit - "active"</t>
  </si>
  <si>
    <t>Minimum pension age ("Age légal") - "sédentaire"</t>
  </si>
  <si>
    <t>Minimum pension age ("Age légal") - "active"</t>
  </si>
  <si>
    <t>Point value IRCANTEC</t>
  </si>
  <si>
    <t>Reference wage IRCANTEC</t>
  </si>
  <si>
    <t>Décret 73-1212 du 29/12/1973</t>
  </si>
  <si>
    <t>Cf. arrêté du  05/03/1973 pour Alsace-Moselle.</t>
  </si>
  <si>
    <t>Cf. arrêté du  15/03/1972 pour Alsace-Moselle.</t>
  </si>
  <si>
    <t>Voir note (2).</t>
  </si>
  <si>
    <t>Voir note (3).</t>
  </si>
  <si>
    <t xml:space="preserve">(2) A partir de cette date, le coefficient de majoration concerne également les coefficients de revalorisation des cotisations et des salaires ou revenus ayant donné lieu à un versement de cotisations jusqu'au 31 décembre 1994, </t>
  </si>
  <si>
    <t>qui servent de base au calcul des pensions de vieillesse et d'invalidité dont l'entrée en jouissance est postérieure à cette même date.</t>
  </si>
  <si>
    <t xml:space="preserve">(3) L'article 1 de la loi 93-936 du 22/07/1993 stipule que  des "arrêtés interministériels pris chaque année après avis du conseil d'administration de la Caisse nationale d'assurance vieillesse des travailleurs salariés fixent, </t>
  </si>
  <si>
    <t>conformément à l'évolution des prix à la consommation, les coefficients de majoration applicables aux salaires et aux cotisations servant de base au calcul des pensions ou rentes et ceux applicables aux pensions ou rentes déjà liquidées."</t>
  </si>
  <si>
    <t>Revalorisation différente pour les accidents du travail et maladie professionnelle.</t>
  </si>
  <si>
    <t>(4) Ce coefficient de revalorisation s'applique aux titulaires d'une pension d'invalidité, retraite ou rente de vieillesse liquidées.  Il est toujours également applicable  aux pensions de réversions, aux pensions d'invalidité, aux pensions de veufs ou de veuves liquidées.</t>
  </si>
  <si>
    <t xml:space="preserve">(5) Ce coefficient de revalorisation s'applique aux titulaires d'une pension d'invalidité, retraite ou rente de vieillesse liquidées avec entrée en jouissance antérieure au 01/01/1949. Il s'applique également aux pensions de réversion et celles alouées aux veufs et veuves. </t>
  </si>
  <si>
    <t>Voir note (5).</t>
  </si>
  <si>
    <t>Voir note (4).</t>
  </si>
  <si>
    <t>Revalorisation pour les prof. art., indus. et commerciales : 1,3% à partir du 01/01/1986 et 1,1% à partir  du 01/07/1986.</t>
  </si>
  <si>
    <t>Loi 91-1406 du 31/12/1991, art. 32</t>
  </si>
  <si>
    <t>Dans le cadre du maintient du pouvoir d'achat des pensions pour 1988.</t>
  </si>
  <si>
    <t xml:space="preserve">Voir également les articles  L351-11 et  L161-23-1 du code de la sécurité sociale. </t>
  </si>
  <si>
    <t>Circulaire Cnav 2013/29 du 18/04/2013.</t>
  </si>
  <si>
    <t>Loi 91-738 du 31/07/1991, art. 18</t>
  </si>
  <si>
    <t>Loi 91-73 du 18/01/1991, art. 30</t>
  </si>
  <si>
    <t>Loi 90-86 du 23/01/1990, art. 14</t>
  </si>
  <si>
    <t>Loi 89-18 du 13/01/1989, art. 10</t>
  </si>
  <si>
    <t>Loi 88-16 du 05/01/1988, art. 3</t>
  </si>
  <si>
    <t>Loi 87-39 du 27/01/1987, art. 14</t>
  </si>
  <si>
    <t>La loi 49-922 du 13/07/1949 prévoit la revalorisation des pensions et des salaires portés aux comptes.</t>
  </si>
  <si>
    <t>Circulaire Cnav 2008/45 du 12/08/2008.</t>
  </si>
  <si>
    <t>Circ. interministérielle DSS/3A/2013/110 du 19/03/2013</t>
  </si>
  <si>
    <t>Circ. interministérielle DSS/3A/2012/128 du 28/03/2012</t>
  </si>
  <si>
    <t>Circ. interministérielle DSS/3A/2011/108 du 29/03/2011</t>
  </si>
  <si>
    <t xml:space="preserve">Décret 85-1353 du 17/12/1985, art. 1 </t>
  </si>
  <si>
    <t>Décret 2014-349 du 19/03/2014</t>
  </si>
  <si>
    <t>Modification de l'art. R351-9 du CSS. Validation d'un trimestre pour 150 heures SMIC.</t>
  </si>
  <si>
    <t>Un trimestre correspond à l'AVTS trimestrielle (jusqu'au 31/12/1962, ce montant est celui des villes de plus de 5 000 habitants)</t>
  </si>
  <si>
    <t>Publication au JO</t>
  </si>
  <si>
    <t>A partir de cette date, même montant pour la métropole, la Réunion et les Antilles.</t>
  </si>
  <si>
    <t>Codification: création de l'article R351-9 du CSS. Validation d'un trimestre pour 200 heures de SMIC.</t>
  </si>
  <si>
    <t>Décret 72-78 du 28/01/1972, art. 2</t>
  </si>
  <si>
    <t>Décret 45-0179 du 29/12/1945, art. 71, §2</t>
  </si>
  <si>
    <t>Villes de plus de 5000 ha</t>
  </si>
  <si>
    <t>Villes de moins de 5000 ha</t>
  </si>
  <si>
    <t>Le montant permettant une validation d'un trimestre est fonction de l'AVTS jusqu'en 1971, puis d'un multiple du SMIC.</t>
  </si>
  <si>
    <t xml:space="preserve">Sources : </t>
  </si>
  <si>
    <t>"Allocation aux vieux travailleurs salariés" (AVTS) - amounts</t>
  </si>
  <si>
    <t>"Allocation aux vieux travailleurs salariés" (AVTS) - amounts (1941-1961)</t>
  </si>
  <si>
    <t>A. Régime général (CNAV)</t>
  </si>
  <si>
    <t>A. Main pension scheme (i.e. "régime général" or CNAV)</t>
  </si>
  <si>
    <t>B. Complementary schemes</t>
  </si>
  <si>
    <t>Revalorisation des pensions</t>
  </si>
  <si>
    <t>Revalorisation des salaires portés aux comptes</t>
  </si>
  <si>
    <t>Revalorisation des salaires (1949-1952)</t>
  </si>
  <si>
    <t>Salaire validant un trimestre d'assurance</t>
  </si>
  <si>
    <t xml:space="preserve">Earnings necessary for one quarter of insurance </t>
  </si>
  <si>
    <t>Passage aux nouveaux Francs.</t>
  </si>
  <si>
    <t>Loi 2010-1330 du 09/11/2010, art. 17</t>
  </si>
  <si>
    <t>Loi 2003-775 du 21/08/2003. Décret 2004-144 du 13/02/2004, art. 2.</t>
  </si>
  <si>
    <t>Centre de documentation Arrco depuis 1961; Manuel de l'employeur entre 1957 et 1960.</t>
  </si>
  <si>
    <t>Sources : 
Note législative : Pour 1957-1960, le Manuel de l'employeur ne donne que la valeur au 1er janvier.
'Au 1er janvier 1999, l'unification des régimes ARRCO donne lieu à la transformation des valeurs des paramètres.
Pour l'Unirs, le coefficient de transformation est de 0,387417.</t>
  </si>
  <si>
    <t>Valeur du point ARRCO, UNIRS (1957-1998)</t>
  </si>
  <si>
    <t>Valeur du point ARRCO, PRO-BTP</t>
  </si>
  <si>
    <t>Salaire de référence ARRCO, PRO-BTP</t>
  </si>
  <si>
    <t>Salaire de référence ARRCO, UNIRS (1957-1998)</t>
  </si>
  <si>
    <r>
      <t>Ce document présente l'ensemble des barèmes des régimes de retraite obligatoires français. Les sources législatives (texte de loi, numéro du décret ou arrêté) ainsi que la date de publication au</t>
    </r>
    <r>
      <rPr>
        <i/>
        <sz val="11"/>
        <color theme="1"/>
        <rFont val="Calibri"/>
        <family val="2"/>
        <scheme val="minor"/>
      </rPr>
      <t xml:space="preserve"> Journal Officiel</t>
    </r>
    <r>
      <rPr>
        <sz val="11"/>
        <color theme="1"/>
        <rFont val="Calibri"/>
        <family val="2"/>
        <scheme val="minor"/>
      </rPr>
      <t xml:space="preserve"> (JO) sont systématiquement indiquées.</t>
    </r>
  </si>
  <si>
    <t>Point value ARRCO, UNIRS (1957-1998)</t>
  </si>
  <si>
    <t>Reference wage ARRCO, UNIRS (1957-1998)</t>
  </si>
  <si>
    <t>Point value ARRCO, PRO-BTP</t>
  </si>
  <si>
    <t>Reference wage ARRCO, PRO-BTP</t>
  </si>
  <si>
    <t>De façon importante, c'est la rémunération annuelle divisée par ce montant qui donne le nombre de trimestres validés, sans considération de la durée effective d'emploi.</t>
  </si>
  <si>
    <t>La valeur renseignée est valable à partir de la date de naissance, jusqu'à la date suivante. Quand une date de naissance est la dernière renseignée, la valeur du paramètre est considérée comme constante à partir de cette date.</t>
  </si>
  <si>
    <t xml:space="preserve">Lecture : </t>
  </si>
  <si>
    <t>Loi 2011-1906 du 21/12/2011, art. 88</t>
  </si>
  <si>
    <t>Age d'ouverture des droits (dit "âge légal")</t>
  </si>
  <si>
    <t xml:space="preserve">Ce tableau renseigne, pour une date de législation donnée (la date d'effet, en ligne), le paramètre en fonction de la date de naissance (en ordonnée). </t>
  </si>
  <si>
    <t>Age d'ouverture des droits (ou "âge légal") en fonction de la date de naissance</t>
  </si>
  <si>
    <t>Age d'annulation de la décote en fonction de la date de naissance</t>
  </si>
  <si>
    <t>Ordonnance 45-2454 du 19/10/1945</t>
  </si>
  <si>
    <t>Décret 49-328 du 07/03/1949</t>
  </si>
  <si>
    <t>60 cotisations journalières donnent droit à un trimestre, dans la limite de 22 sur la période 1930 à 1935.</t>
  </si>
  <si>
    <t>Sources :</t>
  </si>
  <si>
    <r>
      <rPr>
        <i/>
        <sz val="11"/>
        <color theme="1"/>
        <rFont val="Calibri"/>
        <family val="2"/>
        <scheme val="minor"/>
      </rPr>
      <t>Assurances sociales. Régime applicable aux assurés des professions non agricoles</t>
    </r>
    <r>
      <rPr>
        <sz val="11"/>
        <color theme="1"/>
        <rFont val="Calibri"/>
        <family val="2"/>
        <scheme val="minor"/>
      </rPr>
      <t xml:space="preserve"> (1956).</t>
    </r>
  </si>
  <si>
    <t>Date d'effet</t>
  </si>
  <si>
    <t>Voir également l'art. D161-2-1-9 du CSS et la circulaire CNAV 2012/6 du 25/01/2012.</t>
  </si>
  <si>
    <t>Voir également l'art. L161-17-2 du CSS et la circulaire CNAV 2011/24 du 17/03/2011.</t>
  </si>
  <si>
    <t>Né après le 01/01/1952</t>
  </si>
  <si>
    <t>Né après le 01/01/1953</t>
  </si>
  <si>
    <t>Né après le 01/01/1954</t>
  </si>
  <si>
    <t>Né après le 01/01/1955</t>
  </si>
  <si>
    <t>Né après le 01/01/1956</t>
  </si>
  <si>
    <t>Décret 2010-1734 du 30/12/2010</t>
  </si>
  <si>
    <t>Références législatives :</t>
  </si>
  <si>
    <t>C'est la loi 2010-1330 du 09/11/2010 (JO 10/11/2010) qui inscrit le principe de l'augmentation de l'âge d'ouverture des droits à 62 ans.</t>
  </si>
  <si>
    <t xml:space="preserve">Circulaire Cnav 2012/35 du 17/04/2012. Voir note (1). </t>
  </si>
  <si>
    <t>Circulaire Cnav 2012/35 du 17/04/2012.</t>
  </si>
  <si>
    <t xml:space="preserve">minimum de la pension de reversion, seuil de versement forfaitaire unique, majoration forfaitaire enfant, certains avantages non contributifs et des plafonds de ressources associés. </t>
  </si>
  <si>
    <t>(1) La circulaire précise les montants auxquels s'appliquent la revalorisation : pensions et rentes en cours de service, salaires et cotisations, montants du minimum contributif, majoration pour tierce personne,</t>
  </si>
  <si>
    <t>Revalorisation exceptionnelle : les salaires perçus en 1995 sont revalorisés à 1,005 pour les retraites liquidées entre le 01/07/1995 et le 31/12/1995.</t>
  </si>
  <si>
    <t>Voir note (1).</t>
  </si>
  <si>
    <t>(2) Cet arrêté gèle la revalorisation du second semestre : revalorisation n-2 durant toute l'année (série chronologique précédente multipliée par 1,013. Le coefficient de revalorisation de 1991 est ainsi 1,031 = 1,018  * 1, 013 ).</t>
  </si>
  <si>
    <t xml:space="preserve">(1) A partir de cet arrêté la revalorisation est effective jusqu'à l'année n-1 : pour déterminer la revalorisation des salaires à d'une année n, la série chronologique des revalorisations en n-1 (définie jusqu'en n-2) est multipliée </t>
  </si>
  <si>
    <t xml:space="preserve">par le coefficient indiqué dans l'arrêté et les salaires de l'année n-1 sont revalorisés par ce coefficent. De plus, le coefficient est alligné sur celui de revalorisation des pensions déjà liquidées (cf onglet précédent). Ici, la série </t>
  </si>
  <si>
    <t xml:space="preserve">précédente est multipliée par 1,02 et le coefficient 1,02 sert également à la revalorisation des salaires perçus en 1993 (n-1) et 1992 (n-2). </t>
  </si>
  <si>
    <t xml:space="preserve">(3) La revalorisation s'applique de nouveau jusqu'à l'année n-1 pour le second semestre, elle s'applique toujours à l'année n-2 pour le premier semestre. Il s'agit ici du second semectre de 1974, la revalorisation est donc </t>
  </si>
  <si>
    <t xml:space="preserve">de 1,067 pour l'année 1973. Pour les années antérieures, multiplier la série chronologique précédente par le coefficient. Ce mode de calcul est valable du 01/07/1974 au 31/12/1992 (avec un décalage temporel pour l'année 1986). </t>
  </si>
  <si>
    <t>Du fait de la revalorisation exceptionnelle précédente, les salaires de 1995 sont revalorisés à 1,025 (1,005 * 1,020 ).</t>
  </si>
  <si>
    <t xml:space="preserve">Premier semestre de 1975, les revalorisations précédentes, définies jusqu'en 1973 (année n-2) sont multipliées par le coefficient. Pour 1973, il vaut ainsi 1,134. </t>
  </si>
  <si>
    <r>
      <t>Revalorisation de</t>
    </r>
    <r>
      <rPr>
        <b/>
        <sz val="11"/>
        <color theme="1"/>
        <rFont val="Calibri"/>
        <family val="2"/>
        <scheme val="minor"/>
      </rPr>
      <t xml:space="preserve"> 1,1553</t>
    </r>
    <r>
      <rPr>
        <sz val="11"/>
        <color theme="1"/>
        <rFont val="Calibri"/>
        <family val="2"/>
        <scheme val="minor"/>
      </rPr>
      <t xml:space="preserve"> pour l'année 1968, inexistante pour les années postérieures et déterminée en multipliant la série chronologique précédente par le coefficient pour les autres années.</t>
    </r>
  </si>
  <si>
    <t>Les années 1955 et 1956 ne sont pas revalorisées. Les salaires de 1954 sont revalorisés de 1.085.</t>
  </si>
  <si>
    <t>Arrêté du 24/01/1994 (JO 27/01/1994)</t>
  </si>
  <si>
    <t>Arrêté du 02/10/1952
(JO 03/10/1952)</t>
  </si>
  <si>
    <t>Arrêté du 23/06/1949
 (JO 29/06/1949 )</t>
  </si>
  <si>
    <t xml:space="preserve">A partir de la série de coefficients publiés par l'arrêté du 24/01/1994, il est possible de reconstituer toutes les séries postérieures. </t>
  </si>
  <si>
    <t>Note :</t>
  </si>
  <si>
    <t>Le premier montant pour 2004 est celui en vigueur pour les pensions liquidées à partir de 2004.</t>
  </si>
  <si>
    <t>CNAV, site web de législation - barèmes ; légifrance.</t>
  </si>
  <si>
    <t>Décret 2007-1899 du 26/12/2007</t>
  </si>
  <si>
    <t>Décret 2005-1770 du 30/12/2005</t>
  </si>
  <si>
    <t>Note sur l' application de la loi Boulin (1971) : La hausse de 25% des taux de liquidation par âge s'est fait de manière progressive, par l'intermédiaire d'un plafonnement de la durée d'assurance prise en compte dans le coefficient de proratisation.</t>
  </si>
  <si>
    <t>Ainsi, les durées d'assurance ne peuvent excédées 128 pour les pensions dont l'entrée en jouissance se situe en 1972 , 136 pour une entrée en jouissance en 1973, 144 pour une entrée en jouissance en 1974.</t>
  </si>
  <si>
    <t>Lecture :</t>
  </si>
  <si>
    <t>Circulaire CNAV 2011/20 du 01/03/2011 transcrivant l'application de l'art. 17 de la loi 2010-1330 du 09/11/2010.</t>
  </si>
  <si>
    <t>Circulaire CNAV 2013-14 du 25/02/2013 pour l'application du décret 2012-1487.</t>
  </si>
  <si>
    <t>Circulaire Cnav 2014-20 du 27/02/2014 d'application de l’art. 2 de la loi du 20/01/2014 revient sur cette procédure et définit par une disposition législative, en insérant l’article L. 161-17-3 CSS</t>
  </si>
  <si>
    <t xml:space="preserve"> Circulaire CNAV 2004/31 du 01/07/2004 transcrivant la loi 2003-775 du 21/08/2003. Fin du parallélisme entre durée d’assurance pour le taux plein et pour la proratisation.</t>
  </si>
  <si>
    <t>Circulaire CNAV 2008/41 du 25/07/2008</t>
  </si>
  <si>
    <t>Loi 2010-1330 du 9/11/2010, art. 17</t>
  </si>
  <si>
    <t>Circulaire CNAV 103/93 du 30/12/1993</t>
  </si>
  <si>
    <t>Décret 82-628 du 21/07/1982</t>
  </si>
  <si>
    <t>Circulaire CNAV 2013-14 du 25/02/2013 pour les modalités de mise en application du décret 2012-1487.</t>
  </si>
  <si>
    <t xml:space="preserve">Ce tableau renseigne, pour une date de légilsation donnée (la date d'effet, en ligne), le paramètre en fonction de la date de naissance (en ordonnée). </t>
  </si>
  <si>
    <t>Loi 2017-40 du 20/01/2014, art. 2</t>
  </si>
  <si>
    <t>Ordonnance 45-2454 du 19/10/1945. Décret 45-0179 du 29/12/1945.</t>
  </si>
  <si>
    <t>Circulaire CNAV 2014-20 du 27/02/2014 de mise en application de l’article 2 de la loi du 20/01/2014 revient sur cette procédure et définit par une disposition législative, en insérant l’article L. 161-17-3 CSS</t>
  </si>
  <si>
    <t>Circulaire CNAV 2007/47 du 15/06/2007</t>
  </si>
  <si>
    <t xml:space="preserve">Décret 93-1022 du 27/08/1993 </t>
  </si>
  <si>
    <t>Voir note (1)</t>
  </si>
  <si>
    <t>Nombre d'années de carrière entrant en jeu dans la détermination du salaire annuel moyen</t>
  </si>
  <si>
    <t>Circulaire CNAV 103/93 du 30/12/1993. Voir note (1).</t>
  </si>
  <si>
    <t>(2): Précedemment, le SAM était établi sur les dix dernières années de carrière et non sur les dix meilleures. Voir également la circulaire CNAV 22/83 du 16/02/1983.</t>
  </si>
  <si>
    <t xml:space="preserve">(1): Les durées de 25 ans sont applicables aux pensions prenant effet postérieurement au 31/12/2007, quelle que soit la date de naissance de l'assuré selon le décret 93-1022. Cette disposition est réaffirmée par le décret 2004-144. </t>
  </si>
  <si>
    <t>Le décret 2007-614 stipule que ces durées sont applicables aux assurés nés après 1947, quelle que soit la date d'effet de leur pension.</t>
  </si>
  <si>
    <t>Décret 2008-1509 du 30/12/2008, art. 5</t>
  </si>
  <si>
    <t>Voir également la circulaire CNAV 2009/10 du 09/02/2009</t>
  </si>
  <si>
    <t>Voir également la circulaire CNAV 2004/37 du 15/07/2004</t>
  </si>
  <si>
    <t>Voir aussi circulaire CNAV 2007/5 du 16/01/2007</t>
  </si>
  <si>
    <t xml:space="preserve">Références </t>
  </si>
  <si>
    <t>Avant l'unification du point Arrco en 1999, il existait autant de valeur du point que de régimes Arrco. Voir par exemple les feuilles UNIR et PRO-BTP.</t>
  </si>
  <si>
    <t>Site web Agirc-Arrco, http://www.agirc-arrco.fr/.</t>
  </si>
  <si>
    <t>Références</t>
  </si>
  <si>
    <t xml:space="preserve">site Agirc depuis 2002, site Pro BTP </t>
  </si>
  <si>
    <t>L'UNIRS est le plus gros des régimes ARRCO. A partir de 1999, unification du point de tous les régimes ARRCO.</t>
  </si>
  <si>
    <t>L'UNIRS est le plus gros des régimes ARRCO. A partir de 1999, unification du salaire de référence de tous les régimes ARRCO.</t>
  </si>
  <si>
    <t>Nombre d'années entrant en jeu dans la détermination du revenu annuel moyen (RAM)</t>
  </si>
  <si>
    <t>sal_ref_ircantec</t>
  </si>
  <si>
    <t>sal_ref_igrante</t>
  </si>
  <si>
    <t>sal_ref_ipacte</t>
  </si>
  <si>
    <t>Salaire de référence IGRANTE</t>
  </si>
  <si>
    <t>Salaire de référence IPACTE</t>
  </si>
  <si>
    <t>A partir de cette date, les salaires de références sont identiques pour les deux catégories.</t>
  </si>
  <si>
    <t>Loi 2010-1330 du 09/11/2010</t>
  </si>
  <si>
    <t>Loi 84-834 du 13/09/1984</t>
  </si>
  <si>
    <t>Loi 2008-1330 du 17/12/2008 (LFSS pour 2009)</t>
  </si>
  <si>
    <t>Garantie minimale de points (GMP) à l'Agirc</t>
  </si>
  <si>
    <t>Voir également l'article D161-2-1-9 du code de la sécurité sociale et la circulaire CNAV 2012/6 du 25/01/2012.</t>
  </si>
  <si>
    <t>Voir également l'article  L161-17-2 du code de la sécurité sociale et la circulaire CNAV 2011/24 du 17/03/2011.</t>
  </si>
  <si>
    <t>publique sédentaire, la limite d'âge peut être plus élevé pour certaines catégories de fonctionnaires (par exemple 70 ans pour les professeurs au Collège de France).</t>
  </si>
  <si>
    <t xml:space="preserve">mais il existe des différences en fonction du type de la catégorie d'actif (par exemple, 55  ans pour le personnel surveillant des établissements pénitenciaires et 62 ans pour les controleurs des affaires maritimes). Pour la fonction </t>
  </si>
  <si>
    <t xml:space="preserve">(1) La limite d'âge dans la fonction publique du type de fonction publique (civil/militaire). Pour les militaires, la limite d'âge est spécifique au grade et au corps. Pour les civils actifs, la limite normale est celle donnée ci-contre </t>
  </si>
  <si>
    <t>Ce tableau renseigne, pour une date de législation donnée (la date d'entrée en vigueur, en ligne), le paramètre en fonction de la date de naissance (en ordonnée).</t>
  </si>
  <si>
    <t xml:space="preserve">(1) L'âge d'ouverture des droits peut être inférieur à 55 ans pour certains grades des actifs (les "super actifs", par exemple les fonctionnaires de polices), et pour les militaires,  pour qui la condition d'ouverture des droits </t>
  </si>
  <si>
    <t>n'est pas une condition d'âge mais de durée de service : 25 ans pour les officiers et non officiers, 15 pour les militaires du rangs (respectivement 27 et 17 après la réforme de 2010).</t>
  </si>
  <si>
    <t xml:space="preserve">Loi 2014-40 du 20/01/2014, art. 2 </t>
  </si>
  <si>
    <t xml:space="preserve">Loi 2003-775 du 21/08/2003, art. 5 </t>
  </si>
  <si>
    <t xml:space="preserve">Loi 48-1450 du 20/09/1948 </t>
  </si>
  <si>
    <t>La loi de 2014 crée l'art. L161-17-3 du CSS décrivant l'évolution de la durée d'assurance par génération.</t>
  </si>
  <si>
    <t xml:space="preserve">(1) La loi de 2003 prévoit une augmentation de la durée cible pour l'obtention du taux plein, pour le régime général (et les régimes alignés) et la fonction publique. La durée est fixée par génération. Après une convergence entre les durées du régime général et du privé pour les générations 1943-1948, la durée est fixée chaque année jusqu'à 2020 en fonction des gains d'espérance de vie. </t>
  </si>
  <si>
    <t>(2) Pour un fonctionnaire ayant un âge d'ouverture des droits inférieur à 60 ans (actifs ou militaires), la durée maximale de prorisatisation est celle qui a cours pour les fonctionnaires qui atteignent 60 ans à l'année</t>
  </si>
  <si>
    <t xml:space="preserve"> de l'ouverture de ses droits (Code des pensions civiles et militaires de retraite   - Article L13).</t>
  </si>
  <si>
    <t>Loi 75-1280 du 30 décembre 1975</t>
  </si>
  <si>
    <t>01/01/</t>
  </si>
  <si>
    <t>Circulaire CNAV 2013/29 du 18/04/2014</t>
  </si>
  <si>
    <t>Circulaire CNAV 2012/35 du 17/04/2012</t>
  </si>
  <si>
    <t>Circulaire CNAV 2011/30 du 14/04/2011</t>
  </si>
  <si>
    <t>Circulaire CNAV 2010/43 du 23/04/2010</t>
  </si>
  <si>
    <t>Circulaire CNAV 2009/31 du 16/04/2009</t>
  </si>
  <si>
    <t xml:space="preserve">Circulaire CNAV 2008/45 du 12/08/2008 </t>
  </si>
  <si>
    <t>Allocation de solidarité aux personnes âgées (ASPA)</t>
  </si>
  <si>
    <t>Allocation aux vieux travailleurs salariés (AVTS)</t>
  </si>
  <si>
    <t>Allocation aux vieux travailleurs salariés, AVTS (1941-1961)</t>
  </si>
  <si>
    <t>Montant maximum annuel</t>
  </si>
  <si>
    <t>Couple (ou lorsqu'un seul conjoint est bénéficiaire de l'ASPA et l'autre de l'allocation supplémentaire d'invalidité)</t>
  </si>
  <si>
    <t>Personnes seules (ou lorsque un seul des conjoints bénéficie de l'ASPA)</t>
  </si>
  <si>
    <t>Couples</t>
  </si>
  <si>
    <t>Personnes seules</t>
  </si>
  <si>
    <t>Plafond de ressources</t>
  </si>
  <si>
    <t xml:space="preserve">L'ASPA est ouverte à toute personne de plus de 65 ans, cette condition d'âge étant abaissée à l'âge minimun de départ en retraite pour les personnes reconnues inaptes au travail (incapcité d'au moins 50%) et les bénéficiaires </t>
  </si>
  <si>
    <t>d'une retraite anticipée pour handicap. Par ailleurs, le demandeur doit satisfaire aux conditions de ressources et de résidence (régulière en métropole ou dans les départements d'outre-mer).</t>
  </si>
  <si>
    <t xml:space="preserve">Décret 2007-57 du 12/01/2007, art. 1 </t>
  </si>
  <si>
    <t>Modifie art. D815-1 et D815-2 du CSS.</t>
  </si>
  <si>
    <t>Décret 2009-473 du 28/04/2009, art. 1</t>
  </si>
  <si>
    <t>Plafonds de ressources - personnes seules</t>
  </si>
  <si>
    <t>Plafonds de ressources - ménages</t>
  </si>
  <si>
    <t>Montants annuels</t>
  </si>
  <si>
    <t>Un décret du 14 avril 1962 supprime les différences pour la France                    'sources: site législation CNAV depuis 1956, Sécurité sociales - son histoire à travers les textes p 242 avant</t>
  </si>
  <si>
    <t>"Majoration pour conjoint à charge" - earnings cap</t>
  </si>
  <si>
    <t>Loi 56-331 du 27/03/1956</t>
  </si>
  <si>
    <t>Loi 54-301 du 20/03/1954</t>
  </si>
  <si>
    <t>Loi 15-1126 du 26/09/1951</t>
  </si>
  <si>
    <t>Loi 51-374 du 27/03/1951</t>
  </si>
  <si>
    <t xml:space="preserve">CNAV, site web législation - barèmes. </t>
  </si>
  <si>
    <t>5200,00 AF</t>
  </si>
  <si>
    <t>Ordonnance 58-1374 du 30/12/1958, art. 19</t>
  </si>
  <si>
    <t>Allocation supplémentaire - personnes isolées</t>
  </si>
  <si>
    <t>Allocation supplémentaire - ménages</t>
  </si>
  <si>
    <t>Plafond de ressources - personnes seules</t>
  </si>
  <si>
    <t>Plafond de ressources - ménages</t>
  </si>
  <si>
    <t>Décret 79-811 du 20/09/1979</t>
  </si>
  <si>
    <t>Complément de 208 FRF pour les plus de 75 ans.</t>
  </si>
  <si>
    <t>Complément de 308 FRF pour les plus de 75 ans.</t>
  </si>
  <si>
    <t>Complément de 100 FRF aux allocataires âgés de plus de 75 ans.</t>
  </si>
  <si>
    <t>Complément exceptionnel</t>
  </si>
  <si>
    <t>Décret du 13/09/1975</t>
  </si>
  <si>
    <t>Le décret n'a pas de numéro!</t>
  </si>
  <si>
    <t>Ordonnance 58-890 du 24/09/1958</t>
  </si>
  <si>
    <t>Loi 56-639 du 30/06/1956, art. 6</t>
  </si>
  <si>
    <t>Circulaire CNAV 2013/29 du 18/04/2013</t>
  </si>
  <si>
    <t>A partir de 1963, il y a simple revalorisation. Après 1962, le complément est une majoration exceptionnelle.</t>
  </si>
  <si>
    <t xml:space="preserve">Le complément versé entre 1958 et 1962 est à ajouter au montant de l'allocation supplémentaire. Il s'agit de compléments cumulés. </t>
  </si>
  <si>
    <t>La réforme prévoit une montée en régime progressive, avec un âge limite de 68 ans jusqu'au 31/12/1984, 67 ans du 01/01 au 30/06/1985, 66 ans du 01/07 au 31/12/1986, et 65 ans à partir de cette date. Reste fixée à soixante-huit ans la limite d'âge du vice-président du Conseil d'Etat, du premier président et du procureur général de la Cour des comptes.</t>
  </si>
  <si>
    <t>68 ans</t>
  </si>
  <si>
    <t>La réforme prévoit une montée en régime progressive, avec un âge limite de 70 ans jusqu'au 31/12/1976, 69 ans du 01/01 au 30/06/1977,et 67 ans à partir de cette date.  Toutefois, la limite d'âge des professeurs titulaires du Collège de France reste fixée à soixante-dix ans.</t>
  </si>
  <si>
    <t>70 ans</t>
  </si>
  <si>
    <t>Loi du 18 août 1936</t>
  </si>
  <si>
    <t xml:space="preserve">(2) La distinction se fait selon les catégories (A et B dans le texte) et, au sein de ces catégories, selon les échelons. 67 ans s'applique aux trois premiers échelons de la catégorie A. Pour le 4 ème échelon de la catégorie A, 67 ans et pour le 5ème, 65 ans.  Voir également la Loi 46-195 1946-02-15 art. 1 (JORF 16 février 1946), le Décret n°53-711 du 9 août 1953 - art. 1 JORF 10 août 1953), le Décret 54-597 1954-06-09 art. 1 ( JORF 12 juin 1954).
</t>
  </si>
  <si>
    <t>(2) La distinction se fait selon les catégories (A et B dans le texte) et, au sein de ces catégories, selon les échelons. 67 ans s'applique au premier échelon de la catégorie B. 2ème = 65 ans (Police = 59 ans), 3ème= 62 ans (Police = 56 ans), 4ème = 60 ans (Police = 55 ans). Voir également la Loi 46-195 1946-02-15 art. 1 (JORF 16 février 1946), le Décret n°53-711 du 9 août 1953 - art. 1 JORF 10 août 1953), le Décret 54-597 1954-06-09 art. 1 ( JORF 12 juin 1954).</t>
  </si>
  <si>
    <t xml:space="preserve">Voir note (2). 
</t>
  </si>
  <si>
    <t>La réforme prévoit une montée en régime progressive, avec un âge limite de 67 ans jusqu'au 31/12/1976, 66 ans et six mois du 01/01 au 30/12/1977,et 67 ans à partir de cette date.  Toutefois, la limite d'âge des professeurs titulaires du Collège de France reste fixée à soixante-dix ans.</t>
  </si>
  <si>
    <t>La décote est définie d'après la formule suivante: taux minoré = taux plein * (1 + surcote * (nombre de trimestres de surcote))</t>
  </si>
  <si>
    <t>Loi 49-922 du 13/07/1949</t>
  </si>
  <si>
    <t>Loi 49-244 du 24/02/1949</t>
  </si>
  <si>
    <t>Loi 48-1306 du 23/08/1948</t>
  </si>
  <si>
    <t>Loi 50-147 du 03/02/1950</t>
  </si>
  <si>
    <t>Loi 48-35 du 07/01/1948</t>
  </si>
  <si>
    <t>Loi 46-2153 du 07/10/1946</t>
  </si>
  <si>
    <t>Loi 46-1 du 03/01/1946</t>
  </si>
  <si>
    <t>La majoration pour conjoint à charge n'est plus attribuée depuis le 01/01/2011. Elle continue à être servie tant que le conjoint à charge remplit les conditions de ressources (Loi 2010-1330 du 09/11/2010, art. 51).</t>
  </si>
  <si>
    <t>Loi 47-1127 du 25/06/1947, art. 19</t>
  </si>
  <si>
    <t>Ordonnance 45-170 du 02/02/1945 mise en application par l'arrêté du 01/06/1945.</t>
  </si>
  <si>
    <t>Site législation CNAV depuis 1956, Sécurité sociale - son histoire à travers les textes p 242 avant; légifrance pour les références exactes.</t>
  </si>
  <si>
    <t>Circulaire CNAV 2009/31 du 16/04/2009 et Lettre Ministérielle du 25/03/2009</t>
  </si>
  <si>
    <t>Décret 90265 du 23/03/1990</t>
  </si>
  <si>
    <t>Décret 74-1137 du 21/12/1973</t>
  </si>
  <si>
    <t>Décret 73-691 du 18/07/1993</t>
  </si>
  <si>
    <t>Décret 65-12 du 18/01/1965</t>
  </si>
  <si>
    <t>Passage aux nouveaux francs.</t>
  </si>
</sst>
</file>

<file path=xl/styles.xml><?xml version="1.0" encoding="utf-8"?>
<styleSheet xmlns="http://schemas.openxmlformats.org/spreadsheetml/2006/main" xmlns:mc="http://schemas.openxmlformats.org/markup-compatibility/2006" xmlns:x14ac="http://schemas.microsoft.com/office/spreadsheetml/2009/9/ac" mc:Ignorable="x14ac">
  <numFmts count="26">
    <numFmt numFmtId="6" formatCode="#,##0\ &quot;€&quot;;[Red]\-#,##0\ &quot;€&quot;"/>
    <numFmt numFmtId="8" formatCode="#,##0.00\ &quot;€&quot;;[Red]\-#,##0.00\ &quot;€&quot;"/>
    <numFmt numFmtId="43" formatCode="_-* #,##0.00\ _€_-;\-* #,##0.00\ _€_-;_-* &quot;-&quot;??\ _€_-;_-@_-"/>
    <numFmt numFmtId="164" formatCode="#,##0.00\ &quot;€&quot;"/>
    <numFmt numFmtId="165" formatCode="#,##0\ &quot;€&quot;"/>
    <numFmt numFmtId="166" formatCode="#,##0\ [$FRF]"/>
    <numFmt numFmtId="167" formatCode="#,##0.00\ [$FRF]"/>
    <numFmt numFmtId="168" formatCode="#,##0.0000\ &quot;€&quot;"/>
    <numFmt numFmtId="169" formatCode="0.000"/>
    <numFmt numFmtId="170" formatCode="#,##0.00\ [$€-1];[Red]\-#,##0.00\ [$€-1]"/>
    <numFmt numFmtId="171" formatCode="#,##0.0000\ &quot;F&quot;"/>
    <numFmt numFmtId="172" formatCode="#,##0.0000\ [$€-1]"/>
    <numFmt numFmtId="173" formatCode="#,##0.0000\ [$FRF]"/>
    <numFmt numFmtId="174" formatCode="#,##0\ &quot;F&quot;;[Red]\-#,##0\ &quot;F&quot;"/>
    <numFmt numFmtId="175" formatCode="#,##0.00\ [$FRF];\-#,##0.00\ [$FRF]"/>
    <numFmt numFmtId="176" formatCode="#,##0.00\ [$€-1]"/>
    <numFmt numFmtId="177" formatCode="_-* #,##0.00\ [$FRF]_-;\-* #,##0.00\ [$FRF]_-;_-* &quot;-&quot;??\ [$FRF]_-;_-@_-"/>
    <numFmt numFmtId="178" formatCode="0.000000"/>
    <numFmt numFmtId="179" formatCode="#,##0.0000\ &quot;€&quot;;[Red]\-#,##0.0000\ &quot;€&quot;"/>
    <numFmt numFmtId="180" formatCode="0.000%"/>
    <numFmt numFmtId="181" formatCode="#,##0.0000\ [$€-1];[Red]\-#,##0.0000\ [$€-1]"/>
    <numFmt numFmtId="182" formatCode="#,##0.0000\ [$FRF];[Red]\-#,##0.0000\ [$FRF]"/>
    <numFmt numFmtId="183" formatCode="#,##0.000\ &quot;€&quot;"/>
    <numFmt numFmtId="184" formatCode="_-* #,##0\ _€_-;\-* #,##0\ _€_-;_-* &quot;-&quot;??\ _€_-;_-@_-"/>
    <numFmt numFmtId="185" formatCode="0.00000"/>
    <numFmt numFmtId="186" formatCode="[$-F800]dddd\,\ mmmm\ dd\,\ yyyy"/>
  </numFmts>
  <fonts count="24" x14ac:knownFonts="1">
    <font>
      <sz val="11"/>
      <color theme="1"/>
      <name val="Calibri"/>
      <family val="2"/>
      <scheme val="minor"/>
    </font>
    <font>
      <sz val="10"/>
      <name val="Arial"/>
      <family val="2"/>
    </font>
    <font>
      <sz val="10"/>
      <name val="Arial"/>
      <family val="2"/>
    </font>
    <font>
      <sz val="11"/>
      <color theme="1"/>
      <name val="Calibri"/>
      <family val="2"/>
      <scheme val="minor"/>
    </font>
    <font>
      <u/>
      <sz val="11"/>
      <color theme="1"/>
      <name val="Calibri"/>
      <family val="2"/>
      <scheme val="minor"/>
    </font>
    <font>
      <u/>
      <sz val="11"/>
      <color theme="10"/>
      <name val="Calibri"/>
      <family val="2"/>
    </font>
    <font>
      <i/>
      <sz val="11"/>
      <color theme="1"/>
      <name val="Calibri"/>
      <family val="2"/>
      <scheme val="minor"/>
    </font>
    <font>
      <u/>
      <sz val="11"/>
      <color theme="8" tint="-0.249977111117893"/>
      <name val="Calibri"/>
      <family val="2"/>
      <scheme val="minor"/>
    </font>
    <font>
      <b/>
      <sz val="11"/>
      <color theme="1"/>
      <name val="Calibri"/>
      <family val="2"/>
      <scheme val="minor"/>
    </font>
    <font>
      <b/>
      <sz val="11"/>
      <name val="Calibri"/>
      <family val="2"/>
      <scheme val="minor"/>
    </font>
    <font>
      <sz val="11"/>
      <name val="Calibri"/>
      <family val="2"/>
      <scheme val="minor"/>
    </font>
    <font>
      <u/>
      <sz val="11"/>
      <name val="Calibri"/>
      <family val="2"/>
      <scheme val="minor"/>
    </font>
    <font>
      <sz val="11"/>
      <color indexed="8"/>
      <name val="Calibri"/>
      <family val="2"/>
      <scheme val="minor"/>
    </font>
    <font>
      <b/>
      <sz val="11"/>
      <color indexed="8"/>
      <name val="Calibri"/>
      <family val="2"/>
      <scheme val="minor"/>
    </font>
    <font>
      <sz val="11"/>
      <name val="Calibri"/>
      <family val="2"/>
    </font>
    <font>
      <sz val="11"/>
      <color rgb="FF000000"/>
      <name val="Calibri"/>
      <family val="2"/>
    </font>
    <font>
      <sz val="11"/>
      <color rgb="FF9C0006"/>
      <name val="Calibri"/>
      <family val="2"/>
      <scheme val="minor"/>
    </font>
    <font>
      <b/>
      <i/>
      <sz val="14"/>
      <color theme="1"/>
      <name val="Calibri"/>
      <family val="2"/>
      <scheme val="minor"/>
    </font>
    <font>
      <b/>
      <sz val="14"/>
      <color theme="8" tint="-0.249977111117893"/>
      <name val="Calibri"/>
      <family val="2"/>
      <scheme val="minor"/>
    </font>
    <font>
      <b/>
      <sz val="10"/>
      <name val="Arial"/>
      <family val="2"/>
    </font>
    <font>
      <b/>
      <sz val="8"/>
      <name val="MS Sans Serif"/>
      <family val="2"/>
    </font>
    <font>
      <sz val="10"/>
      <color rgb="FF000000"/>
      <name val="Arial Unicode MS"/>
      <family val="2"/>
    </font>
    <font>
      <sz val="11"/>
      <color rgb="FFFF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rgb="FFFFC7CE"/>
      </patternFill>
    </fill>
    <fill>
      <patternFill patternType="solid">
        <fgColor theme="8" tint="0.39994506668294322"/>
        <bgColor indexed="64"/>
      </patternFill>
    </fill>
  </fills>
  <borders count="24">
    <border>
      <left/>
      <right/>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8" tint="-0.499984740745262"/>
      </left>
      <right/>
      <top/>
      <bottom style="thin">
        <color theme="8" tint="-0.499984740745262"/>
      </bottom>
      <diagonal/>
    </border>
    <border>
      <left/>
      <right/>
      <top/>
      <bottom style="thin">
        <color theme="8" tint="-0.499984740745262"/>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right style="thin">
        <color theme="8" tint="-0.499984740745262"/>
      </right>
      <top/>
      <bottom style="thin">
        <color theme="8" tint="-0.499984740745262"/>
      </bottom>
      <diagonal/>
    </border>
  </borders>
  <cellStyleXfs count="9">
    <xf numFmtId="0" fontId="0" fillId="0" borderId="0"/>
    <xf numFmtId="0" fontId="2" fillId="0" borderId="0"/>
    <xf numFmtId="43" fontId="3" fillId="0" borderId="0" applyFont="0" applyFill="0" applyBorder="0" applyAlignment="0" applyProtection="0"/>
    <xf numFmtId="0" fontId="5" fillId="0" borderId="0" applyNumberFormat="0" applyFill="0" applyBorder="0" applyAlignment="0" applyProtection="0">
      <alignment vertical="top"/>
      <protection locked="0"/>
    </xf>
    <xf numFmtId="0" fontId="16" fillId="5" borderId="0" applyNumberFormat="0" applyBorder="0" applyAlignment="0" applyProtection="0"/>
    <xf numFmtId="0" fontId="3" fillId="3" borderId="0"/>
    <xf numFmtId="0" fontId="8" fillId="6" borderId="0">
      <alignment horizontal="center" vertical="center" wrapText="1"/>
    </xf>
    <xf numFmtId="0" fontId="17" fillId="0" borderId="0">
      <alignment horizontal="right" vertical="center" wrapText="1"/>
    </xf>
    <xf numFmtId="0" fontId="1" fillId="0" borderId="0"/>
  </cellStyleXfs>
  <cellXfs count="546">
    <xf numFmtId="0" fontId="0" fillId="0" borderId="0" xfId="0"/>
    <xf numFmtId="0" fontId="0" fillId="3" borderId="0" xfId="0" applyFill="1" applyBorder="1"/>
    <xf numFmtId="0" fontId="0" fillId="0" borderId="0" xfId="0"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165" fontId="3" fillId="0" borderId="0" xfId="0" applyNumberFormat="1" applyFont="1" applyBorder="1" applyAlignment="1">
      <alignment horizontal="center" wrapText="1"/>
    </xf>
    <xf numFmtId="0" fontId="3" fillId="0" borderId="0" xfId="0" applyFont="1" applyBorder="1" applyAlignment="1">
      <alignment horizontal="left" wrapText="1"/>
    </xf>
    <xf numFmtId="0" fontId="10" fillId="0" borderId="0" xfId="1" applyFont="1" applyFill="1" applyBorder="1" applyAlignment="1">
      <alignment horizontal="left" wrapText="1"/>
    </xf>
    <xf numFmtId="14" fontId="10" fillId="3" borderId="0" xfId="0" applyNumberFormat="1" applyFont="1" applyFill="1" applyBorder="1" applyAlignment="1">
      <alignment horizontal="center"/>
    </xf>
    <xf numFmtId="0" fontId="10" fillId="0" borderId="0" xfId="0" applyFont="1" applyBorder="1" applyAlignment="1">
      <alignment wrapText="1"/>
    </xf>
    <xf numFmtId="0" fontId="10" fillId="0" borderId="0" xfId="0" applyFont="1" applyBorder="1" applyAlignment="1">
      <alignment horizontal="left" wrapText="1"/>
    </xf>
    <xf numFmtId="0" fontId="0" fillId="0" borderId="0" xfId="0" applyAlignment="1">
      <alignment horizontal="center" vertical="center"/>
    </xf>
    <xf numFmtId="0" fontId="10" fillId="0" borderId="0" xfId="0" applyFont="1"/>
    <xf numFmtId="0" fontId="0" fillId="0" borderId="0" xfId="0" applyFont="1" applyBorder="1"/>
    <xf numFmtId="14" fontId="0" fillId="0" borderId="0" xfId="0" applyNumberFormat="1" applyFont="1" applyAlignment="1">
      <alignment horizontal="center" vertical="center"/>
    </xf>
    <xf numFmtId="14" fontId="12" fillId="3" borderId="0" xfId="0" applyNumberFormat="1" applyFont="1" applyFill="1" applyBorder="1" applyAlignment="1">
      <alignment horizontal="center"/>
    </xf>
    <xf numFmtId="0" fontId="10" fillId="0" borderId="0" xfId="0" applyFont="1" applyFill="1" applyBorder="1" applyAlignment="1">
      <alignment wrapText="1"/>
    </xf>
    <xf numFmtId="14" fontId="10" fillId="0" borderId="0" xfId="0" applyNumberFormat="1" applyFont="1" applyFill="1" applyBorder="1" applyAlignment="1">
      <alignment horizontal="center"/>
    </xf>
    <xf numFmtId="14" fontId="0" fillId="3" borderId="0" xfId="0" applyNumberFormat="1" applyFont="1" applyFill="1" applyBorder="1" applyAlignment="1">
      <alignment horizontal="center"/>
    </xf>
    <xf numFmtId="14" fontId="10" fillId="0" borderId="0" xfId="0" applyNumberFormat="1" applyFont="1" applyBorder="1" applyAlignment="1">
      <alignment horizontal="center"/>
    </xf>
    <xf numFmtId="0" fontId="12" fillId="0" borderId="0" xfId="0" applyFont="1"/>
    <xf numFmtId="0" fontId="10" fillId="0" borderId="0" xfId="0" applyFont="1" applyBorder="1" applyAlignment="1">
      <alignment horizontal="center" wrapText="1"/>
    </xf>
    <xf numFmtId="0" fontId="11" fillId="0" borderId="0" xfId="0" quotePrefix="1" applyFont="1" applyAlignment="1">
      <alignment horizontal="left"/>
    </xf>
    <xf numFmtId="0" fontId="10" fillId="0" borderId="0" xfId="0" quotePrefix="1" applyFont="1" applyAlignment="1">
      <alignment horizontal="left"/>
    </xf>
    <xf numFmtId="0" fontId="10" fillId="0" borderId="0" xfId="0" applyFont="1" applyBorder="1"/>
    <xf numFmtId="0" fontId="0" fillId="0" borderId="0" xfId="0" applyFont="1" applyAlignment="1">
      <alignment vertical="center"/>
    </xf>
    <xf numFmtId="164" fontId="10" fillId="0" borderId="0" xfId="0" applyNumberFormat="1" applyFont="1" applyBorder="1" applyAlignment="1">
      <alignment horizontal="center"/>
    </xf>
    <xf numFmtId="169" fontId="3" fillId="0" borderId="0" xfId="0" applyNumberFormat="1" applyFont="1" applyBorder="1" applyAlignment="1">
      <alignment horizontal="center" wrapText="1"/>
    </xf>
    <xf numFmtId="10" fontId="3" fillId="0" borderId="0" xfId="0" applyNumberFormat="1" applyFont="1" applyBorder="1" applyAlignment="1">
      <alignment horizontal="center" wrapText="1"/>
    </xf>
    <xf numFmtId="0" fontId="10" fillId="3" borderId="0" xfId="0" applyFont="1" applyFill="1" applyBorder="1" applyAlignment="1">
      <alignment horizontal="center" wrapText="1"/>
    </xf>
    <xf numFmtId="167" fontId="10" fillId="0" borderId="0" xfId="0" applyNumberFormat="1" applyFont="1" applyBorder="1" applyAlignment="1">
      <alignment horizontal="center" wrapText="1"/>
    </xf>
    <xf numFmtId="0" fontId="9" fillId="2" borderId="12" xfId="0" applyFont="1" applyFill="1" applyBorder="1" applyAlignment="1">
      <alignment horizontal="center" vertical="center" wrapText="1"/>
    </xf>
    <xf numFmtId="8" fontId="10" fillId="0" borderId="0" xfId="0" applyNumberFormat="1" applyFont="1" applyBorder="1" applyAlignment="1">
      <alignment horizontal="center"/>
    </xf>
    <xf numFmtId="170" fontId="10" fillId="0" borderId="0" xfId="0" applyNumberFormat="1" applyFont="1" applyBorder="1" applyAlignment="1">
      <alignment horizontal="center" wrapText="1"/>
    </xf>
    <xf numFmtId="0" fontId="0" fillId="0" borderId="0" xfId="0" applyAlignment="1">
      <alignment vertical="center"/>
    </xf>
    <xf numFmtId="14" fontId="3" fillId="3" borderId="0" xfId="5" applyNumberFormat="1" applyAlignment="1">
      <alignment horizontal="center" vertical="center"/>
    </xf>
    <xf numFmtId="0" fontId="8" fillId="6" borderId="0" xfId="6">
      <alignment horizontal="center" vertical="center" wrapText="1"/>
    </xf>
    <xf numFmtId="2" fontId="1" fillId="0" borderId="0" xfId="0" applyNumberFormat="1" applyFont="1" applyAlignment="1">
      <alignment horizontal="center" vertical="center"/>
    </xf>
    <xf numFmtId="0" fontId="0" fillId="0" borderId="0" xfId="0" applyBorder="1"/>
    <xf numFmtId="0" fontId="1" fillId="0" borderId="0" xfId="0" applyFont="1" applyBorder="1" applyAlignment="1">
      <alignment wrapText="1"/>
    </xf>
    <xf numFmtId="174" fontId="1" fillId="0" borderId="0" xfId="0" applyNumberFormat="1" applyFont="1" applyBorder="1" applyAlignment="1">
      <alignment horizontal="center" wrapText="1"/>
    </xf>
    <xf numFmtId="14" fontId="1" fillId="0" borderId="0" xfId="0" applyNumberFormat="1" applyFont="1" applyBorder="1" applyAlignment="1">
      <alignment horizontal="center" wrapText="1"/>
    </xf>
    <xf numFmtId="0" fontId="3" fillId="0" borderId="0" xfId="0" applyFont="1" applyBorder="1"/>
    <xf numFmtId="14" fontId="3" fillId="0" borderId="0" xfId="0" applyNumberFormat="1" applyFont="1" applyBorder="1" applyAlignment="1">
      <alignment horizontal="center" vertical="center"/>
    </xf>
    <xf numFmtId="14" fontId="0" fillId="3" borderId="0" xfId="5" applyNumberFormat="1" applyFont="1" applyBorder="1" applyAlignment="1">
      <alignment horizontal="center" vertical="center"/>
    </xf>
    <xf numFmtId="14" fontId="0" fillId="0" borderId="0" xfId="0" applyNumberFormat="1" applyFont="1" applyBorder="1" applyAlignment="1">
      <alignment horizontal="center" vertical="center"/>
    </xf>
    <xf numFmtId="14" fontId="0" fillId="0" borderId="0" xfId="0" applyNumberFormat="1" applyBorder="1" applyAlignment="1">
      <alignment horizontal="center" vertical="center"/>
    </xf>
    <xf numFmtId="164" fontId="10" fillId="0" borderId="0" xfId="0" applyNumberFormat="1" applyFont="1" applyBorder="1" applyAlignment="1">
      <alignment horizontal="center" vertical="center" wrapText="1"/>
    </xf>
    <xf numFmtId="164" fontId="10" fillId="0" borderId="0" xfId="2" applyNumberFormat="1" applyFont="1" applyBorder="1" applyAlignment="1">
      <alignment horizontal="center" vertical="center" wrapText="1"/>
    </xf>
    <xf numFmtId="14" fontId="3" fillId="0" borderId="0" xfId="0" applyNumberFormat="1" applyFont="1" applyBorder="1" applyAlignment="1">
      <alignment horizontal="center"/>
    </xf>
    <xf numFmtId="167"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176" fontId="10" fillId="0" borderId="0" xfId="0" applyNumberFormat="1" applyFont="1" applyBorder="1" applyAlignment="1">
      <alignment horizontal="center" wrapText="1"/>
    </xf>
    <xf numFmtId="164" fontId="10" fillId="0" borderId="0" xfId="0" applyNumberFormat="1" applyFont="1" applyFill="1" applyBorder="1" applyAlignment="1">
      <alignment horizontal="center" vertical="center"/>
    </xf>
    <xf numFmtId="170" fontId="10" fillId="0" borderId="0" xfId="0" quotePrefix="1" applyNumberFormat="1" applyFont="1" applyBorder="1" applyAlignment="1">
      <alignment horizontal="center" wrapText="1"/>
    </xf>
    <xf numFmtId="0" fontId="0" fillId="0" borderId="0" xfId="0" applyFont="1" applyBorder="1" applyAlignment="1">
      <alignment horizontal="left" vertical="center"/>
    </xf>
    <xf numFmtId="0" fontId="10" fillId="0" borderId="0" xfId="0" applyFont="1" applyBorder="1" applyAlignment="1">
      <alignment vertical="center" wrapText="1"/>
    </xf>
    <xf numFmtId="164" fontId="0" fillId="0" borderId="0" xfId="0" applyNumberFormat="1" applyBorder="1" applyAlignment="1">
      <alignment horizontal="center" vertical="center"/>
    </xf>
    <xf numFmtId="0" fontId="8" fillId="6" borderId="0" xfId="6" applyBorder="1">
      <alignment horizontal="center" vertical="center" wrapText="1"/>
    </xf>
    <xf numFmtId="177" fontId="8" fillId="6" borderId="0" xfId="6" applyNumberFormat="1" applyBorder="1">
      <alignment horizontal="center" vertical="center" wrapText="1"/>
    </xf>
    <xf numFmtId="0" fontId="8" fillId="6" borderId="0" xfId="6" applyFont="1" applyBorder="1">
      <alignment horizontal="center" vertical="center" wrapText="1"/>
    </xf>
    <xf numFmtId="0" fontId="0" fillId="0" borderId="0" xfId="0" applyFont="1" applyBorder="1" applyAlignment="1">
      <alignment horizontal="center"/>
    </xf>
    <xf numFmtId="0" fontId="0" fillId="0" borderId="1" xfId="0" applyBorder="1"/>
    <xf numFmtId="0" fontId="1" fillId="0" borderId="0" xfId="0" applyFont="1"/>
    <xf numFmtId="0" fontId="10" fillId="0" borderId="0" xfId="0" applyFont="1" applyAlignment="1">
      <alignment vertical="center"/>
    </xf>
    <xf numFmtId="0" fontId="10" fillId="0" borderId="0" xfId="0" applyFont="1" applyBorder="1" applyAlignment="1">
      <alignment vertical="center"/>
    </xf>
    <xf numFmtId="0" fontId="10" fillId="0" borderId="0" xfId="0" quotePrefix="1" applyFont="1" applyBorder="1" applyAlignment="1">
      <alignment horizontal="left" vertical="center" wrapText="1"/>
    </xf>
    <xf numFmtId="167" fontId="10" fillId="0" borderId="0" xfId="2" applyNumberFormat="1" applyFont="1" applyBorder="1" applyAlignment="1">
      <alignment horizontal="center" vertical="center"/>
    </xf>
    <xf numFmtId="167" fontId="10" fillId="0" borderId="0" xfId="2" quotePrefix="1" applyNumberFormat="1" applyFont="1" applyBorder="1" applyAlignment="1">
      <alignment horizontal="center" vertical="center" wrapText="1"/>
    </xf>
    <xf numFmtId="167" fontId="10" fillId="0" borderId="0" xfId="0" applyNumberFormat="1" applyFont="1" applyBorder="1" applyAlignment="1">
      <alignment horizontal="center" vertical="center" wrapText="1"/>
    </xf>
    <xf numFmtId="167" fontId="0" fillId="0" borderId="0" xfId="0" applyNumberFormat="1" applyAlignment="1">
      <alignment horizontal="center" vertical="center"/>
    </xf>
    <xf numFmtId="14" fontId="0" fillId="0" borderId="0" xfId="0" applyNumberFormat="1" applyFont="1" applyAlignment="1">
      <alignment horizontal="center" vertical="center" wrapText="1"/>
    </xf>
    <xf numFmtId="0" fontId="0" fillId="0" borderId="0" xfId="0" applyAlignment="1">
      <alignment wrapText="1"/>
    </xf>
    <xf numFmtId="8" fontId="0" fillId="0" borderId="0" xfId="0" applyNumberFormat="1" applyAlignment="1">
      <alignment horizontal="center" vertical="center"/>
    </xf>
    <xf numFmtId="0" fontId="0" fillId="0" borderId="0" xfId="0" applyFont="1" applyBorder="1" applyAlignment="1">
      <alignment horizontal="center" vertical="center"/>
    </xf>
    <xf numFmtId="0" fontId="10" fillId="0" borderId="0" xfId="0" applyFont="1" applyBorder="1" applyAlignment="1">
      <alignment horizontal="center" vertical="center" wrapText="1"/>
    </xf>
    <xf numFmtId="0" fontId="0" fillId="0" borderId="0" xfId="0" applyFill="1" applyBorder="1" applyAlignment="1">
      <alignment horizontal="center" vertical="center"/>
    </xf>
    <xf numFmtId="0" fontId="0" fillId="0" borderId="0" xfId="0" applyBorder="1" applyAlignment="1">
      <alignment vertical="center"/>
    </xf>
    <xf numFmtId="175" fontId="10" fillId="0" borderId="0" xfId="2" applyNumberFormat="1" applyFont="1" applyBorder="1" applyAlignment="1">
      <alignment horizontal="center" vertical="center" wrapText="1"/>
    </xf>
    <xf numFmtId="167" fontId="10" fillId="0" borderId="0" xfId="2" applyNumberFormat="1" applyFont="1" applyBorder="1" applyAlignment="1">
      <alignment horizontal="center" vertical="center" wrapText="1"/>
    </xf>
    <xf numFmtId="0" fontId="10" fillId="0" borderId="0" xfId="0" applyFont="1" applyBorder="1" applyAlignment="1">
      <alignment horizontal="left" vertical="center" wrapText="1"/>
    </xf>
    <xf numFmtId="164" fontId="0" fillId="0" borderId="0" xfId="0" applyNumberFormat="1" applyFont="1" applyBorder="1" applyAlignment="1">
      <alignment horizontal="center" vertical="center"/>
    </xf>
    <xf numFmtId="167" fontId="0" fillId="0" borderId="0" xfId="0" applyNumberFormat="1" applyBorder="1" applyAlignment="1">
      <alignment horizontal="center" vertical="center"/>
    </xf>
    <xf numFmtId="167" fontId="10" fillId="0" borderId="0" xfId="0" quotePrefix="1" applyNumberFormat="1" applyFont="1" applyBorder="1" applyAlignment="1">
      <alignment horizontal="center" vertical="center" wrapText="1"/>
    </xf>
    <xf numFmtId="8" fontId="10" fillId="0" borderId="0" xfId="0" applyNumberFormat="1" applyFont="1" applyBorder="1" applyAlignment="1">
      <alignment horizontal="center" vertical="center" wrapText="1"/>
    </xf>
    <xf numFmtId="170" fontId="10" fillId="0" borderId="0" xfId="0" quotePrefix="1" applyNumberFormat="1" applyFont="1" applyBorder="1" applyAlignment="1">
      <alignment horizontal="center" vertical="center" wrapText="1"/>
    </xf>
    <xf numFmtId="0" fontId="0" fillId="0" borderId="0" xfId="0" applyFont="1" applyBorder="1" applyAlignment="1">
      <alignment vertical="center"/>
    </xf>
    <xf numFmtId="176" fontId="10" fillId="0" borderId="0" xfId="0" quotePrefix="1" applyNumberFormat="1" applyFont="1" applyBorder="1" applyAlignment="1">
      <alignment horizontal="center" vertical="center" wrapText="1"/>
    </xf>
    <xf numFmtId="14" fontId="10" fillId="0" borderId="0" xfId="0" applyNumberFormat="1" applyFont="1" applyBorder="1" applyAlignment="1">
      <alignment horizontal="center" vertical="center"/>
    </xf>
    <xf numFmtId="176" fontId="10" fillId="0" borderId="0" xfId="0" applyNumberFormat="1" applyFont="1" applyBorder="1" applyAlignment="1">
      <alignment horizontal="center" vertical="center" wrapText="1"/>
    </xf>
    <xf numFmtId="164" fontId="10" fillId="0" borderId="0" xfId="4" applyNumberFormat="1" applyFont="1" applyFill="1" applyBorder="1" applyAlignment="1">
      <alignment horizontal="center" vertical="center"/>
    </xf>
    <xf numFmtId="167" fontId="10" fillId="0" borderId="0" xfId="0" applyNumberFormat="1" applyFont="1" applyFill="1" applyBorder="1" applyAlignment="1">
      <alignment horizontal="center" vertical="center" wrapText="1"/>
    </xf>
    <xf numFmtId="164" fontId="10" fillId="0" borderId="0" xfId="0" applyNumberFormat="1" applyFont="1" applyFill="1" applyBorder="1" applyAlignment="1">
      <alignment horizontal="center" vertical="center" wrapText="1"/>
    </xf>
    <xf numFmtId="0" fontId="0" fillId="0" borderId="0" xfId="0" applyFill="1" applyAlignment="1">
      <alignment vertical="center"/>
    </xf>
    <xf numFmtId="164" fontId="10" fillId="0" borderId="0" xfId="4" applyNumberFormat="1" applyFont="1" applyFill="1" applyBorder="1" applyAlignment="1">
      <alignment horizontal="center" vertical="center" wrapText="1"/>
    </xf>
    <xf numFmtId="0" fontId="8" fillId="6" borderId="0" xfId="6" applyAlignment="1">
      <alignment horizontal="center" vertical="center" wrapText="1"/>
    </xf>
    <xf numFmtId="14" fontId="10" fillId="3" borderId="0" xfId="8" applyNumberFormat="1" applyFont="1" applyFill="1" applyBorder="1" applyAlignment="1">
      <alignment horizontal="center" wrapText="1"/>
    </xf>
    <xf numFmtId="14" fontId="10" fillId="3" borderId="0" xfId="8" applyNumberFormat="1" applyFont="1" applyFill="1" applyBorder="1" applyAlignment="1">
      <alignment horizontal="center" vertical="center" wrapText="1"/>
    </xf>
    <xf numFmtId="165" fontId="3" fillId="0" borderId="0" xfId="0" applyNumberFormat="1" applyFont="1" applyBorder="1" applyAlignment="1">
      <alignment horizontal="left" wrapText="1"/>
    </xf>
    <xf numFmtId="1" fontId="10" fillId="0" borderId="0" xfId="0" applyNumberFormat="1" applyFont="1" applyFill="1" applyBorder="1" applyAlignment="1">
      <alignment horizontal="center" vertical="center" wrapText="1"/>
    </xf>
    <xf numFmtId="165" fontId="0" fillId="0" borderId="0" xfId="0" applyNumberFormat="1" applyFont="1" applyBorder="1" applyAlignment="1">
      <alignment horizontal="left" wrapText="1"/>
    </xf>
    <xf numFmtId="0" fontId="3" fillId="0" borderId="0" xfId="0" applyNumberFormat="1" applyFont="1" applyBorder="1" applyAlignment="1">
      <alignment horizontal="center" wrapText="1"/>
    </xf>
    <xf numFmtId="0" fontId="0" fillId="0" borderId="0" xfId="0" applyNumberFormat="1"/>
    <xf numFmtId="0" fontId="9" fillId="2" borderId="0" xfId="1" applyNumberFormat="1" applyFont="1" applyFill="1" applyBorder="1" applyAlignment="1">
      <alignment horizontal="center" vertical="center" wrapText="1"/>
    </xf>
    <xf numFmtId="0" fontId="0" fillId="0" borderId="0"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165" fontId="3" fillId="0" borderId="0" xfId="0" applyNumberFormat="1" applyFont="1" applyBorder="1" applyAlignment="1">
      <alignment horizontal="center" vertical="center" wrapText="1"/>
    </xf>
    <xf numFmtId="0" fontId="0" fillId="0" borderId="0" xfId="0" applyAlignment="1">
      <alignment vertical="center" wrapText="1"/>
    </xf>
    <xf numFmtId="10" fontId="0" fillId="0" borderId="0" xfId="0" applyNumberFormat="1" applyFont="1" applyBorder="1" applyAlignment="1">
      <alignment horizontal="left" wrapText="1"/>
    </xf>
    <xf numFmtId="0" fontId="10" fillId="0" borderId="0" xfId="1" applyNumberFormat="1" applyFont="1" applyFill="1" applyBorder="1" applyAlignment="1">
      <alignment vertical="top"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wrapText="1"/>
    </xf>
    <xf numFmtId="0" fontId="0" fillId="0" borderId="0" xfId="0" applyFont="1" applyBorder="1" applyAlignment="1">
      <alignment wrapText="1"/>
    </xf>
    <xf numFmtId="14" fontId="0" fillId="3" borderId="0" xfId="0" applyNumberFormat="1" applyFont="1" applyFill="1" applyBorder="1" applyAlignment="1">
      <alignment horizontal="center" vertical="center" wrapText="1"/>
    </xf>
    <xf numFmtId="8" fontId="0" fillId="0" borderId="0" xfId="0" applyNumberFormat="1" applyFont="1" applyBorder="1" applyAlignment="1">
      <alignment horizontal="center" vertical="center" wrapText="1"/>
    </xf>
    <xf numFmtId="0" fontId="0" fillId="0" borderId="0" xfId="0" applyFont="1" applyBorder="1" applyAlignment="1">
      <alignment horizontal="left" vertical="top" wrapText="1"/>
    </xf>
    <xf numFmtId="0" fontId="8" fillId="0" borderId="0" xfId="6" applyFill="1" applyBorder="1">
      <alignment horizontal="center" vertical="center" wrapText="1"/>
    </xf>
    <xf numFmtId="14" fontId="9" fillId="2" borderId="2" xfId="1" applyNumberFormat="1" applyFont="1" applyFill="1" applyBorder="1" applyAlignment="1">
      <alignment horizontal="center" vertical="center" wrapText="1"/>
    </xf>
    <xf numFmtId="0" fontId="0" fillId="2" borderId="2" xfId="0" applyFill="1" applyBorder="1"/>
    <xf numFmtId="0" fontId="0" fillId="0" borderId="3" xfId="0" applyBorder="1"/>
    <xf numFmtId="0" fontId="10" fillId="0" borderId="0" xfId="1" applyNumberFormat="1" applyFont="1" applyFill="1" applyBorder="1" applyAlignment="1">
      <alignment horizontal="center"/>
    </xf>
    <xf numFmtId="0" fontId="0" fillId="0" borderId="0" xfId="0" applyNumberFormat="1" applyBorder="1"/>
    <xf numFmtId="14" fontId="9" fillId="2" borderId="11" xfId="1" applyNumberFormat="1" applyFont="1" applyFill="1" applyBorder="1" applyAlignment="1">
      <alignment horizontal="center" vertical="center" wrapText="1"/>
    </xf>
    <xf numFmtId="0" fontId="0" fillId="0" borderId="14" xfId="0" applyBorder="1"/>
    <xf numFmtId="0" fontId="0" fillId="0" borderId="0" xfId="0" applyBorder="1" applyAlignment="1">
      <alignment wrapText="1"/>
    </xf>
    <xf numFmtId="10" fontId="10" fillId="0" borderId="0" xfId="0" applyNumberFormat="1" applyFont="1" applyFill="1" applyBorder="1" applyAlignment="1">
      <alignment horizontal="center" vertical="center"/>
    </xf>
    <xf numFmtId="9" fontId="10" fillId="0" borderId="0" xfId="0" applyNumberFormat="1" applyFont="1" applyFill="1" applyBorder="1" applyAlignment="1">
      <alignment horizontal="center" vertical="center"/>
    </xf>
    <xf numFmtId="0" fontId="3" fillId="0" borderId="0" xfId="0" applyFont="1" applyBorder="1" applyAlignment="1">
      <alignment horizontal="left" vertical="center" wrapText="1"/>
    </xf>
    <xf numFmtId="0" fontId="10" fillId="0" borderId="0" xfId="8" applyFont="1" applyFill="1" applyBorder="1" applyAlignment="1">
      <alignment horizontal="left" wrapText="1"/>
    </xf>
    <xf numFmtId="0" fontId="0" fillId="0" borderId="0" xfId="0" applyBorder="1" applyAlignment="1">
      <alignment horizontal="left"/>
    </xf>
    <xf numFmtId="0" fontId="9" fillId="0" borderId="0" xfId="1" applyFont="1" applyFill="1" applyBorder="1" applyAlignment="1">
      <alignment horizontal="center" vertical="center" wrapText="1"/>
    </xf>
    <xf numFmtId="169" fontId="10" fillId="0" borderId="0" xfId="1" applyNumberFormat="1" applyFont="1" applyFill="1" applyBorder="1" applyAlignment="1">
      <alignment horizontal="center"/>
    </xf>
    <xf numFmtId="166" fontId="10" fillId="0" borderId="0" xfId="1" applyNumberFormat="1" applyFont="1" applyFill="1" applyBorder="1" applyAlignment="1">
      <alignment horizontal="left"/>
    </xf>
    <xf numFmtId="14" fontId="10" fillId="3" borderId="0" xfId="0" applyNumberFormat="1" applyFont="1" applyFill="1" applyBorder="1" applyAlignment="1">
      <alignment horizontal="center" vertical="center"/>
    </xf>
    <xf numFmtId="0" fontId="0" fillId="0" borderId="0" xfId="0" applyBorder="1" applyAlignment="1">
      <alignment vertical="center" wrapText="1"/>
    </xf>
    <xf numFmtId="15" fontId="0" fillId="0" borderId="0" xfId="0" applyNumberFormat="1" applyBorder="1" applyAlignment="1">
      <alignment vertical="center"/>
    </xf>
    <xf numFmtId="166" fontId="10" fillId="0" borderId="0" xfId="1" applyNumberFormat="1" applyFont="1" applyFill="1" applyBorder="1" applyAlignment="1">
      <alignment horizontal="center"/>
    </xf>
    <xf numFmtId="14" fontId="10" fillId="0" borderId="0" xfId="0" applyNumberFormat="1" applyFont="1" applyFill="1" applyBorder="1" applyAlignment="1">
      <alignment horizontal="center" vertical="center"/>
    </xf>
    <xf numFmtId="14" fontId="12" fillId="0" borderId="0" xfId="0" applyNumberFormat="1" applyFont="1" applyFill="1" applyBorder="1" applyAlignment="1">
      <alignment horizontal="center" vertical="center"/>
    </xf>
    <xf numFmtId="14" fontId="12" fillId="0" borderId="0" xfId="0" applyNumberFormat="1" applyFont="1" applyFill="1" applyBorder="1" applyAlignment="1">
      <alignment horizontal="center"/>
    </xf>
    <xf numFmtId="14" fontId="0" fillId="0" borderId="0" xfId="0" applyNumberFormat="1" applyFont="1" applyFill="1" applyBorder="1" applyAlignment="1">
      <alignment horizontal="center"/>
    </xf>
    <xf numFmtId="0" fontId="10" fillId="0" borderId="0" xfId="1" applyNumberFormat="1" applyFont="1" applyFill="1" applyBorder="1" applyAlignment="1">
      <alignment horizontal="left" vertical="top" wrapText="1"/>
    </xf>
    <xf numFmtId="0" fontId="3" fillId="0" borderId="0" xfId="0" applyFont="1" applyBorder="1" applyAlignment="1">
      <alignment horizontal="left" vertical="center" wrapText="1"/>
    </xf>
    <xf numFmtId="0" fontId="0" fillId="4" borderId="0" xfId="0" applyFill="1" applyBorder="1"/>
    <xf numFmtId="0" fontId="18" fillId="4" borderId="0" xfId="0" applyFont="1" applyFill="1" applyBorder="1"/>
    <xf numFmtId="0" fontId="0" fillId="4" borderId="0" xfId="0" applyFill="1" applyBorder="1" applyAlignment="1">
      <alignment horizontal="left" vertical="center" wrapText="1"/>
    </xf>
    <xf numFmtId="0" fontId="8" fillId="4" borderId="0" xfId="0" applyFont="1" applyFill="1" applyBorder="1"/>
    <xf numFmtId="0" fontId="5" fillId="4" borderId="0" xfId="3" applyFill="1" applyBorder="1" applyAlignment="1" applyProtection="1"/>
    <xf numFmtId="0" fontId="10" fillId="3" borderId="17" xfId="0" applyFont="1" applyFill="1" applyBorder="1"/>
    <xf numFmtId="0" fontId="7" fillId="3" borderId="18" xfId="0" applyFont="1"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7" fillId="3" borderId="21" xfId="0" applyFont="1" applyFill="1" applyBorder="1"/>
    <xf numFmtId="0" fontId="10" fillId="3" borderId="23" xfId="0" applyFont="1" applyFill="1" applyBorder="1"/>
    <xf numFmtId="14" fontId="9" fillId="2" borderId="0" xfId="1" applyNumberFormat="1" applyFont="1" applyFill="1" applyBorder="1" applyAlignment="1">
      <alignment horizontal="center" vertical="center" wrapText="1"/>
    </xf>
    <xf numFmtId="14" fontId="10" fillId="0" borderId="0" xfId="0" applyNumberFormat="1" applyFont="1" applyFill="1" applyBorder="1" applyAlignment="1">
      <alignment horizontal="center" vertical="center" wrapText="1"/>
    </xf>
    <xf numFmtId="180" fontId="0" fillId="0" borderId="0" xfId="0" applyNumberFormat="1" applyFont="1" applyBorder="1" applyAlignment="1">
      <alignment horizontal="center" vertical="center" wrapText="1"/>
    </xf>
    <xf numFmtId="180" fontId="3" fillId="0" borderId="0" xfId="0" applyNumberFormat="1" applyFont="1" applyBorder="1" applyAlignment="1">
      <alignment horizontal="center" vertical="center" wrapText="1"/>
    </xf>
    <xf numFmtId="10" fontId="0" fillId="0" borderId="0" xfId="0" applyNumberFormat="1" applyFont="1" applyBorder="1" applyAlignment="1">
      <alignment horizontal="center" vertical="center" wrapText="1"/>
    </xf>
    <xf numFmtId="10" fontId="0" fillId="0" borderId="0" xfId="0" applyNumberFormat="1" applyFont="1" applyBorder="1" applyAlignment="1">
      <alignment horizontal="center" wrapText="1"/>
    </xf>
    <xf numFmtId="2" fontId="0" fillId="0" borderId="0" xfId="0" applyNumberFormat="1" applyBorder="1" applyAlignment="1">
      <alignment horizontal="left"/>
    </xf>
    <xf numFmtId="165" fontId="0" fillId="0" borderId="0" xfId="0" applyNumberFormat="1" applyBorder="1" applyAlignment="1">
      <alignment horizontal="center" vertical="center" wrapText="1"/>
    </xf>
    <xf numFmtId="165" fontId="5" fillId="0" borderId="0" xfId="3" applyNumberFormat="1" applyBorder="1" applyAlignment="1" applyProtection="1">
      <alignment horizontal="left"/>
    </xf>
    <xf numFmtId="2" fontId="0" fillId="0" borderId="0" xfId="0" applyNumberFormat="1" applyBorder="1" applyAlignment="1">
      <alignment horizontal="center"/>
    </xf>
    <xf numFmtId="0" fontId="5" fillId="0" borderId="0" xfId="3" applyAlignment="1" applyProtection="1"/>
    <xf numFmtId="0" fontId="0" fillId="0" borderId="0" xfId="0" applyNumberFormat="1" applyBorder="1" applyAlignment="1">
      <alignment vertical="center"/>
    </xf>
    <xf numFmtId="0" fontId="0" fillId="0" borderId="1" xfId="0" applyNumberFormat="1" applyFont="1" applyBorder="1" applyAlignment="1">
      <alignment vertical="center" wrapText="1"/>
    </xf>
    <xf numFmtId="164" fontId="14" fillId="0" borderId="0" xfId="0" applyNumberFormat="1" applyFont="1" applyBorder="1" applyAlignment="1">
      <alignment horizontal="center" vertical="center" wrapText="1"/>
    </xf>
    <xf numFmtId="164" fontId="15" fillId="0" borderId="0" xfId="0" applyNumberFormat="1" applyFont="1" applyBorder="1" applyAlignment="1">
      <alignment horizontal="center"/>
    </xf>
    <xf numFmtId="164" fontId="14" fillId="0" borderId="0" xfId="0" applyNumberFormat="1" applyFont="1" applyBorder="1" applyAlignment="1">
      <alignment horizontal="center"/>
    </xf>
    <xf numFmtId="164" fontId="14" fillId="0" borderId="0" xfId="2" applyNumberFormat="1" applyFont="1" applyBorder="1" applyAlignment="1">
      <alignment horizontal="center"/>
    </xf>
    <xf numFmtId="0" fontId="0" fillId="0" borderId="0" xfId="0" applyNumberFormat="1" applyFont="1" applyBorder="1" applyAlignment="1">
      <alignment readingOrder="1"/>
    </xf>
    <xf numFmtId="0" fontId="8" fillId="0" borderId="0" xfId="0" applyNumberFormat="1" applyFont="1" applyBorder="1" applyAlignment="1">
      <alignment horizontal="left" vertical="center" wrapText="1"/>
    </xf>
    <xf numFmtId="0" fontId="5" fillId="4" borderId="0" xfId="3" applyNumberFormat="1" applyFill="1" applyBorder="1" applyAlignment="1" applyProtection="1"/>
    <xf numFmtId="0" fontId="0" fillId="4" borderId="0" xfId="0" applyNumberFormat="1" applyFill="1" applyBorder="1"/>
    <xf numFmtId="0" fontId="9" fillId="2" borderId="0" xfId="1" applyFont="1" applyFill="1" applyBorder="1" applyAlignment="1">
      <alignment horizontal="center" vertical="center" wrapText="1"/>
    </xf>
    <xf numFmtId="0" fontId="10" fillId="0" borderId="0" xfId="1" applyNumberFormat="1" applyFont="1" applyFill="1" applyBorder="1" applyAlignment="1">
      <alignment horizontal="left" vertical="top" wrapText="1"/>
    </xf>
    <xf numFmtId="0" fontId="0" fillId="0" borderId="0" xfId="0" applyFont="1" applyBorder="1" applyAlignment="1">
      <alignment horizontal="left" vertical="center" wrapText="1"/>
    </xf>
    <xf numFmtId="0" fontId="0" fillId="2" borderId="0" xfId="0" applyFill="1"/>
    <xf numFmtId="0" fontId="0" fillId="0" borderId="0" xfId="0" applyFill="1" applyBorder="1"/>
    <xf numFmtId="0" fontId="0" fillId="2" borderId="6" xfId="0" applyFill="1" applyBorder="1"/>
    <xf numFmtId="0" fontId="10" fillId="0" borderId="0" xfId="0" applyFont="1" applyAlignment="1">
      <alignment wrapText="1"/>
    </xf>
    <xf numFmtId="0" fontId="10" fillId="3" borderId="0" xfId="0" applyFont="1" applyFill="1" applyBorder="1" applyAlignment="1">
      <alignment horizontal="center" vertical="center" wrapText="1"/>
    </xf>
    <xf numFmtId="0" fontId="0" fillId="2" borderId="0" xfId="0" applyFill="1" applyBorder="1"/>
    <xf numFmtId="0" fontId="0" fillId="0" borderId="0" xfId="0" applyNumberFormat="1" applyFont="1" applyBorder="1" applyAlignment="1">
      <alignment horizontal="left" vertical="center" wrapText="1"/>
    </xf>
    <xf numFmtId="0" fontId="3" fillId="0" borderId="0" xfId="0" applyNumberFormat="1" applyFont="1" applyFill="1" applyBorder="1" applyAlignment="1">
      <alignment horizontal="center" wrapText="1"/>
    </xf>
    <xf numFmtId="0" fontId="8" fillId="0" borderId="0" xfId="0" applyNumberFormat="1" applyFont="1" applyFill="1" applyBorder="1" applyAlignment="1">
      <alignment horizontal="center" vertical="center" wrapText="1"/>
    </xf>
    <xf numFmtId="0" fontId="0" fillId="0" borderId="0" xfId="0" applyNumberFormat="1" applyFont="1" applyFill="1" applyBorder="1" applyAlignment="1">
      <alignment readingOrder="1"/>
    </xf>
    <xf numFmtId="0" fontId="0" fillId="0" borderId="0" xfId="0" applyNumberFormat="1" applyFont="1" applyFill="1" applyBorder="1" applyAlignment="1">
      <alignment vertical="top" wrapText="1"/>
    </xf>
    <xf numFmtId="0" fontId="0" fillId="0" borderId="0" xfId="0" applyNumberFormat="1" applyFont="1" applyBorder="1" applyAlignment="1">
      <alignment vertical="center" wrapText="1"/>
    </xf>
    <xf numFmtId="0" fontId="0" fillId="0" borderId="0" xfId="0" applyNumberFormat="1" applyBorder="1" applyAlignment="1">
      <alignment vertical="center" wrapText="1"/>
    </xf>
    <xf numFmtId="172" fontId="10" fillId="0" borderId="0" xfId="0" applyNumberFormat="1" applyFont="1" applyFill="1" applyBorder="1" applyAlignment="1">
      <alignment horizontal="center" wrapText="1"/>
    </xf>
    <xf numFmtId="171" fontId="10" fillId="0" borderId="0" xfId="0" applyNumberFormat="1" applyFont="1" applyFill="1" applyBorder="1" applyAlignment="1">
      <alignment horizontal="center" wrapText="1"/>
    </xf>
    <xf numFmtId="172" fontId="10" fillId="0" borderId="0" xfId="0" quotePrefix="1" applyNumberFormat="1" applyFont="1" applyBorder="1" applyAlignment="1">
      <alignment horizontal="center"/>
    </xf>
    <xf numFmtId="171" fontId="10" fillId="0" borderId="0" xfId="0" applyNumberFormat="1" applyFont="1" applyBorder="1" applyAlignment="1">
      <alignment horizontal="center"/>
    </xf>
    <xf numFmtId="0" fontId="0" fillId="2" borderId="2" xfId="0" applyFill="1" applyBorder="1" applyAlignment="1">
      <alignment vertical="center"/>
    </xf>
    <xf numFmtId="0" fontId="11" fillId="0" borderId="0" xfId="0" quotePrefix="1" applyFont="1" applyBorder="1" applyAlignment="1">
      <alignment horizontal="left"/>
    </xf>
    <xf numFmtId="0" fontId="10" fillId="0" borderId="0" xfId="0" quotePrefix="1" applyFont="1" applyBorder="1" applyAlignment="1">
      <alignment horizontal="left"/>
    </xf>
    <xf numFmtId="1" fontId="10" fillId="0" borderId="0" xfId="0" applyNumberFormat="1" applyFont="1" applyFill="1" applyBorder="1" applyAlignment="1">
      <alignment vertical="center" wrapText="1"/>
    </xf>
    <xf numFmtId="0" fontId="4" fillId="0" borderId="0" xfId="0" applyFont="1" applyBorder="1"/>
    <xf numFmtId="164" fontId="0" fillId="0" borderId="0" xfId="0" applyNumberFormat="1" applyBorder="1"/>
    <xf numFmtId="164" fontId="0" fillId="0" borderId="0" xfId="0" applyNumberFormat="1" applyBorder="1" applyAlignment="1">
      <alignment horizontal="center"/>
    </xf>
    <xf numFmtId="0" fontId="5" fillId="0" borderId="0" xfId="3" applyBorder="1" applyAlignment="1" applyProtection="1"/>
    <xf numFmtId="0" fontId="8" fillId="2" borderId="0" xfId="0" applyFont="1" applyFill="1" applyBorder="1" applyAlignment="1">
      <alignment horizontal="center" vertical="center"/>
    </xf>
    <xf numFmtId="0" fontId="3" fillId="0" borderId="0" xfId="0" applyNumberFormat="1" applyFont="1" applyFill="1" applyBorder="1" applyAlignment="1">
      <alignment horizontal="center" vertical="center" wrapText="1"/>
    </xf>
    <xf numFmtId="165" fontId="3" fillId="0" borderId="0" xfId="0" applyNumberFormat="1" applyFont="1" applyFill="1" applyBorder="1" applyAlignment="1">
      <alignment horizontal="center" wrapText="1"/>
    </xf>
    <xf numFmtId="0" fontId="8" fillId="0" borderId="0" xfId="0" applyNumberFormat="1" applyFont="1" applyFill="1" applyBorder="1" applyAlignment="1">
      <alignment horizontal="left" vertical="center" wrapText="1"/>
    </xf>
    <xf numFmtId="0" fontId="0" fillId="0" borderId="0" xfId="0" applyNumberFormat="1" applyFill="1" applyBorder="1"/>
    <xf numFmtId="0" fontId="0" fillId="0" borderId="0" xfId="0" applyNumberFormat="1" applyFont="1"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vertical="center"/>
    </xf>
    <xf numFmtId="15" fontId="0" fillId="0" borderId="0" xfId="0" applyNumberFormat="1" applyFill="1" applyBorder="1" applyAlignment="1">
      <alignment vertical="center"/>
    </xf>
    <xf numFmtId="10" fontId="0" fillId="0" borderId="0" xfId="0" applyNumberFormat="1" applyFont="1" applyFill="1" applyBorder="1" applyAlignment="1">
      <alignment horizontal="left" wrapText="1"/>
    </xf>
    <xf numFmtId="10" fontId="3" fillId="0" borderId="0" xfId="0" applyNumberFormat="1" applyFont="1" applyFill="1" applyBorder="1" applyAlignment="1">
      <alignment horizontal="center" wrapText="1"/>
    </xf>
    <xf numFmtId="0" fontId="8" fillId="2" borderId="0" xfId="0" applyFont="1" applyFill="1" applyBorder="1" applyAlignment="1">
      <alignment horizontal="center"/>
    </xf>
    <xf numFmtId="0" fontId="10" fillId="0" borderId="0" xfId="8" applyNumberFormat="1" applyFont="1" applyFill="1" applyBorder="1" applyAlignment="1">
      <alignment horizontal="center"/>
    </xf>
    <xf numFmtId="166" fontId="10" fillId="0" borderId="0" xfId="8" applyNumberFormat="1" applyFont="1" applyFill="1" applyBorder="1" applyAlignment="1">
      <alignment horizontal="center"/>
    </xf>
    <xf numFmtId="0" fontId="10" fillId="0" borderId="0" xfId="8" applyNumberFormat="1" applyFont="1" applyFill="1" applyBorder="1" applyAlignment="1">
      <alignment horizontal="left" readingOrder="1"/>
    </xf>
    <xf numFmtId="0" fontId="0" fillId="0" borderId="0" xfId="0" applyFill="1" applyBorder="1" applyAlignment="1">
      <alignment wrapText="1"/>
    </xf>
    <xf numFmtId="2" fontId="1" fillId="0" borderId="0" xfId="0" applyNumberFormat="1" applyFont="1" applyBorder="1" applyAlignment="1">
      <alignment horizontal="center" vertical="center"/>
    </xf>
    <xf numFmtId="0" fontId="8" fillId="6" borderId="0" xfId="6" applyFont="1">
      <alignment horizontal="center" vertical="center" wrapText="1"/>
    </xf>
    <xf numFmtId="0" fontId="10" fillId="0" borderId="0" xfId="0" quotePrefix="1" applyFont="1" applyBorder="1" applyAlignment="1">
      <alignment horizontal="left" wrapText="1"/>
    </xf>
    <xf numFmtId="14" fontId="10" fillId="0" borderId="0" xfId="0" applyNumberFormat="1" applyFont="1" applyFill="1" applyBorder="1" applyAlignment="1">
      <alignment vertical="center" wrapText="1"/>
    </xf>
    <xf numFmtId="0" fontId="8" fillId="2" borderId="0" xfId="0" applyFont="1" applyFill="1" applyBorder="1" applyAlignment="1">
      <alignment horizontal="center" vertical="center" wrapText="1"/>
    </xf>
    <xf numFmtId="14" fontId="12" fillId="3" borderId="0" xfId="0" applyNumberFormat="1" applyFont="1" applyFill="1" applyBorder="1" applyAlignment="1">
      <alignment horizontal="center" vertical="center"/>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8" fillId="0" borderId="1" xfId="0" applyFont="1" applyBorder="1" applyAlignment="1">
      <alignment vertical="top" wrapText="1"/>
    </xf>
    <xf numFmtId="0" fontId="9" fillId="2" borderId="0"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3" fillId="0" borderId="0" xfId="0" applyFont="1" applyBorder="1" applyAlignment="1">
      <alignment horizontal="left" vertical="center" wrapText="1"/>
    </xf>
    <xf numFmtId="0" fontId="6" fillId="4" borderId="0" xfId="0" applyFont="1" applyFill="1" applyBorder="1"/>
    <xf numFmtId="14" fontId="13" fillId="0" borderId="0" xfId="0" applyNumberFormat="1" applyFont="1" applyFill="1" applyBorder="1" applyAlignment="1">
      <alignment horizontal="center" vertical="center"/>
    </xf>
    <xf numFmtId="0" fontId="0" fillId="0" borderId="0" xfId="0" applyBorder="1" applyAlignment="1">
      <alignment horizontal="center"/>
    </xf>
    <xf numFmtId="0" fontId="12" fillId="0" borderId="0" xfId="0" applyFont="1" applyBorder="1"/>
    <xf numFmtId="0" fontId="9" fillId="2" borderId="0" xfId="0" applyFont="1" applyFill="1" applyBorder="1" applyAlignment="1">
      <alignment horizontal="center" vertical="center" wrapText="1"/>
    </xf>
    <xf numFmtId="14" fontId="10" fillId="3" borderId="0" xfId="0" applyNumberFormat="1" applyFont="1" applyFill="1" applyBorder="1" applyAlignment="1">
      <alignment horizontal="center" wrapText="1"/>
    </xf>
    <xf numFmtId="0" fontId="13" fillId="0" borderId="0" xfId="0" applyFont="1" applyFill="1" applyBorder="1" applyAlignment="1">
      <alignment horizontal="center" vertical="center"/>
    </xf>
    <xf numFmtId="0" fontId="13" fillId="0" borderId="0" xfId="0" applyFont="1" applyFill="1" applyBorder="1" applyAlignment="1">
      <alignment horizontal="center"/>
    </xf>
    <xf numFmtId="8" fontId="13" fillId="0" borderId="0" xfId="0" applyNumberFormat="1" applyFont="1" applyFill="1" applyBorder="1" applyAlignment="1">
      <alignment horizontal="center"/>
    </xf>
    <xf numFmtId="0" fontId="12" fillId="0" borderId="0" xfId="0" applyFont="1" applyFill="1" applyBorder="1" applyAlignment="1">
      <alignment horizontal="left"/>
    </xf>
    <xf numFmtId="0" fontId="12" fillId="0" borderId="0" xfId="0" applyFont="1" applyFill="1" applyBorder="1" applyAlignment="1"/>
    <xf numFmtId="0" fontId="9" fillId="2" borderId="0" xfId="8" applyFont="1" applyFill="1" applyBorder="1" applyAlignment="1">
      <alignment horizontal="center" vertical="center" wrapText="1"/>
    </xf>
    <xf numFmtId="14" fontId="9" fillId="2" borderId="0" xfId="8" applyNumberFormat="1" applyFont="1" applyFill="1" applyBorder="1" applyAlignment="1">
      <alignment horizontal="center" vertical="center" wrapText="1"/>
    </xf>
    <xf numFmtId="14" fontId="9" fillId="2" borderId="0" xfId="1" applyNumberFormat="1" applyFont="1" applyFill="1" applyBorder="1" applyAlignment="1">
      <alignment horizontal="center" vertical="center" wrapText="1"/>
    </xf>
    <xf numFmtId="171" fontId="9" fillId="2" borderId="0" xfId="0" quotePrefix="1" applyNumberFormat="1" applyFont="1" applyFill="1" applyBorder="1" applyAlignment="1">
      <alignment horizontal="center" vertical="center" wrapText="1"/>
    </xf>
    <xf numFmtId="171" fontId="9" fillId="2" borderId="0" xfId="0" applyNumberFormat="1" applyFont="1" applyFill="1" applyBorder="1" applyAlignment="1">
      <alignment horizontal="center" vertical="center" wrapText="1"/>
    </xf>
    <xf numFmtId="0" fontId="9" fillId="2" borderId="0" xfId="0" applyNumberFormat="1" applyFont="1" applyFill="1" applyBorder="1" applyAlignment="1">
      <alignment horizontal="center" vertical="center" wrapText="1"/>
    </xf>
    <xf numFmtId="171" fontId="9" fillId="2" borderId="0" xfId="0" applyNumberFormat="1" applyFont="1" applyFill="1" applyBorder="1" applyAlignment="1">
      <alignment horizontal="center" wrapText="1"/>
    </xf>
    <xf numFmtId="172" fontId="10" fillId="0" borderId="0" xfId="0" applyNumberFormat="1" applyFont="1" applyBorder="1" applyAlignment="1">
      <alignment horizontal="center"/>
    </xf>
    <xf numFmtId="168" fontId="10" fillId="0" borderId="0" xfId="0" applyNumberFormat="1" applyFont="1" applyFill="1" applyBorder="1" applyAlignment="1">
      <alignment horizontal="center" wrapText="1"/>
    </xf>
    <xf numFmtId="168" fontId="10" fillId="0" borderId="0" xfId="0" applyNumberFormat="1" applyFont="1" applyBorder="1" applyAlignment="1">
      <alignment horizontal="center"/>
    </xf>
    <xf numFmtId="171" fontId="9" fillId="2" borderId="0" xfId="0" quotePrefix="1" applyNumberFormat="1" applyFont="1" applyFill="1" applyBorder="1" applyAlignment="1">
      <alignment horizontal="center" wrapText="1"/>
    </xf>
    <xf numFmtId="0" fontId="0" fillId="2" borderId="0" xfId="0" applyFill="1" applyBorder="1" applyAlignment="1">
      <alignment vertical="center"/>
    </xf>
    <xf numFmtId="171" fontId="9" fillId="2" borderId="0" xfId="0" applyNumberFormat="1" applyFont="1" applyFill="1" applyBorder="1" applyAlignment="1">
      <alignment horizontal="center" vertical="center" wrapText="1"/>
    </xf>
    <xf numFmtId="173" fontId="10" fillId="0" borderId="0" xfId="0" applyNumberFormat="1" applyFont="1" applyFill="1" applyBorder="1" applyAlignment="1">
      <alignment horizontal="center" wrapText="1"/>
    </xf>
    <xf numFmtId="173" fontId="10" fillId="0" borderId="0" xfId="0" quotePrefix="1" applyNumberFormat="1" applyFont="1" applyBorder="1" applyAlignment="1">
      <alignment horizontal="center"/>
    </xf>
    <xf numFmtId="0" fontId="0" fillId="0" borderId="0" xfId="0" applyBorder="1" applyAlignment="1">
      <alignment horizontal="center" vertical="center"/>
    </xf>
    <xf numFmtId="168" fontId="10" fillId="0" borderId="0" xfId="0" applyNumberFormat="1" applyFont="1" applyFill="1" applyBorder="1" applyAlignment="1">
      <alignment horizontal="center" vertical="center" wrapText="1"/>
    </xf>
    <xf numFmtId="168" fontId="0" fillId="0" borderId="0" xfId="0" applyNumberFormat="1" applyBorder="1" applyAlignment="1">
      <alignment horizontal="center" vertical="center"/>
    </xf>
    <xf numFmtId="168" fontId="0" fillId="0" borderId="0" xfId="0" applyNumberFormat="1" applyBorder="1" applyAlignment="1">
      <alignment horizontal="center" vertical="center" wrapText="1"/>
    </xf>
    <xf numFmtId="179" fontId="0" fillId="0" borderId="0" xfId="0" applyNumberFormat="1" applyBorder="1" applyAlignment="1">
      <alignment horizontal="center" vertical="center"/>
    </xf>
    <xf numFmtId="168" fontId="10" fillId="0" borderId="0" xfId="0" applyNumberFormat="1" applyFont="1" applyBorder="1" applyAlignment="1">
      <alignment horizontal="center" vertical="center"/>
    </xf>
    <xf numFmtId="172" fontId="10" fillId="0" borderId="0" xfId="0" applyNumberFormat="1" applyFont="1" applyBorder="1" applyAlignment="1">
      <alignment horizontal="center" vertical="center"/>
    </xf>
    <xf numFmtId="1" fontId="10" fillId="0" borderId="0" xfId="0" applyNumberFormat="1" applyFont="1" applyFill="1" applyBorder="1" applyAlignment="1">
      <alignment horizontal="center" wrapText="1"/>
    </xf>
    <xf numFmtId="14" fontId="3" fillId="0" borderId="0" xfId="0" applyNumberFormat="1" applyFont="1" applyBorder="1" applyAlignment="1">
      <alignment horizontal="center" wrapText="1"/>
    </xf>
    <xf numFmtId="14" fontId="0" fillId="0" borderId="0" xfId="0" applyNumberFormat="1" applyBorder="1" applyAlignment="1">
      <alignment horizontal="center"/>
    </xf>
    <xf numFmtId="0" fontId="8" fillId="2" borderId="0" xfId="6" quotePrefix="1" applyFill="1" applyBorder="1">
      <alignment horizontal="center" vertical="center" wrapText="1"/>
    </xf>
    <xf numFmtId="14" fontId="3" fillId="3" borderId="0" xfId="5" applyNumberFormat="1" applyBorder="1" applyAlignment="1">
      <alignment horizontal="center" vertical="center"/>
    </xf>
    <xf numFmtId="14" fontId="8" fillId="2" borderId="0" xfId="5" applyNumberFormat="1" applyFont="1" applyFill="1" applyAlignment="1">
      <alignment horizontal="center" vertical="center" wrapText="1"/>
    </xf>
    <xf numFmtId="0" fontId="0" fillId="0" borderId="0" xfId="0" applyBorder="1" applyAlignment="1">
      <alignment wrapText="1"/>
    </xf>
    <xf numFmtId="0" fontId="5" fillId="3" borderId="21" xfId="3" applyFill="1" applyBorder="1" applyAlignment="1" applyProtection="1"/>
    <xf numFmtId="0" fontId="5" fillId="3" borderId="16" xfId="3" applyFill="1" applyBorder="1" applyAlignment="1" applyProtection="1"/>
    <xf numFmtId="14" fontId="10" fillId="0" borderId="0" xfId="0" applyNumberFormat="1" applyFont="1" applyBorder="1" applyAlignment="1">
      <alignment horizontal="center" vertical="center" wrapText="1"/>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applyAlignment="1"/>
    <xf numFmtId="0" fontId="14" fillId="0" borderId="0" xfId="3" applyFont="1" applyBorder="1" applyAlignment="1" applyProtection="1">
      <alignment horizontal="left"/>
    </xf>
    <xf numFmtId="0" fontId="8" fillId="0" borderId="0" xfId="0" applyFont="1" applyFill="1" applyBorder="1" applyAlignment="1">
      <alignment horizontal="center" vertical="center"/>
    </xf>
    <xf numFmtId="0" fontId="0" fillId="0" borderId="0" xfId="0" applyBorder="1" applyAlignment="1">
      <alignment horizontal="center" wrapText="1"/>
    </xf>
    <xf numFmtId="14" fontId="3" fillId="0" borderId="0" xfId="0" applyNumberFormat="1" applyFont="1" applyBorder="1" applyAlignment="1">
      <alignment horizontal="center" vertical="center" wrapText="1"/>
    </xf>
    <xf numFmtId="14" fontId="0" fillId="0" borderId="0" xfId="0" applyNumberFormat="1" applyBorder="1" applyAlignment="1">
      <alignment horizontal="center" vertical="center" wrapText="1"/>
    </xf>
    <xf numFmtId="166" fontId="10" fillId="0" borderId="0" xfId="1" applyNumberFormat="1" applyFont="1" applyFill="1" applyBorder="1" applyAlignment="1">
      <alignment horizontal="center" wrapText="1"/>
    </xf>
    <xf numFmtId="1" fontId="9" fillId="2" borderId="0" xfId="1" applyNumberFormat="1" applyFont="1" applyFill="1" applyBorder="1" applyAlignment="1">
      <alignment horizontal="center" vertical="center" wrapText="1"/>
    </xf>
    <xf numFmtId="173" fontId="11" fillId="0" borderId="0" xfId="0" applyNumberFormat="1" applyFont="1" applyFill="1" applyBorder="1" applyAlignment="1">
      <alignment horizontal="left" wrapText="1"/>
    </xf>
    <xf numFmtId="173" fontId="10" fillId="0" borderId="0" xfId="0" applyNumberFormat="1" applyFont="1" applyFill="1" applyBorder="1" applyAlignment="1">
      <alignment horizontal="left"/>
    </xf>
    <xf numFmtId="0" fontId="4" fillId="0" borderId="0" xfId="0" applyFont="1"/>
    <xf numFmtId="0" fontId="0" fillId="0" borderId="0" xfId="0" applyFill="1" applyBorder="1" applyAlignment="1">
      <alignment horizontal="center" wrapText="1"/>
    </xf>
    <xf numFmtId="171" fontId="9" fillId="0" borderId="0" xfId="0" applyNumberFormat="1" applyFont="1" applyFill="1" applyBorder="1" applyAlignment="1">
      <alignment horizontal="center" vertical="center" wrapText="1"/>
    </xf>
    <xf numFmtId="171" fontId="10" fillId="0" borderId="0" xfId="0" quotePrefix="1" applyNumberFormat="1" applyFont="1" applyFill="1" applyBorder="1" applyAlignment="1">
      <alignment horizontal="left" vertical="center" wrapText="1"/>
    </xf>
    <xf numFmtId="165" fontId="10" fillId="0" borderId="0" xfId="0" applyNumberFormat="1" applyFont="1" applyFill="1" applyBorder="1" applyAlignment="1">
      <alignment horizontal="center" vertical="center" wrapText="1"/>
    </xf>
    <xf numFmtId="0" fontId="9" fillId="2" borderId="0" xfId="1" applyFont="1" applyFill="1" applyBorder="1" applyAlignment="1">
      <alignment horizontal="center" vertical="center" wrapText="1"/>
    </xf>
    <xf numFmtId="0" fontId="8" fillId="2" borderId="0" xfId="0" applyFont="1" applyFill="1" applyBorder="1" applyAlignment="1">
      <alignment vertical="center" wrapText="1"/>
    </xf>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xf>
    <xf numFmtId="171" fontId="9" fillId="2" borderId="0" xfId="0" quotePrefix="1" applyNumberFormat="1" applyFont="1" applyFill="1" applyBorder="1" applyAlignment="1">
      <alignment horizontal="center" vertical="center" wrapText="1"/>
    </xf>
    <xf numFmtId="171" fontId="9" fillId="2" borderId="0" xfId="0" applyNumberFormat="1" applyFont="1" applyFill="1" applyBorder="1" applyAlignment="1">
      <alignment horizontal="center" vertical="center" wrapText="1"/>
    </xf>
    <xf numFmtId="1" fontId="10" fillId="0" borderId="0" xfId="0" applyNumberFormat="1" applyFont="1" applyFill="1" applyBorder="1" applyAlignment="1">
      <alignment horizontal="left" vertical="center" wrapText="1"/>
    </xf>
    <xf numFmtId="0" fontId="0" fillId="0" borderId="0" xfId="0" applyBorder="1" applyAlignment="1">
      <alignment horizontal="center" vertical="center" wrapText="1"/>
    </xf>
    <xf numFmtId="0" fontId="20" fillId="0" borderId="0" xfId="0" applyFont="1" applyBorder="1" applyAlignment="1" applyProtection="1">
      <alignment horizontal="centerContinuous" vertical="top"/>
      <protection locked="0"/>
    </xf>
    <xf numFmtId="183" fontId="10" fillId="0" borderId="0" xfId="0" applyNumberFormat="1" applyFont="1" applyFill="1" applyBorder="1" applyAlignment="1">
      <alignment horizontal="center" vertical="center" wrapText="1"/>
    </xf>
    <xf numFmtId="10" fontId="3" fillId="0" borderId="0" xfId="0" applyNumberFormat="1" applyFont="1" applyBorder="1" applyAlignment="1">
      <alignment horizontal="center" vertical="center" wrapText="1"/>
    </xf>
    <xf numFmtId="169" fontId="3" fillId="0" borderId="0" xfId="0" applyNumberFormat="1" applyFont="1" applyBorder="1" applyAlignment="1">
      <alignment horizontal="center" vertical="center" wrapText="1"/>
    </xf>
    <xf numFmtId="0" fontId="3" fillId="0" borderId="0" xfId="0" applyFont="1" applyBorder="1" applyAlignment="1">
      <alignment horizontal="center" vertical="center" wrapText="1"/>
    </xf>
    <xf numFmtId="14" fontId="3" fillId="0" borderId="0" xfId="0" applyNumberFormat="1"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Fill="1" applyBorder="1" applyAlignment="1">
      <alignment horizontal="left" vertical="center" wrapText="1"/>
    </xf>
    <xf numFmtId="0" fontId="0" fillId="0" borderId="0" xfId="0" applyFont="1" applyAlignment="1">
      <alignment horizontal="left" vertical="center" wrapText="1"/>
    </xf>
    <xf numFmtId="0" fontId="21" fillId="0" borderId="0" xfId="0" applyFont="1" applyAlignment="1">
      <alignment vertical="center"/>
    </xf>
    <xf numFmtId="0" fontId="0" fillId="0" borderId="0" xfId="0" applyAlignment="1">
      <alignment horizontal="center"/>
    </xf>
    <xf numFmtId="171" fontId="9" fillId="2" borderId="0" xfId="0" quotePrefix="1" applyNumberFormat="1" applyFont="1" applyFill="1" applyBorder="1" applyAlignment="1">
      <alignment horizontal="center" vertical="center" wrapText="1"/>
    </xf>
    <xf numFmtId="14" fontId="9" fillId="2" borderId="1" xfId="1" applyNumberFormat="1" applyFont="1" applyFill="1" applyBorder="1" applyAlignment="1">
      <alignment horizontal="center" vertical="center" wrapText="1"/>
    </xf>
    <xf numFmtId="0" fontId="0" fillId="0" borderId="0" xfId="0" applyBorder="1" applyAlignment="1">
      <alignment horizontal="left" vertical="center" wrapText="1"/>
    </xf>
    <xf numFmtId="0" fontId="9" fillId="2" borderId="0" xfId="8" applyFont="1" applyFill="1" applyBorder="1" applyAlignment="1">
      <alignment horizontal="center" vertical="center" wrapText="1"/>
    </xf>
    <xf numFmtId="165" fontId="0" fillId="0" borderId="0" xfId="0" applyNumberFormat="1" applyFont="1" applyBorder="1" applyAlignment="1">
      <alignment horizontal="center" vertical="center" wrapText="1"/>
    </xf>
    <xf numFmtId="0" fontId="10" fillId="0" borderId="0" xfId="8" applyFont="1" applyFill="1" applyBorder="1" applyAlignment="1">
      <alignment horizontal="left" vertical="center" wrapText="1"/>
    </xf>
    <xf numFmtId="165" fontId="9" fillId="0" borderId="0" xfId="8" applyNumberFormat="1" applyFont="1" applyFill="1" applyBorder="1" applyAlignment="1">
      <alignment horizontal="left" vertical="center" wrapText="1"/>
    </xf>
    <xf numFmtId="0" fontId="10" fillId="0" borderId="0" xfId="8" applyFont="1" applyBorder="1" applyAlignment="1">
      <alignment horizontal="left" vertical="center" wrapText="1"/>
    </xf>
    <xf numFmtId="14" fontId="10" fillId="0" borderId="0" xfId="8" applyNumberFormat="1" applyFont="1" applyFill="1" applyBorder="1" applyAlignment="1">
      <alignment horizontal="center" vertical="center" wrapText="1"/>
    </xf>
    <xf numFmtId="169" fontId="10" fillId="0" borderId="0" xfId="8" applyNumberFormat="1" applyFont="1" applyFill="1" applyBorder="1" applyAlignment="1">
      <alignment horizontal="center" vertical="center" wrapText="1"/>
    </xf>
    <xf numFmtId="166" fontId="10" fillId="0" borderId="0" xfId="8" applyNumberFormat="1" applyFont="1" applyFill="1" applyBorder="1" applyAlignment="1">
      <alignment horizontal="center" vertical="center" wrapText="1"/>
    </xf>
    <xf numFmtId="0" fontId="10" fillId="0" borderId="0" xfId="8" applyFont="1" applyAlignment="1">
      <alignment horizontal="left" vertical="center" wrapText="1"/>
    </xf>
    <xf numFmtId="0" fontId="1" fillId="0" borderId="0" xfId="8" applyFont="1" applyAlignment="1">
      <alignment horizontal="left" vertical="center" wrapText="1"/>
    </xf>
    <xf numFmtId="0" fontId="8" fillId="2" borderId="0" xfId="0" applyFont="1" applyFill="1" applyBorder="1" applyAlignment="1">
      <alignment horizontal="left" vertical="center" wrapText="1"/>
    </xf>
    <xf numFmtId="169" fontId="10" fillId="0" borderId="0" xfId="8" applyNumberFormat="1" applyFont="1" applyFill="1" applyBorder="1" applyAlignment="1">
      <alignment horizontal="center"/>
    </xf>
    <xf numFmtId="14" fontId="0" fillId="3" borderId="0" xfId="0" applyNumberFormat="1" applyFont="1" applyFill="1" applyBorder="1" applyAlignment="1">
      <alignment horizontal="center" vertical="center"/>
    </xf>
    <xf numFmtId="169" fontId="10" fillId="0" borderId="0" xfId="8" applyNumberFormat="1" applyFont="1" applyFill="1" applyBorder="1" applyAlignment="1">
      <alignment horizontal="center" vertical="center"/>
    </xf>
    <xf numFmtId="166" fontId="10" fillId="0" borderId="0" xfId="8" applyNumberFormat="1" applyFont="1" applyFill="1" applyBorder="1" applyAlignment="1">
      <alignment horizontal="center" vertical="center"/>
    </xf>
    <xf numFmtId="0" fontId="22" fillId="0" borderId="0" xfId="0" applyFont="1" applyFill="1" applyBorder="1" applyAlignment="1">
      <alignment horizontal="left" vertical="center" wrapText="1"/>
    </xf>
    <xf numFmtId="0" fontId="0" fillId="4" borderId="0" xfId="0" applyFill="1" applyBorder="1" applyAlignment="1">
      <alignment horizontal="left" vertical="center" wrapText="1"/>
    </xf>
    <xf numFmtId="171" fontId="9" fillId="2" borderId="0" xfId="0" quotePrefix="1" applyNumberFormat="1" applyFont="1" applyFill="1" applyBorder="1" applyAlignment="1">
      <alignment horizontal="center" vertical="center" wrapText="1"/>
    </xf>
    <xf numFmtId="172" fontId="10" fillId="2" borderId="0" xfId="0" applyNumberFormat="1" applyFont="1" applyFill="1" applyBorder="1" applyAlignment="1">
      <alignment horizontal="center" wrapText="1"/>
    </xf>
    <xf numFmtId="171" fontId="10" fillId="2" borderId="0" xfId="0" quotePrefix="1" applyNumberFormat="1" applyFont="1" applyFill="1" applyBorder="1" applyAlignment="1">
      <alignment horizontal="center" vertical="center" wrapText="1"/>
    </xf>
    <xf numFmtId="2" fontId="0" fillId="0" borderId="0" xfId="0" applyNumberFormat="1" applyAlignment="1">
      <alignment horizontal="center"/>
    </xf>
    <xf numFmtId="14" fontId="0" fillId="0" borderId="0" xfId="0" applyNumberFormat="1" applyFont="1" applyBorder="1" applyAlignment="1">
      <alignment horizontal="center" vertical="center" wrapText="1"/>
    </xf>
    <xf numFmtId="0" fontId="0" fillId="0" borderId="0" xfId="0" applyAlignment="1">
      <alignment horizontal="left"/>
    </xf>
    <xf numFmtId="165" fontId="0" fillId="0" borderId="0" xfId="0" applyNumberFormat="1" applyFont="1" applyBorder="1" applyAlignment="1">
      <alignment horizontal="left" vertical="center" wrapText="1"/>
    </xf>
    <xf numFmtId="165" fontId="3" fillId="0" borderId="0" xfId="0" applyNumberFormat="1" applyFont="1" applyBorder="1" applyAlignment="1">
      <alignment horizontal="left" vertical="center" wrapText="1"/>
    </xf>
    <xf numFmtId="166" fontId="10" fillId="0" borderId="0" xfId="8" applyNumberFormat="1" applyFont="1" applyFill="1" applyBorder="1" applyAlignment="1">
      <alignment horizontal="left" vertical="center" wrapText="1"/>
    </xf>
    <xf numFmtId="0" fontId="10" fillId="0" borderId="0" xfId="1" applyFont="1"/>
    <xf numFmtId="0" fontId="0" fillId="0" borderId="0" xfId="0" quotePrefix="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10" fillId="0" borderId="0" xfId="8" quotePrefix="1" applyFont="1" applyFill="1" applyBorder="1" applyAlignment="1">
      <alignment horizontal="left" vertical="center"/>
    </xf>
    <xf numFmtId="0" fontId="10" fillId="0" borderId="0" xfId="8" quotePrefix="1" applyFont="1" applyBorder="1" applyAlignment="1">
      <alignment horizontal="left" vertical="center"/>
    </xf>
    <xf numFmtId="166" fontId="10" fillId="0" borderId="0" xfId="8" applyNumberFormat="1" applyFont="1" applyFill="1" applyBorder="1" applyAlignment="1">
      <alignment horizontal="left" vertical="center"/>
    </xf>
    <xf numFmtId="0" fontId="23" fillId="0" borderId="0" xfId="0" applyFont="1" applyAlignment="1">
      <alignment vertical="center" wrapText="1"/>
    </xf>
    <xf numFmtId="167" fontId="11" fillId="0" borderId="0" xfId="0" applyNumberFormat="1" applyFont="1" applyFill="1" applyBorder="1" applyAlignment="1">
      <alignment horizontal="left"/>
    </xf>
    <xf numFmtId="184" fontId="10" fillId="0" borderId="0" xfId="2" quotePrefix="1" applyNumberFormat="1" applyFont="1" applyBorder="1" applyAlignment="1">
      <alignment horizontal="center" vertical="center"/>
    </xf>
    <xf numFmtId="184" fontId="10" fillId="0" borderId="0" xfId="2" applyNumberFormat="1" applyFont="1" applyBorder="1" applyAlignment="1">
      <alignment horizontal="center" vertical="center"/>
    </xf>
    <xf numFmtId="184" fontId="10" fillId="0" borderId="0" xfId="2" applyNumberFormat="1" applyFont="1" applyFill="1" applyBorder="1" applyAlignment="1">
      <alignment horizontal="center" vertical="center"/>
    </xf>
    <xf numFmtId="165" fontId="10" fillId="0" borderId="0" xfId="0" applyNumberFormat="1" applyFont="1" applyBorder="1" applyAlignment="1">
      <alignment horizontal="center" wrapText="1"/>
    </xf>
    <xf numFmtId="165" fontId="10" fillId="0" borderId="0" xfId="0" applyNumberFormat="1" applyFont="1" applyBorder="1" applyAlignment="1">
      <alignment horizontal="center" vertical="center"/>
    </xf>
    <xf numFmtId="165" fontId="0" fillId="0" borderId="0" xfId="0" applyNumberFormat="1" applyFont="1" applyBorder="1" applyAlignment="1">
      <alignment horizontal="center"/>
    </xf>
    <xf numFmtId="165" fontId="10" fillId="0" borderId="0" xfId="2" applyNumberFormat="1" applyFont="1" applyBorder="1" applyAlignment="1">
      <alignment horizontal="center" vertical="center" wrapText="1"/>
    </xf>
    <xf numFmtId="165" fontId="10" fillId="0" borderId="0" xfId="0" applyNumberFormat="1" applyFont="1" applyBorder="1" applyAlignment="1">
      <alignment horizontal="center" vertical="center" wrapText="1"/>
    </xf>
    <xf numFmtId="165" fontId="10" fillId="0" borderId="0" xfId="2" applyNumberFormat="1" applyFont="1" applyBorder="1" applyAlignment="1">
      <alignment horizontal="center" wrapText="1"/>
    </xf>
    <xf numFmtId="172" fontId="10" fillId="0" borderId="0" xfId="0" applyNumberFormat="1" applyFont="1" applyFill="1" applyBorder="1" applyAlignment="1">
      <alignment horizontal="left" wrapText="1"/>
    </xf>
    <xf numFmtId="171" fontId="10" fillId="0" borderId="0" xfId="0" applyNumberFormat="1" applyFont="1" applyFill="1" applyBorder="1" applyAlignment="1">
      <alignment horizontal="left" wrapText="1"/>
    </xf>
    <xf numFmtId="171" fontId="10" fillId="0" borderId="0" xfId="0" applyNumberFormat="1" applyFont="1" applyBorder="1" applyAlignment="1">
      <alignment horizontal="left"/>
    </xf>
    <xf numFmtId="167" fontId="10" fillId="0" borderId="0" xfId="0" applyNumberFormat="1" applyFont="1" applyFill="1" applyBorder="1" applyAlignment="1">
      <alignment horizontal="center" wrapText="1"/>
    </xf>
    <xf numFmtId="6" fontId="0" fillId="0" borderId="0" xfId="0" applyNumberFormat="1"/>
    <xf numFmtId="0" fontId="8" fillId="2" borderId="0" xfId="0" applyFont="1" applyFill="1" applyBorder="1" applyAlignment="1">
      <alignment horizontal="center" vertical="center" wrapText="1"/>
    </xf>
    <xf numFmtId="0" fontId="9" fillId="2" borderId="0" xfId="1" applyFont="1" applyFill="1" applyBorder="1" applyAlignment="1">
      <alignment horizontal="center" vertical="center" wrapText="1"/>
    </xf>
    <xf numFmtId="0" fontId="0" fillId="0" borderId="0" xfId="0" applyBorder="1" applyAlignment="1">
      <alignment wrapText="1"/>
    </xf>
    <xf numFmtId="0" fontId="0" fillId="0" borderId="0" xfId="0" applyNumberFormat="1" applyFont="1" applyBorder="1" applyAlignment="1">
      <alignment horizontal="left" vertical="center" wrapText="1"/>
    </xf>
    <xf numFmtId="0" fontId="0" fillId="0" borderId="0" xfId="0" applyBorder="1" applyAlignment="1">
      <alignment horizontal="left" vertical="center" wrapText="1"/>
    </xf>
    <xf numFmtId="0" fontId="8" fillId="2" borderId="0" xfId="0" applyFont="1" applyFill="1" applyBorder="1" applyAlignment="1">
      <alignment horizontal="center" vertical="center"/>
    </xf>
    <xf numFmtId="0" fontId="9" fillId="2" borderId="0" xfId="8" applyFont="1" applyFill="1" applyBorder="1" applyAlignment="1">
      <alignment horizontal="center" vertical="center" wrapText="1"/>
    </xf>
    <xf numFmtId="0" fontId="0" fillId="0" borderId="0" xfId="0" applyBorder="1" applyAlignment="1">
      <alignment horizontal="left"/>
    </xf>
    <xf numFmtId="0" fontId="0" fillId="0" borderId="0" xfId="0" applyAlignment="1">
      <alignment horizontal="left"/>
    </xf>
    <xf numFmtId="14"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3" fillId="0" borderId="0" xfId="0" applyNumberFormat="1" applyFont="1" applyBorder="1" applyAlignment="1">
      <alignment horizontal="left" vertical="center"/>
    </xf>
    <xf numFmtId="0" fontId="4" fillId="0" borderId="0" xfId="0" applyNumberFormat="1" applyFont="1" applyBorder="1" applyAlignment="1">
      <alignment horizontal="left" vertical="center"/>
    </xf>
    <xf numFmtId="0" fontId="0" fillId="0" borderId="0" xfId="0" applyNumberFormat="1" applyFont="1" applyBorder="1" applyAlignment="1">
      <alignment vertical="center"/>
    </xf>
    <xf numFmtId="0" fontId="0" fillId="0" borderId="0" xfId="0" applyNumberFormat="1" applyFont="1" applyBorder="1" applyAlignment="1">
      <alignment horizontal="left"/>
    </xf>
    <xf numFmtId="0" fontId="9" fillId="2" borderId="0" xfId="1" applyFont="1" applyFill="1" applyBorder="1" applyAlignment="1">
      <alignment horizontal="center" vertical="center" wrapText="1"/>
    </xf>
    <xf numFmtId="0" fontId="10" fillId="0" borderId="0" xfId="1" applyNumberFormat="1" applyFont="1" applyFill="1" applyBorder="1" applyAlignment="1">
      <alignment horizontal="left" vertical="top" wrapText="1"/>
    </xf>
    <xf numFmtId="0" fontId="9" fillId="2" borderId="0" xfId="8" applyFont="1" applyFill="1" applyBorder="1" applyAlignment="1">
      <alignment horizontal="center" vertical="center" wrapText="1"/>
    </xf>
    <xf numFmtId="14" fontId="9" fillId="2" borderId="0" xfId="1" applyNumberFormat="1" applyFont="1" applyFill="1" applyBorder="1" applyAlignment="1">
      <alignment horizontal="center" vertical="center" wrapText="1"/>
    </xf>
    <xf numFmtId="171" fontId="9" fillId="2" borderId="0" xfId="0" quotePrefix="1" applyNumberFormat="1" applyFont="1" applyFill="1" applyBorder="1" applyAlignment="1">
      <alignment horizontal="center" vertical="center" wrapText="1"/>
    </xf>
    <xf numFmtId="0" fontId="9" fillId="2" borderId="0" xfId="0" applyNumberFormat="1" applyFont="1" applyFill="1" applyBorder="1" applyAlignment="1">
      <alignment horizontal="center" vertical="center" wrapText="1"/>
    </xf>
    <xf numFmtId="171" fontId="9" fillId="2" borderId="0"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0" fontId="4" fillId="0" borderId="0" xfId="0" applyFont="1" applyAlignment="1">
      <alignment horizontal="left"/>
    </xf>
    <xf numFmtId="166" fontId="10" fillId="0" borderId="0" xfId="0" applyNumberFormat="1" applyFont="1" applyBorder="1" applyAlignment="1">
      <alignment horizontal="center" wrapText="1"/>
    </xf>
    <xf numFmtId="8" fontId="10" fillId="0" borderId="0" xfId="0" applyNumberFormat="1" applyFont="1" applyBorder="1" applyAlignment="1">
      <alignment horizontal="center" wrapText="1"/>
    </xf>
    <xf numFmtId="0" fontId="0" fillId="0" borderId="0" xfId="0" applyBorder="1" applyAlignment="1"/>
    <xf numFmtId="0" fontId="4" fillId="0" borderId="0" xfId="0" applyFont="1" applyBorder="1" applyAlignment="1">
      <alignment horizontal="left"/>
    </xf>
    <xf numFmtId="0" fontId="3" fillId="0" borderId="0" xfId="0" applyNumberFormat="1" applyFont="1" applyBorder="1" applyAlignment="1">
      <alignment horizontal="center" vertical="center"/>
    </xf>
    <xf numFmtId="0" fontId="3" fillId="0" borderId="0" xfId="0" applyNumberFormat="1" applyFont="1" applyBorder="1" applyAlignment="1">
      <alignment horizontal="left"/>
    </xf>
    <xf numFmtId="0" fontId="0" fillId="0" borderId="0" xfId="0" applyNumberFormat="1" applyFont="1" applyBorder="1" applyAlignment="1">
      <alignment horizontal="center" vertical="center"/>
    </xf>
    <xf numFmtId="0" fontId="0" fillId="0" borderId="0" xfId="0" applyFont="1" applyBorder="1" applyAlignment="1">
      <alignment horizontal="left"/>
    </xf>
    <xf numFmtId="0" fontId="0" fillId="0" borderId="0" xfId="0" quotePrefix="1" applyBorder="1"/>
    <xf numFmtId="0" fontId="0" fillId="0" borderId="0" xfId="0" applyBorder="1" applyAlignment="1">
      <alignment horizontal="left" vertical="center"/>
    </xf>
    <xf numFmtId="166" fontId="9" fillId="2" borderId="0" xfId="8" applyNumberFormat="1" applyFont="1" applyFill="1" applyBorder="1" applyAlignment="1">
      <alignment horizontal="center" vertical="center" wrapText="1"/>
    </xf>
    <xf numFmtId="169" fontId="3" fillId="2" borderId="0" xfId="0" applyNumberFormat="1" applyFont="1" applyFill="1" applyBorder="1" applyAlignment="1">
      <alignment horizontal="center" wrapText="1"/>
    </xf>
    <xf numFmtId="10" fontId="3" fillId="2" borderId="0" xfId="0" applyNumberFormat="1" applyFont="1" applyFill="1" applyBorder="1" applyAlignment="1">
      <alignment horizontal="center" wrapText="1"/>
    </xf>
    <xf numFmtId="165" fontId="0"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9" fillId="2" borderId="0" xfId="8" applyFont="1" applyFill="1" applyBorder="1" applyAlignment="1">
      <alignment horizontal="left" vertical="center" wrapText="1"/>
    </xf>
    <xf numFmtId="165" fontId="0" fillId="2" borderId="0" xfId="0" applyNumberFormat="1" applyFont="1" applyFill="1" applyBorder="1" applyAlignment="1">
      <alignment horizontal="left" wrapText="1"/>
    </xf>
    <xf numFmtId="0" fontId="3" fillId="2" borderId="0" xfId="0" applyFont="1" applyFill="1" applyBorder="1" applyAlignment="1">
      <alignment horizontal="left" wrapText="1"/>
    </xf>
    <xf numFmtId="14" fontId="0" fillId="3" borderId="0" xfId="0" applyNumberFormat="1" applyFill="1" applyBorder="1" applyAlignment="1">
      <alignment horizontal="center" vertical="center" wrapText="1"/>
    </xf>
    <xf numFmtId="0" fontId="0" fillId="3" borderId="0" xfId="0" applyFill="1" applyBorder="1" applyAlignment="1">
      <alignment horizontal="center"/>
    </xf>
    <xf numFmtId="0" fontId="4" fillId="0" borderId="0" xfId="0" applyFont="1" applyBorder="1" applyAlignment="1">
      <alignment wrapText="1"/>
    </xf>
    <xf numFmtId="0" fontId="4" fillId="0" borderId="0" xfId="0" applyNumberFormat="1" applyFont="1" applyBorder="1" applyAlignment="1">
      <alignment horizontal="left" vertical="center" wrapText="1"/>
    </xf>
    <xf numFmtId="0" fontId="3" fillId="0" borderId="0" xfId="0" applyFont="1" applyBorder="1" applyAlignment="1">
      <alignment horizontal="left"/>
    </xf>
    <xf numFmtId="0" fontId="10" fillId="0" borderId="0" xfId="1" applyNumberFormat="1" applyFont="1" applyFill="1" applyBorder="1" applyAlignment="1">
      <alignment horizontal="left" vertical="top" wrapText="1"/>
    </xf>
    <xf numFmtId="0" fontId="3" fillId="0" borderId="0" xfId="0" applyFont="1" applyBorder="1" applyAlignment="1">
      <alignment horizontal="left" vertical="center"/>
    </xf>
    <xf numFmtId="0" fontId="3" fillId="0" borderId="0" xfId="0" applyNumberFormat="1" applyFont="1" applyFill="1" applyBorder="1" applyAlignment="1">
      <alignment horizontal="left"/>
    </xf>
    <xf numFmtId="0" fontId="4" fillId="0" borderId="0" xfId="0" applyNumberFormat="1" applyFont="1" applyBorder="1" applyAlignment="1">
      <alignment vertical="center"/>
    </xf>
    <xf numFmtId="0" fontId="0" fillId="0" borderId="0" xfId="0" applyNumberFormat="1" applyFont="1" applyFill="1" applyBorder="1" applyAlignment="1">
      <alignment horizontal="left"/>
    </xf>
    <xf numFmtId="0" fontId="0" fillId="0" borderId="0" xfId="0" quotePrefix="1" applyNumberFormat="1" applyFont="1" applyFill="1" applyBorder="1" applyAlignment="1">
      <alignment horizontal="left" vertical="top"/>
    </xf>
    <xf numFmtId="0" fontId="0" fillId="0" borderId="0" xfId="0" quotePrefix="1" applyNumberFormat="1" applyFont="1" applyFill="1" applyBorder="1" applyAlignment="1">
      <alignment horizontal="left"/>
    </xf>
    <xf numFmtId="167" fontId="10" fillId="0" borderId="0" xfId="0" applyNumberFormat="1" applyFont="1" applyBorder="1" applyAlignment="1">
      <alignment horizontal="center"/>
    </xf>
    <xf numFmtId="185" fontId="10" fillId="0" borderId="0" xfId="0" applyNumberFormat="1" applyFont="1" applyFill="1" applyBorder="1" applyAlignment="1">
      <alignment horizontal="center" wrapText="1"/>
    </xf>
    <xf numFmtId="185" fontId="10" fillId="0" borderId="0" xfId="0" quotePrefix="1" applyNumberFormat="1" applyFont="1" applyBorder="1" applyAlignment="1">
      <alignment horizontal="center"/>
    </xf>
    <xf numFmtId="185" fontId="10" fillId="0" borderId="0" xfId="0" applyNumberFormat="1" applyFont="1" applyBorder="1" applyAlignment="1">
      <alignment horizontal="center"/>
    </xf>
    <xf numFmtId="0" fontId="4" fillId="0" borderId="0" xfId="0" applyFont="1" applyBorder="1" applyAlignment="1">
      <alignment vertical="center" wrapText="1"/>
    </xf>
    <xf numFmtId="168" fontId="10" fillId="0" borderId="0" xfId="0" applyNumberFormat="1" applyFont="1" applyBorder="1" applyAlignment="1">
      <alignment horizontal="left"/>
    </xf>
    <xf numFmtId="1" fontId="10" fillId="0" borderId="0" xfId="0" applyNumberFormat="1" applyFont="1" applyFill="1" applyBorder="1" applyAlignment="1">
      <alignment horizontal="left" vertical="center"/>
    </xf>
    <xf numFmtId="1" fontId="11" fillId="0" borderId="0" xfId="0" applyNumberFormat="1" applyFont="1" applyFill="1" applyBorder="1" applyAlignment="1">
      <alignment vertical="center" wrapText="1"/>
    </xf>
    <xf numFmtId="171" fontId="10" fillId="0" borderId="0" xfId="0" quotePrefix="1" applyNumberFormat="1" applyFont="1" applyFill="1" applyBorder="1" applyAlignment="1">
      <alignment vertical="center" wrapText="1"/>
    </xf>
    <xf numFmtId="172" fontId="10" fillId="0" borderId="0" xfId="0" applyNumberFormat="1" applyFont="1" applyFill="1" applyBorder="1" applyAlignment="1">
      <alignment wrapText="1"/>
    </xf>
    <xf numFmtId="14" fontId="15" fillId="0" borderId="0" xfId="0" applyNumberFormat="1" applyFont="1" applyAlignment="1">
      <alignment horizontal="right" vertical="center"/>
    </xf>
    <xf numFmtId="14" fontId="15" fillId="0" borderId="0" xfId="0" applyNumberFormat="1" applyFont="1" applyAlignment="1">
      <alignment horizontal="center" vertical="center"/>
    </xf>
    <xf numFmtId="186" fontId="10" fillId="3" borderId="0" xfId="0" applyNumberFormat="1" applyFont="1" applyFill="1" applyBorder="1" applyAlignment="1">
      <alignment horizontal="center"/>
    </xf>
    <xf numFmtId="14" fontId="9" fillId="0" borderId="0" xfId="0" applyNumberFormat="1" applyFont="1" applyFill="1" applyBorder="1" applyAlignment="1">
      <alignment horizontal="center" vertical="center"/>
    </xf>
    <xf numFmtId="0" fontId="0" fillId="0" borderId="0" xfId="0" applyFont="1" applyBorder="1" applyAlignment="1">
      <alignment horizontal="left" wrapText="1"/>
    </xf>
    <xf numFmtId="0" fontId="8" fillId="0" borderId="0" xfId="0" applyFont="1" applyFill="1" applyBorder="1" applyAlignment="1">
      <alignment horizontal="center"/>
    </xf>
    <xf numFmtId="0" fontId="0" fillId="0" borderId="0" xfId="0" applyNumberFormat="1" applyBorder="1" applyAlignment="1"/>
    <xf numFmtId="0" fontId="4" fillId="0" borderId="0" xfId="0" applyNumberFormat="1" applyFont="1" applyBorder="1"/>
    <xf numFmtId="0" fontId="0" fillId="0" borderId="0" xfId="0" quotePrefix="1" applyFont="1" applyBorder="1" applyAlignment="1">
      <alignment horizontal="left" vertical="center"/>
    </xf>
    <xf numFmtId="0" fontId="4" fillId="0" borderId="0" xfId="0" applyNumberFormat="1" applyFont="1" applyBorder="1" applyAlignment="1">
      <alignment vertical="center" wrapText="1"/>
    </xf>
    <xf numFmtId="0" fontId="0" fillId="0" borderId="0" xfId="0" quotePrefix="1" applyBorder="1" applyAlignment="1"/>
    <xf numFmtId="0" fontId="10" fillId="0" borderId="0" xfId="8" quotePrefix="1" applyNumberFormat="1" applyFont="1" applyFill="1" applyBorder="1" applyAlignment="1">
      <alignment horizontal="left"/>
    </xf>
    <xf numFmtId="0" fontId="4" fillId="0" borderId="0" xfId="0" applyNumberFormat="1" applyFont="1" applyFill="1" applyBorder="1" applyAlignment="1">
      <alignment horizontal="left"/>
    </xf>
    <xf numFmtId="0" fontId="10" fillId="0" borderId="0" xfId="8" applyNumberFormat="1" applyFont="1" applyFill="1" applyBorder="1" applyAlignment="1">
      <alignment horizontal="left"/>
    </xf>
    <xf numFmtId="0" fontId="1" fillId="0" borderId="0" xfId="0" applyFont="1" applyBorder="1" applyAlignment="1">
      <alignment horizontal="center"/>
    </xf>
    <xf numFmtId="0" fontId="8" fillId="2" borderId="0" xfId="0" applyFont="1" applyFill="1" applyBorder="1"/>
    <xf numFmtId="14" fontId="0" fillId="3" borderId="0" xfId="0" applyNumberFormat="1" applyFill="1" applyBorder="1" applyAlignment="1">
      <alignment horizontal="center"/>
    </xf>
    <xf numFmtId="168" fontId="0" fillId="0" borderId="0" xfId="0" applyNumberFormat="1" applyFont="1" applyBorder="1" applyAlignment="1">
      <alignment horizontal="center"/>
    </xf>
    <xf numFmtId="181" fontId="0" fillId="0" borderId="0" xfId="0" applyNumberFormat="1" applyFont="1" applyBorder="1" applyAlignment="1">
      <alignment horizontal="center"/>
    </xf>
    <xf numFmtId="182" fontId="0" fillId="0" borderId="0" xfId="0" applyNumberFormat="1" applyBorder="1" applyAlignment="1">
      <alignment horizontal="center"/>
    </xf>
    <xf numFmtId="173" fontId="0" fillId="0" borderId="0" xfId="0" applyNumberFormat="1" applyBorder="1" applyAlignment="1">
      <alignment horizontal="center"/>
    </xf>
    <xf numFmtId="0" fontId="1" fillId="0" borderId="0" xfId="0" applyFont="1" applyBorder="1"/>
    <xf numFmtId="0" fontId="9" fillId="2" borderId="0" xfId="0" applyFont="1" applyFill="1" applyBorder="1" applyAlignment="1">
      <alignment horizontal="center" vertical="center"/>
    </xf>
    <xf numFmtId="0" fontId="9" fillId="3" borderId="0" xfId="0" applyFont="1" applyFill="1" applyBorder="1" applyAlignment="1">
      <alignment horizontal="center"/>
    </xf>
    <xf numFmtId="167" fontId="10" fillId="3" borderId="0" xfId="0" applyNumberFormat="1" applyFont="1" applyFill="1" applyBorder="1" applyAlignment="1">
      <alignment horizontal="center"/>
    </xf>
    <xf numFmtId="168" fontId="0" fillId="0" borderId="0" xfId="0" applyNumberFormat="1" applyBorder="1" applyAlignment="1">
      <alignment horizontal="center"/>
    </xf>
    <xf numFmtId="168" fontId="10" fillId="0" borderId="0" xfId="0" quotePrefix="1" applyNumberFormat="1" applyFont="1" applyBorder="1" applyAlignment="1">
      <alignment horizontal="center"/>
    </xf>
    <xf numFmtId="167" fontId="10" fillId="0" borderId="0" xfId="0" quotePrefix="1" applyNumberFormat="1" applyFont="1" applyBorder="1" applyAlignment="1">
      <alignment horizontal="center"/>
    </xf>
    <xf numFmtId="14"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10" fillId="0" borderId="0" xfId="0" quotePrefix="1" applyFont="1" applyBorder="1" applyAlignment="1">
      <alignment horizontal="center" vertical="center" wrapText="1"/>
    </xf>
    <xf numFmtId="14" fontId="10" fillId="0" borderId="0" xfId="1" applyNumberFormat="1" applyFont="1" applyFill="1" applyBorder="1" applyAlignment="1">
      <alignment horizontal="center"/>
    </xf>
    <xf numFmtId="14" fontId="0" fillId="0" borderId="0" xfId="0" applyNumberFormat="1" applyBorder="1" applyAlignment="1">
      <alignment vertical="center"/>
    </xf>
    <xf numFmtId="0" fontId="0" fillId="0" borderId="0" xfId="0" applyFont="1"/>
    <xf numFmtId="0" fontId="9" fillId="2" borderId="0" xfId="8" applyFont="1" applyFill="1" applyBorder="1" applyAlignment="1">
      <alignment horizontal="center" vertical="center" wrapText="1"/>
    </xf>
    <xf numFmtId="0" fontId="0" fillId="0" borderId="0" xfId="0" applyFont="1" applyBorder="1" applyAlignment="1">
      <alignment horizontal="left" vertical="center" wrapText="1"/>
    </xf>
    <xf numFmtId="14" fontId="0" fillId="0" borderId="0" xfId="0" applyNumberFormat="1" applyFont="1" applyBorder="1" applyAlignment="1">
      <alignment vertical="center" wrapText="1"/>
    </xf>
    <xf numFmtId="14" fontId="0" fillId="3" borderId="0" xfId="0" applyNumberFormat="1" applyFill="1" applyBorder="1" applyAlignment="1">
      <alignment horizontal="center" vertical="center"/>
    </xf>
    <xf numFmtId="0" fontId="0" fillId="0" borderId="0" xfId="0" applyBorder="1" applyAlignment="1">
      <alignment horizontal="left" vertical="top"/>
    </xf>
    <xf numFmtId="0" fontId="0" fillId="0" borderId="0" xfId="0" applyBorder="1" applyAlignment="1">
      <alignment vertical="top" wrapText="1"/>
    </xf>
    <xf numFmtId="178" fontId="1" fillId="0" borderId="0" xfId="0" applyNumberFormat="1" applyFont="1" applyBorder="1" applyAlignment="1">
      <alignment horizontal="center" vertical="center" wrapText="1"/>
    </xf>
    <xf numFmtId="14" fontId="3" fillId="0" borderId="0" xfId="5" applyNumberFormat="1" applyFill="1" applyBorder="1" applyAlignment="1">
      <alignment horizontal="center" vertical="center"/>
    </xf>
    <xf numFmtId="0" fontId="0" fillId="0" borderId="0" xfId="0" applyFont="1" applyFill="1" applyBorder="1" applyAlignment="1">
      <alignment horizontal="center" vertical="center"/>
    </xf>
    <xf numFmtId="14" fontId="3" fillId="0" borderId="0" xfId="5" applyNumberFormat="1" applyFill="1" applyAlignment="1">
      <alignment horizontal="center" vertical="center"/>
    </xf>
    <xf numFmtId="166" fontId="10" fillId="0" borderId="0" xfId="0" applyNumberFormat="1" applyFont="1" applyBorder="1" applyAlignment="1">
      <alignment horizontal="center" vertical="center" wrapText="1"/>
    </xf>
    <xf numFmtId="0" fontId="4" fillId="0" borderId="0" xfId="0" applyFont="1" applyAlignment="1">
      <alignment vertical="center"/>
    </xf>
    <xf numFmtId="0" fontId="10" fillId="0" borderId="0" xfId="8" applyNumberFormat="1" applyFont="1" applyFill="1" applyBorder="1" applyAlignment="1">
      <alignment horizontal="left" vertical="top" wrapText="1"/>
    </xf>
    <xf numFmtId="14" fontId="10" fillId="0" borderId="0" xfId="8" applyNumberFormat="1" applyFont="1" applyFill="1" applyBorder="1" applyAlignment="1">
      <alignment horizontal="center"/>
    </xf>
    <xf numFmtId="0" fontId="10" fillId="2" borderId="0" xfId="8" applyNumberFormat="1" applyFont="1" applyFill="1" applyBorder="1" applyAlignment="1">
      <alignment horizontal="left" vertical="top" wrapText="1"/>
    </xf>
    <xf numFmtId="0" fontId="10" fillId="2" borderId="0" xfId="8" applyFont="1" applyFill="1" applyBorder="1" applyAlignment="1">
      <alignment horizontal="left" wrapText="1"/>
    </xf>
    <xf numFmtId="14" fontId="10" fillId="0" borderId="0" xfId="0" quotePrefix="1" applyNumberFormat="1" applyFont="1" applyBorder="1" applyAlignment="1">
      <alignment horizontal="center"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center" wrapText="1"/>
    </xf>
    <xf numFmtId="0" fontId="0" fillId="4" borderId="10" xfId="0" applyFill="1" applyBorder="1" applyAlignment="1">
      <alignment horizontal="left" vertical="center" wrapText="1"/>
    </xf>
    <xf numFmtId="0" fontId="0" fillId="4" borderId="3" xfId="0" applyFill="1" applyBorder="1" applyAlignment="1">
      <alignment horizontal="left" vertical="center" wrapText="1"/>
    </xf>
    <xf numFmtId="0" fontId="0" fillId="4" borderId="0" xfId="0" applyFill="1" applyBorder="1" applyAlignment="1">
      <alignment horizontal="left" vertical="center" wrapText="1"/>
    </xf>
    <xf numFmtId="0" fontId="0" fillId="4" borderId="1" xfId="0" applyFill="1" applyBorder="1" applyAlignment="1">
      <alignment horizontal="left" vertical="center" wrapText="1"/>
    </xf>
    <xf numFmtId="0" fontId="0" fillId="4" borderId="5" xfId="0" applyFill="1" applyBorder="1" applyAlignment="1">
      <alignment horizontal="left" vertical="center" wrapText="1"/>
    </xf>
    <xf numFmtId="0" fontId="0" fillId="4" borderId="2" xfId="0" applyFill="1" applyBorder="1" applyAlignment="1">
      <alignment horizontal="left" vertical="center" wrapText="1"/>
    </xf>
    <xf numFmtId="0" fontId="0" fillId="4" borderId="11" xfId="0" applyFill="1" applyBorder="1" applyAlignment="1">
      <alignment horizontal="left" vertical="center" wrapText="1"/>
    </xf>
    <xf numFmtId="0" fontId="8" fillId="2" borderId="0" xfId="0" applyFont="1" applyFill="1" applyBorder="1" applyAlignment="1">
      <alignment horizontal="center" vertical="center" wrapText="1"/>
    </xf>
    <xf numFmtId="0" fontId="9" fillId="2" borderId="12" xfId="0" applyFont="1" applyFill="1" applyBorder="1" applyAlignment="1">
      <alignment horizontal="center" vertical="center"/>
    </xf>
    <xf numFmtId="0" fontId="9"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3"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0" xfId="1" applyFont="1" applyFill="1" applyBorder="1" applyAlignment="1">
      <alignment horizontal="center" vertical="center" wrapText="1"/>
    </xf>
    <xf numFmtId="0" fontId="9" fillId="2" borderId="7" xfId="1" applyFont="1" applyFill="1" applyBorder="1" applyAlignment="1">
      <alignment horizontal="center" vertical="center" wrapText="1"/>
    </xf>
    <xf numFmtId="0" fontId="9" fillId="2" borderId="8" xfId="1" applyFont="1" applyFill="1" applyBorder="1" applyAlignment="1">
      <alignment horizontal="center" vertical="center" wrapText="1"/>
    </xf>
    <xf numFmtId="0" fontId="9" fillId="2" borderId="9"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9" fillId="2" borderId="14"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13" fillId="2" borderId="0" xfId="0" applyFont="1" applyFill="1" applyBorder="1" applyAlignment="1">
      <alignment horizontal="center" vertical="center"/>
    </xf>
    <xf numFmtId="0" fontId="9" fillId="2" borderId="0" xfId="0" applyFont="1" applyFill="1" applyBorder="1" applyAlignment="1">
      <alignment horizontal="center" vertical="center" wrapText="1"/>
    </xf>
    <xf numFmtId="0" fontId="0" fillId="0" borderId="0" xfId="0" applyBorder="1" applyAlignment="1">
      <alignment horizontal="left" vertical="center" wrapText="1"/>
    </xf>
    <xf numFmtId="0" fontId="8" fillId="2" borderId="0" xfId="0" applyFont="1" applyFill="1" applyBorder="1" applyAlignment="1">
      <alignment horizontal="center" vertical="center"/>
    </xf>
    <xf numFmtId="0" fontId="10" fillId="0" borderId="0" xfId="1" applyNumberFormat="1" applyFont="1" applyFill="1" applyBorder="1" applyAlignment="1">
      <alignment horizontal="left" vertical="top" wrapText="1"/>
    </xf>
    <xf numFmtId="0" fontId="9" fillId="2" borderId="0" xfId="8" applyFont="1" applyFill="1" applyBorder="1" applyAlignment="1">
      <alignment horizontal="center" vertical="center" wrapText="1"/>
    </xf>
    <xf numFmtId="14" fontId="9" fillId="2" borderId="0" xfId="1" applyNumberFormat="1" applyFont="1" applyFill="1" applyBorder="1" applyAlignment="1">
      <alignment horizontal="center" vertical="center" wrapText="1"/>
    </xf>
    <xf numFmtId="171" fontId="9" fillId="2" borderId="0" xfId="0" quotePrefix="1" applyNumberFormat="1" applyFont="1" applyFill="1" applyBorder="1" applyAlignment="1">
      <alignment horizontal="center" vertical="center" wrapText="1"/>
    </xf>
    <xf numFmtId="0" fontId="0" fillId="0" borderId="0" xfId="0" applyNumberFormat="1" applyFont="1" applyBorder="1" applyAlignment="1">
      <alignment horizontal="left" vertical="center" wrapText="1"/>
    </xf>
    <xf numFmtId="0" fontId="4" fillId="0" borderId="0" xfId="0" applyFont="1" applyBorder="1" applyAlignment="1">
      <alignment horizontal="left" vertical="center" wrapText="1"/>
    </xf>
    <xf numFmtId="0" fontId="9" fillId="2" borderId="0" xfId="0" applyNumberFormat="1" applyFont="1" applyFill="1" applyBorder="1" applyAlignment="1">
      <alignment horizontal="center" vertical="center" wrapText="1"/>
    </xf>
    <xf numFmtId="171" fontId="9" fillId="2" borderId="0" xfId="0" applyNumberFormat="1" applyFont="1" applyFill="1" applyBorder="1" applyAlignment="1">
      <alignment horizontal="center" vertical="center" wrapText="1"/>
    </xf>
    <xf numFmtId="0" fontId="0" fillId="0" borderId="0" xfId="0" applyAlignment="1">
      <alignment horizontal="left" vertical="top" wrapText="1"/>
    </xf>
    <xf numFmtId="0" fontId="0" fillId="0" borderId="0" xfId="0" quotePrefix="1" applyFont="1" applyBorder="1" applyAlignment="1">
      <alignment horizontal="left" vertical="center" wrapText="1"/>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11" xfId="1" applyFont="1" applyFill="1" applyBorder="1" applyAlignment="1">
      <alignment horizontal="center" vertical="center" wrapText="1"/>
    </xf>
    <xf numFmtId="0" fontId="19" fillId="2" borderId="0" xfId="0" applyFont="1" applyFill="1" applyBorder="1" applyAlignment="1">
      <alignment horizontal="center" vertical="center" wrapText="1"/>
    </xf>
    <xf numFmtId="0" fontId="8" fillId="0" borderId="0" xfId="0" applyFont="1" applyBorder="1" applyAlignment="1">
      <alignment horizontal="left"/>
    </xf>
    <xf numFmtId="0" fontId="0" fillId="0" borderId="0" xfId="0" applyBorder="1" applyAlignment="1">
      <alignment horizontal="left"/>
    </xf>
    <xf numFmtId="0" fontId="9" fillId="2" borderId="0" xfId="0" quotePrefix="1" applyFont="1" applyFill="1" applyBorder="1" applyAlignment="1">
      <alignment horizontal="center" vertical="center"/>
    </xf>
    <xf numFmtId="0" fontId="8" fillId="6" borderId="0" xfId="6" applyBorder="1" applyAlignment="1">
      <alignment horizontal="center" vertical="center" wrapText="1"/>
    </xf>
    <xf numFmtId="0" fontId="10" fillId="0" borderId="0" xfId="0" applyFont="1" applyFill="1" applyBorder="1" applyAlignment="1">
      <alignment horizontal="center" vertical="center" wrapText="1"/>
    </xf>
    <xf numFmtId="0" fontId="0" fillId="0" borderId="0" xfId="0" applyFont="1" applyBorder="1" applyAlignment="1">
      <alignment horizontal="left" vertical="center" wrapText="1"/>
    </xf>
    <xf numFmtId="0" fontId="3" fillId="0" borderId="0" xfId="0" applyFont="1" applyBorder="1" applyAlignment="1">
      <alignment horizontal="left" vertical="center" wrapText="1"/>
    </xf>
    <xf numFmtId="14" fontId="10" fillId="0" borderId="0" xfId="0" applyNumberFormat="1" applyFont="1" applyFill="1" applyBorder="1" applyAlignment="1">
      <alignment horizontal="center" vertical="center" wrapText="1"/>
    </xf>
    <xf numFmtId="0" fontId="8" fillId="2" borderId="0" xfId="6" applyFill="1" applyBorder="1" applyAlignment="1">
      <alignment horizontal="center" vertical="center" wrapText="1"/>
    </xf>
    <xf numFmtId="0" fontId="8" fillId="2" borderId="0" xfId="6" quotePrefix="1" applyFill="1" applyBorder="1" applyAlignment="1">
      <alignment horizontal="center" vertical="center" wrapText="1"/>
    </xf>
    <xf numFmtId="0" fontId="10" fillId="0" borderId="0" xfId="0" quotePrefix="1" applyFont="1" applyFill="1" applyBorder="1" applyAlignment="1">
      <alignment horizontal="center" vertical="center"/>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0" xfId="0" quotePrefix="1" applyFont="1" applyBorder="1" applyAlignment="1">
      <alignment horizontal="center" vertical="center" wrapText="1"/>
    </xf>
    <xf numFmtId="0" fontId="0" fillId="0" borderId="0" xfId="0" applyBorder="1" applyAlignment="1">
      <alignment horizontal="left" vertical="top" wrapText="1"/>
    </xf>
    <xf numFmtId="0" fontId="0" fillId="0" borderId="0"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quotePrefix="1" applyFont="1" applyBorder="1" applyAlignment="1">
      <alignment vertical="center" wrapText="1"/>
    </xf>
    <xf numFmtId="14" fontId="10" fillId="0" borderId="0" xfId="0" applyNumberFormat="1" applyFont="1" applyBorder="1" applyAlignment="1">
      <alignment horizontal="left"/>
    </xf>
    <xf numFmtId="167" fontId="0" fillId="0" borderId="0" xfId="0" applyNumberFormat="1" applyFont="1" applyBorder="1" applyAlignment="1">
      <alignment horizontal="center" vertical="center" wrapText="1"/>
    </xf>
    <xf numFmtId="166" fontId="0" fillId="0" borderId="0" xfId="0" applyNumberFormat="1" applyFont="1" applyBorder="1" applyAlignment="1">
      <alignment horizontal="center" vertical="center" wrapText="1"/>
    </xf>
  </cellXfs>
  <cellStyles count="9">
    <cellStyle name="Insatisfaisant" xfId="4" builtinId="27"/>
    <cellStyle name="Lien hypertexte" xfId="3" builtinId="8"/>
    <cellStyle name="Milliers" xfId="2" builtinId="3"/>
    <cellStyle name="Normal" xfId="0" builtinId="0"/>
    <cellStyle name="Normal 2" xfId="1"/>
    <cellStyle name="Normal 2 2" xfId="8"/>
    <cellStyle name="Style 1" xfId="6"/>
    <cellStyle name="Style 2" xfId="5"/>
    <cellStyle name="Style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57150</xdr:colOff>
      <xdr:row>1</xdr:row>
      <xdr:rowOff>0</xdr:rowOff>
    </xdr:from>
    <xdr:to>
      <xdr:col>15</xdr:col>
      <xdr:colOff>803693</xdr:colOff>
      <xdr:row>6</xdr:row>
      <xdr:rowOff>153095</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2400" y="190500"/>
          <a:ext cx="3032543" cy="1153220"/>
        </a:xfrm>
        <a:prstGeom prst="rect">
          <a:avLst/>
        </a:prstGeom>
      </xdr:spPr>
    </xdr:pic>
    <xdr:clientData/>
  </xdr:twoCellAnchor>
  <xdr:twoCellAnchor editAs="oneCell">
    <xdr:from>
      <xdr:col>15</xdr:col>
      <xdr:colOff>156108</xdr:colOff>
      <xdr:row>16</xdr:row>
      <xdr:rowOff>123825</xdr:rowOff>
    </xdr:from>
    <xdr:to>
      <xdr:col>17</xdr:col>
      <xdr:colOff>476248</xdr:colOff>
      <xdr:row>21</xdr:row>
      <xdr:rowOff>67769</xdr:rowOff>
    </xdr:to>
    <xdr:pic>
      <xdr:nvPicPr>
        <xdr:cNvPr id="3" name="Imag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7358" y="3219450"/>
          <a:ext cx="1939390" cy="8964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57150</xdr:colOff>
      <xdr:row>1</xdr:row>
      <xdr:rowOff>0</xdr:rowOff>
    </xdr:from>
    <xdr:to>
      <xdr:col>15</xdr:col>
      <xdr:colOff>803693</xdr:colOff>
      <xdr:row>6</xdr:row>
      <xdr:rowOff>153095</xdr:rowOff>
    </xdr:to>
    <xdr:pic>
      <xdr:nvPicPr>
        <xdr:cNvPr id="3" name="Imag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72400" y="190500"/>
          <a:ext cx="3032543" cy="1153220"/>
        </a:xfrm>
        <a:prstGeom prst="rect">
          <a:avLst/>
        </a:prstGeom>
      </xdr:spPr>
    </xdr:pic>
    <xdr:clientData/>
  </xdr:twoCellAnchor>
  <xdr:twoCellAnchor editAs="oneCell">
    <xdr:from>
      <xdr:col>15</xdr:col>
      <xdr:colOff>190500</xdr:colOff>
      <xdr:row>16</xdr:row>
      <xdr:rowOff>180975</xdr:rowOff>
    </xdr:from>
    <xdr:to>
      <xdr:col>17</xdr:col>
      <xdr:colOff>510640</xdr:colOff>
      <xdr:row>21</xdr:row>
      <xdr:rowOff>124919</xdr:rowOff>
    </xdr:to>
    <xdr:pic>
      <xdr:nvPicPr>
        <xdr:cNvPr id="4" name="Imag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91750" y="3086100"/>
          <a:ext cx="1939390" cy="8964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imon.rabate@ipp.eu" TargetMode="External"/><Relationship Id="rId1" Type="http://schemas.openxmlformats.org/officeDocument/2006/relationships/hyperlink" Target="mailto:antoine.bozio@ipp.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imon.rabate@ipp.eu" TargetMode="External"/><Relationship Id="rId1" Type="http://schemas.openxmlformats.org/officeDocument/2006/relationships/hyperlink" Target="mailto:antoine.bozio@ipp.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legifrance.gouv.fr/affichTexteArticle.do;jsessionid=FF43E6129A19A78AA3CB0B9DBBBACDFD.tpdjo06v_2?cidTexte=JORFTEXT000028749472&amp;idArticle=LEGIARTI000028750208&amp;dateTexte=20140321&amp;categorieLien=id" TargetMode="External"/><Relationship Id="rId1" Type="http://schemas.openxmlformats.org/officeDocument/2006/relationships/hyperlink" Target="http://legifrance.gouv.fr/affichTexte.do;jsessionid=CD659DB0D453A0682E893B5A1A41A3B5.tpdjo13v_3?cidTexte=JORFTEXT000000866621&amp;dateTexte=19870814&amp;categorieLien=i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3"/>
  <sheetViews>
    <sheetView tabSelected="1" workbookViewId="0">
      <selection activeCell="L56" sqref="L56"/>
    </sheetView>
  </sheetViews>
  <sheetFormatPr baseColWidth="10" defaultRowHeight="15" x14ac:dyDescent="0.25"/>
  <cols>
    <col min="1" max="1" width="6" style="144" customWidth="1"/>
    <col min="2" max="2" width="2.85546875" style="144" customWidth="1"/>
    <col min="3" max="3" width="3.28515625" style="144" customWidth="1"/>
    <col min="4" max="8" width="11.42578125" style="144"/>
    <col min="9" max="9" width="12.140625" style="144" customWidth="1"/>
    <col min="10" max="15" width="11.42578125" style="144"/>
    <col min="16" max="16" width="12.85546875" style="144" customWidth="1"/>
    <col min="17" max="16384" width="11.42578125" style="144"/>
  </cols>
  <sheetData>
    <row r="2" spans="1:15" ht="18.75" x14ac:dyDescent="0.3">
      <c r="B2" s="145" t="s">
        <v>601</v>
      </c>
    </row>
    <row r="3" spans="1:15" x14ac:dyDescent="0.25">
      <c r="A3" s="144" t="s">
        <v>3</v>
      </c>
    </row>
    <row r="4" spans="1:15" x14ac:dyDescent="0.25">
      <c r="B4" s="482" t="s">
        <v>1111</v>
      </c>
      <c r="C4" s="483"/>
      <c r="D4" s="483"/>
      <c r="E4" s="483"/>
      <c r="F4" s="483"/>
      <c r="G4" s="483"/>
      <c r="H4" s="483"/>
      <c r="I4" s="483"/>
      <c r="J4" s="483"/>
      <c r="K4" s="483"/>
      <c r="L4" s="484"/>
    </row>
    <row r="5" spans="1:15" x14ac:dyDescent="0.25">
      <c r="B5" s="485"/>
      <c r="C5" s="486"/>
      <c r="D5" s="486"/>
      <c r="E5" s="486"/>
      <c r="F5" s="486"/>
      <c r="G5" s="486"/>
      <c r="H5" s="486"/>
      <c r="I5" s="486"/>
      <c r="J5" s="486"/>
      <c r="K5" s="486"/>
      <c r="L5" s="487"/>
    </row>
    <row r="6" spans="1:15" x14ac:dyDescent="0.25">
      <c r="B6" s="485"/>
      <c r="C6" s="486"/>
      <c r="D6" s="486"/>
      <c r="E6" s="486"/>
      <c r="F6" s="486"/>
      <c r="G6" s="486"/>
      <c r="H6" s="486"/>
      <c r="I6" s="486"/>
      <c r="J6" s="486"/>
      <c r="K6" s="486"/>
      <c r="L6" s="487"/>
    </row>
    <row r="7" spans="1:15" x14ac:dyDescent="0.25">
      <c r="B7" s="485"/>
      <c r="C7" s="486"/>
      <c r="D7" s="486"/>
      <c r="E7" s="486"/>
      <c r="F7" s="486"/>
      <c r="G7" s="486"/>
      <c r="H7" s="486"/>
      <c r="I7" s="486"/>
      <c r="J7" s="486"/>
      <c r="K7" s="486"/>
      <c r="L7" s="487"/>
    </row>
    <row r="8" spans="1:15" x14ac:dyDescent="0.25">
      <c r="B8" s="488"/>
      <c r="C8" s="489"/>
      <c r="D8" s="489"/>
      <c r="E8" s="489"/>
      <c r="F8" s="489"/>
      <c r="G8" s="489"/>
      <c r="H8" s="489"/>
      <c r="I8" s="489"/>
      <c r="J8" s="489"/>
      <c r="K8" s="489"/>
      <c r="L8" s="490"/>
    </row>
    <row r="9" spans="1:15" x14ac:dyDescent="0.25">
      <c r="B9" s="146"/>
      <c r="C9" s="146"/>
      <c r="D9" s="146"/>
      <c r="E9" s="146"/>
      <c r="F9" s="146"/>
      <c r="G9" s="146"/>
      <c r="H9" s="146"/>
      <c r="I9" s="146"/>
      <c r="J9" s="146"/>
      <c r="K9" s="146"/>
      <c r="L9" s="146"/>
    </row>
    <row r="10" spans="1:15" x14ac:dyDescent="0.25">
      <c r="B10" s="147" t="s">
        <v>853</v>
      </c>
      <c r="C10" s="148"/>
    </row>
    <row r="11" spans="1:15" x14ac:dyDescent="0.25">
      <c r="B11" s="147"/>
      <c r="C11" s="234" t="s">
        <v>1094</v>
      </c>
    </row>
    <row r="12" spans="1:15" x14ac:dyDescent="0.25">
      <c r="C12" s="144">
        <v>1</v>
      </c>
      <c r="D12" s="148" t="s">
        <v>1097</v>
      </c>
    </row>
    <row r="13" spans="1:15" x14ac:dyDescent="0.25">
      <c r="C13" s="144">
        <f>C12+1</f>
        <v>2</v>
      </c>
      <c r="D13" s="148" t="s">
        <v>1098</v>
      </c>
      <c r="J13" s="150" t="s">
        <v>866</v>
      </c>
      <c r="K13" s="151"/>
      <c r="L13" s="151"/>
      <c r="M13" s="151"/>
      <c r="N13" s="151"/>
      <c r="O13" s="152"/>
    </row>
    <row r="14" spans="1:15" x14ac:dyDescent="0.25">
      <c r="C14" s="144">
        <f t="shared" ref="C14:C23" si="0">C13+1</f>
        <v>3</v>
      </c>
      <c r="D14" s="148" t="s">
        <v>1099</v>
      </c>
      <c r="J14" s="153" t="s">
        <v>852</v>
      </c>
      <c r="K14" s="1"/>
      <c r="L14" s="1"/>
      <c r="M14" s="1"/>
      <c r="N14" s="1"/>
      <c r="O14" s="154"/>
    </row>
    <row r="15" spans="1:15" x14ac:dyDescent="0.25">
      <c r="C15" s="144">
        <f t="shared" si="0"/>
        <v>4</v>
      </c>
      <c r="D15" s="148" t="s">
        <v>1100</v>
      </c>
      <c r="J15" s="153"/>
      <c r="K15" s="1"/>
      <c r="L15" s="1"/>
      <c r="M15" s="1"/>
      <c r="N15" s="1"/>
      <c r="O15" s="154"/>
    </row>
    <row r="16" spans="1:15" x14ac:dyDescent="0.25">
      <c r="C16" s="144">
        <f t="shared" si="0"/>
        <v>5</v>
      </c>
      <c r="D16" s="148" t="s">
        <v>1120</v>
      </c>
      <c r="J16" s="155" t="s">
        <v>870</v>
      </c>
      <c r="K16" s="1"/>
      <c r="L16" s="1"/>
      <c r="M16" s="1"/>
      <c r="N16" s="1"/>
      <c r="O16" s="154"/>
    </row>
    <row r="17" spans="3:15" x14ac:dyDescent="0.25">
      <c r="C17" s="144">
        <f t="shared" si="0"/>
        <v>6</v>
      </c>
      <c r="D17" s="148" t="s">
        <v>570</v>
      </c>
      <c r="J17" s="153" t="s">
        <v>871</v>
      </c>
      <c r="K17" s="1"/>
      <c r="L17" s="1"/>
      <c r="M17" s="1"/>
      <c r="N17" s="1"/>
      <c r="O17" s="154"/>
    </row>
    <row r="18" spans="3:15" x14ac:dyDescent="0.25">
      <c r="C18" s="144">
        <f t="shared" si="0"/>
        <v>7</v>
      </c>
      <c r="D18" s="148" t="s">
        <v>71</v>
      </c>
      <c r="J18" s="155"/>
      <c r="K18" s="1"/>
      <c r="L18" s="1"/>
      <c r="M18" s="1"/>
      <c r="N18" s="1"/>
      <c r="O18" s="154"/>
    </row>
    <row r="19" spans="3:15" x14ac:dyDescent="0.25">
      <c r="C19" s="144">
        <f t="shared" si="0"/>
        <v>8</v>
      </c>
      <c r="D19" s="148" t="s">
        <v>552</v>
      </c>
      <c r="J19" s="155" t="s">
        <v>867</v>
      </c>
      <c r="K19" s="1"/>
      <c r="L19" s="1"/>
      <c r="M19" s="1"/>
      <c r="N19" s="1"/>
      <c r="O19" s="154"/>
    </row>
    <row r="20" spans="3:15" x14ac:dyDescent="0.25">
      <c r="C20" s="144">
        <f t="shared" si="0"/>
        <v>9</v>
      </c>
      <c r="D20" s="148" t="s">
        <v>555</v>
      </c>
      <c r="J20" s="274" t="s">
        <v>873</v>
      </c>
      <c r="K20" s="1"/>
      <c r="L20" s="1"/>
      <c r="M20" s="1"/>
      <c r="N20" s="1"/>
      <c r="O20" s="154"/>
    </row>
    <row r="21" spans="3:15" x14ac:dyDescent="0.25">
      <c r="C21" s="144">
        <f t="shared" si="0"/>
        <v>10</v>
      </c>
      <c r="D21" s="148" t="s">
        <v>551</v>
      </c>
      <c r="J21" s="275" t="s">
        <v>872</v>
      </c>
      <c r="K21" s="149"/>
      <c r="L21" s="149"/>
      <c r="M21" s="149"/>
      <c r="N21" s="149"/>
      <c r="O21" s="156"/>
    </row>
    <row r="22" spans="3:15" x14ac:dyDescent="0.25">
      <c r="C22" s="144">
        <f t="shared" si="0"/>
        <v>11</v>
      </c>
      <c r="D22" s="148" t="s">
        <v>646</v>
      </c>
    </row>
    <row r="23" spans="3:15" x14ac:dyDescent="0.25">
      <c r="C23" s="144">
        <f t="shared" si="0"/>
        <v>12</v>
      </c>
      <c r="D23" s="148" t="s">
        <v>647</v>
      </c>
    </row>
    <row r="24" spans="3:15" x14ac:dyDescent="0.25">
      <c r="D24" s="148"/>
    </row>
    <row r="25" spans="3:15" x14ac:dyDescent="0.25">
      <c r="C25" s="234" t="s">
        <v>869</v>
      </c>
      <c r="D25" s="148"/>
    </row>
    <row r="26" spans="3:15" x14ac:dyDescent="0.25">
      <c r="C26" s="144">
        <f>C23+1</f>
        <v>13</v>
      </c>
      <c r="D26" s="167" t="s">
        <v>648</v>
      </c>
    </row>
    <row r="27" spans="3:15" x14ac:dyDescent="0.25">
      <c r="C27" s="144">
        <f>C26+1</f>
        <v>14</v>
      </c>
      <c r="D27" s="148" t="s">
        <v>649</v>
      </c>
    </row>
    <row r="28" spans="3:15" x14ac:dyDescent="0.25">
      <c r="C28" s="144">
        <f t="shared" ref="C28:C36" si="1">C27+1</f>
        <v>15</v>
      </c>
      <c r="D28" s="148" t="s">
        <v>1034</v>
      </c>
    </row>
    <row r="29" spans="3:15" x14ac:dyDescent="0.25">
      <c r="C29" s="144">
        <f t="shared" si="1"/>
        <v>16</v>
      </c>
      <c r="D29" s="148" t="s">
        <v>108</v>
      </c>
    </row>
    <row r="30" spans="3:15" x14ac:dyDescent="0.25">
      <c r="C30" s="144">
        <f t="shared" si="1"/>
        <v>17</v>
      </c>
      <c r="D30" s="148" t="s">
        <v>124</v>
      </c>
    </row>
    <row r="31" spans="3:15" x14ac:dyDescent="0.25">
      <c r="C31" s="144">
        <f t="shared" si="1"/>
        <v>18</v>
      </c>
      <c r="D31" s="148" t="s">
        <v>1035</v>
      </c>
    </row>
    <row r="32" spans="3:15" x14ac:dyDescent="0.25">
      <c r="C32" s="144">
        <f t="shared" si="1"/>
        <v>19</v>
      </c>
      <c r="D32" s="148" t="s">
        <v>1107</v>
      </c>
    </row>
    <row r="33" spans="2:4" x14ac:dyDescent="0.25">
      <c r="C33" s="144">
        <f t="shared" si="1"/>
        <v>20</v>
      </c>
      <c r="D33" s="148" t="s">
        <v>1110</v>
      </c>
    </row>
    <row r="34" spans="2:4" x14ac:dyDescent="0.25">
      <c r="C34" s="144">
        <f t="shared" si="1"/>
        <v>21</v>
      </c>
      <c r="D34" s="148" t="s">
        <v>1108</v>
      </c>
    </row>
    <row r="35" spans="2:4" x14ac:dyDescent="0.25">
      <c r="C35" s="144">
        <f t="shared" si="1"/>
        <v>22</v>
      </c>
      <c r="D35" s="148" t="s">
        <v>1109</v>
      </c>
    </row>
    <row r="36" spans="2:4" x14ac:dyDescent="0.25">
      <c r="C36" s="144">
        <f t="shared" si="1"/>
        <v>23</v>
      </c>
      <c r="D36" s="148" t="s">
        <v>1210</v>
      </c>
    </row>
    <row r="37" spans="2:4" x14ac:dyDescent="0.25">
      <c r="D37" s="148"/>
    </row>
    <row r="38" spans="2:4" x14ac:dyDescent="0.25">
      <c r="B38" s="147" t="s">
        <v>854</v>
      </c>
      <c r="D38" s="148"/>
    </row>
    <row r="39" spans="2:4" x14ac:dyDescent="0.25">
      <c r="B39" s="147"/>
      <c r="C39" s="144">
        <f>C36+1</f>
        <v>24</v>
      </c>
      <c r="D39" s="148" t="s">
        <v>956</v>
      </c>
    </row>
    <row r="40" spans="2:4" x14ac:dyDescent="0.25">
      <c r="B40" s="147"/>
      <c r="C40" s="144">
        <f>C39+1</f>
        <v>25</v>
      </c>
      <c r="D40" s="148" t="s">
        <v>957</v>
      </c>
    </row>
    <row r="41" spans="2:4" x14ac:dyDescent="0.25">
      <c r="B41" s="147"/>
      <c r="C41" s="144">
        <f t="shared" ref="C41:C49" si="2">C40+1</f>
        <v>26</v>
      </c>
      <c r="D41" s="148" t="s">
        <v>959</v>
      </c>
    </row>
    <row r="42" spans="2:4" x14ac:dyDescent="0.25">
      <c r="B42" s="147"/>
      <c r="C42" s="144">
        <f t="shared" si="2"/>
        <v>27</v>
      </c>
      <c r="D42" s="148" t="s">
        <v>958</v>
      </c>
    </row>
    <row r="43" spans="2:4" x14ac:dyDescent="0.25">
      <c r="B43" s="147"/>
      <c r="C43" s="144">
        <f t="shared" si="2"/>
        <v>28</v>
      </c>
      <c r="D43" s="148" t="s">
        <v>546</v>
      </c>
    </row>
    <row r="44" spans="2:4" x14ac:dyDescent="0.25">
      <c r="B44" s="147"/>
      <c r="C44" s="144">
        <f t="shared" si="2"/>
        <v>29</v>
      </c>
      <c r="D44" s="148" t="s">
        <v>547</v>
      </c>
    </row>
    <row r="45" spans="2:4" x14ac:dyDescent="0.25">
      <c r="B45" s="147"/>
      <c r="C45" s="144">
        <f t="shared" si="2"/>
        <v>30</v>
      </c>
      <c r="D45" s="148" t="s">
        <v>548</v>
      </c>
    </row>
    <row r="46" spans="2:4" x14ac:dyDescent="0.25">
      <c r="B46" s="147"/>
      <c r="C46" s="144">
        <f t="shared" si="2"/>
        <v>31</v>
      </c>
      <c r="D46" s="148" t="s">
        <v>621</v>
      </c>
    </row>
    <row r="47" spans="2:4" x14ac:dyDescent="0.25">
      <c r="B47" s="147"/>
      <c r="C47" s="144">
        <f t="shared" si="2"/>
        <v>32</v>
      </c>
      <c r="D47" s="148" t="s">
        <v>622</v>
      </c>
    </row>
    <row r="48" spans="2:4" x14ac:dyDescent="0.25">
      <c r="C48" s="144">
        <f t="shared" si="2"/>
        <v>33</v>
      </c>
      <c r="D48" s="167" t="s">
        <v>960</v>
      </c>
    </row>
    <row r="49" spans="2:4" x14ac:dyDescent="0.25">
      <c r="C49" s="144">
        <f t="shared" si="2"/>
        <v>34</v>
      </c>
      <c r="D49" s="148" t="s">
        <v>961</v>
      </c>
    </row>
    <row r="50" spans="2:4" x14ac:dyDescent="0.25">
      <c r="D50" s="148"/>
    </row>
    <row r="51" spans="2:4" x14ac:dyDescent="0.25">
      <c r="B51" s="147" t="s">
        <v>967</v>
      </c>
      <c r="D51" s="148"/>
    </row>
    <row r="52" spans="2:4" x14ac:dyDescent="0.25">
      <c r="C52" s="144">
        <f>C49+1</f>
        <v>35</v>
      </c>
      <c r="D52" s="148" t="s">
        <v>948</v>
      </c>
    </row>
    <row r="53" spans="2:4" x14ac:dyDescent="0.25">
      <c r="C53" s="144">
        <f>C52+1</f>
        <v>36</v>
      </c>
      <c r="D53" s="148" t="s">
        <v>947</v>
      </c>
    </row>
    <row r="54" spans="2:4" x14ac:dyDescent="0.25">
      <c r="C54" s="144">
        <f>C53+1</f>
        <v>37</v>
      </c>
      <c r="D54" s="148" t="s">
        <v>946</v>
      </c>
    </row>
    <row r="55" spans="2:4" x14ac:dyDescent="0.25">
      <c r="D55" s="148"/>
    </row>
    <row r="56" spans="2:4" x14ac:dyDescent="0.25">
      <c r="B56" s="147" t="s">
        <v>966</v>
      </c>
      <c r="D56" s="148"/>
    </row>
    <row r="57" spans="2:4" x14ac:dyDescent="0.25">
      <c r="C57" s="144">
        <f>C54+1</f>
        <v>38</v>
      </c>
      <c r="D57" s="148" t="s">
        <v>1234</v>
      </c>
    </row>
    <row r="58" spans="2:4" x14ac:dyDescent="0.25">
      <c r="C58" s="144">
        <f>C57+1</f>
        <v>39</v>
      </c>
      <c r="D58" s="148" t="s">
        <v>1235</v>
      </c>
    </row>
    <row r="59" spans="2:4" x14ac:dyDescent="0.25">
      <c r="C59" s="144">
        <f t="shared" ref="C59:C62" si="3">C58+1</f>
        <v>40</v>
      </c>
      <c r="D59" s="148" t="s">
        <v>1236</v>
      </c>
    </row>
    <row r="60" spans="2:4" x14ac:dyDescent="0.25">
      <c r="C60" s="144">
        <f t="shared" si="3"/>
        <v>41</v>
      </c>
      <c r="D60" s="148" t="s">
        <v>571</v>
      </c>
    </row>
    <row r="61" spans="2:4" x14ac:dyDescent="0.25">
      <c r="C61" s="144">
        <f t="shared" si="3"/>
        <v>42</v>
      </c>
      <c r="D61" s="148" t="s">
        <v>572</v>
      </c>
    </row>
    <row r="62" spans="2:4" x14ac:dyDescent="0.25">
      <c r="C62" s="144">
        <f t="shared" si="3"/>
        <v>43</v>
      </c>
      <c r="D62" s="148" t="s">
        <v>472</v>
      </c>
    </row>
    <row r="63" spans="2:4" x14ac:dyDescent="0.25">
      <c r="D63" s="148"/>
    </row>
  </sheetData>
  <mergeCells count="1">
    <mergeCell ref="B4:L8"/>
  </mergeCells>
  <hyperlinks>
    <hyperlink ref="D12" location="'REVAL-P'!A1" display="Revalorisation des pensions"/>
    <hyperlink ref="D15" location="SALVAL!A1" display="Salaire validant un trimestre d'assurance"/>
    <hyperlink ref="D18" location="MICO!A1" display="Montant du minimum contributif"/>
    <hyperlink ref="D27" location="'SALREF-ARRCO'!A1" display="Salaire de référence ARRCO"/>
    <hyperlink ref="D29" location="'PT-AGIRC'!A1" display="Valeur du point AGIRC"/>
    <hyperlink ref="D30" location="'SALREF-AGIRC'!A1" display="Salaire de référence AGIRC"/>
    <hyperlink ref="D58" location="AVTS!A1" display="Allocation aux vieux travailleurs salariés (AVTS) - montants"/>
    <hyperlink ref="D59" location="'AVTS_(1941-1961)'!A1" display="Allocation aux vieux travailleurs salariés, AVTS (1941-1961)"/>
    <hyperlink ref="D13" location="'REVAL-S'!A1" display="Revalorisation des salaires portés aux comptes"/>
    <hyperlink ref="D21" location="SAM!A1" display="Nombre d'années prises en compte dans la calcul du SAM"/>
    <hyperlink ref="D19" location="PRORAT_RG!A1" display="Durée d'assurance maximale pour le coefficient de proratisation"/>
    <hyperlink ref="D20" location="TRIMTP_RG!A1" display="Durée d'assurance cible pour le taux plein"/>
    <hyperlink ref="D17" location="AAD_RG!A1" display="Age d'annulation de la décote"/>
    <hyperlink ref="D60" location="MAJCONJ!A1" display="Majoration pour conjoint à charge (montant)"/>
    <hyperlink ref="D61" location="'MAJCONJ-PLAF'!A1" display="Majoration pour conjoint à charge (plafond de ressources)"/>
    <hyperlink ref="D62" location="AS!A1" display="Allocation supplémentaire - montants"/>
    <hyperlink ref="D57" location="ASPA!L1C1" display="Allocation de solidarité aux personnes âgées (ASPA) - montants"/>
    <hyperlink ref="D22" location="Decote_RG!L1C1" display="Decote"/>
    <hyperlink ref="D23" location="Surcote_RG!L1C1" display="Surcote"/>
    <hyperlink ref="D43" location="'AAD-FP'!A1" display="Age d'annulation de la décote FP "/>
    <hyperlink ref="D40" location="'LA-FP-A'!A1" display="Limite d'âge  FP active"/>
    <hyperlink ref="D42" location="'AOD-FP-A'!A1" display="Age légal de départ en retraite  FP active"/>
    <hyperlink ref="D32" location="'PT-UNIRS-ARRCO'!A1" display="Valeur du point ARRCO, UNIRS (1957-1998)"/>
    <hyperlink ref="D33" location="'SALREF-UNIRS'!A1" display="Salaire de référence ARRCO, UNIRS (1957-1998)"/>
    <hyperlink ref="D34" location="'PT-PROBTP-ARRCO'!A1" display="Valeur du point ARRCO, PRO-BTP"/>
    <hyperlink ref="D35" location="'SALREF-PROBTP'!A1" display="Salaire de référence ARRCO, PRO-BTP"/>
    <hyperlink ref="D16" location="AOD_RG!A1" display="Age d'ouverture des droits (dit &quot;âge légal&quot;)"/>
    <hyperlink ref="D46" location="'PRORAT-FP'!A1" display="Durée de service maximale pour le coefficient de proratisation FP"/>
    <hyperlink ref="D47" location="'TRIMTP-FP'!A1" display="Durée de service maximale cible pour le taux plein FP"/>
    <hyperlink ref="D45" location="Surcote_FP!A1" display="Surcote FP "/>
    <hyperlink ref="D44" location="Decote_FP!A1" display="Decote FP "/>
    <hyperlink ref="D26" location="'PT-ARRCO'!A1" display="Valeur du point ARRCO"/>
    <hyperlink ref="D36" location="GMP!A1" display="Garantie minimale de points AGIRC"/>
    <hyperlink ref="J20" r:id="rId1"/>
    <hyperlink ref="J21" r:id="rId2"/>
    <hyperlink ref="D52" location="RAM!A1" display="Nombre d'années prises en compte dans le calcul du RAM"/>
    <hyperlink ref="D53" location="'PT-ORGANIC'!A1" display="Valeurs des points acquis avant 1973 - ORGANIC"/>
    <hyperlink ref="D54" location="'PT-CANCAVA'!A1" display="Valeur des points acquis avant 1973 - CANCAVA"/>
    <hyperlink ref="D49" location="'SALREF-IRCANTEC'!A1" display="Salaire de référence IRCANTEC"/>
    <hyperlink ref="D48" location="'PT-IRCANTEC'!A1" display="Valeur du point IRCANTEC"/>
    <hyperlink ref="D39" location="'LA-FP-S'!A1" display="Limite d'âge FP sédentaire"/>
    <hyperlink ref="D41" location="'AOD-FP-S'!A1" display="Age légal de départ en retraite  FP sédentaire"/>
    <hyperlink ref="D14" location="'REVAL-S-49'!A1" display="Revalorisation des salaires (1949-1952)"/>
    <hyperlink ref="D28" location="Coeff_mino_arrco!A1" display="Coefficient de minoration ARRCO"/>
    <hyperlink ref="D31" location="Coeff_mino_agirc!A1" display="Coefficient de minoration AGIRC"/>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topLeftCell="A2" workbookViewId="0">
      <pane xSplit="1" ySplit="2" topLeftCell="Q4" activePane="bottomRight" state="frozen"/>
      <selection activeCell="P18" sqref="P18"/>
      <selection pane="topRight" activeCell="P18" sqref="P18"/>
      <selection pane="bottomLeft" activeCell="P18" sqref="P18"/>
      <selection pane="bottomRight" activeCell="T11" sqref="T11"/>
    </sheetView>
  </sheetViews>
  <sheetFormatPr baseColWidth="10" defaultRowHeight="15" x14ac:dyDescent="0.25"/>
  <cols>
    <col min="1" max="1" width="14.85546875" style="182" customWidth="1"/>
    <col min="2" max="2" width="10.5703125" style="38" customWidth="1"/>
    <col min="3" max="19" width="10.7109375" style="38" customWidth="1"/>
    <col min="20" max="20" width="63.42578125" style="273" customWidth="1"/>
    <col min="21" max="21" width="20.140625" style="282" customWidth="1"/>
    <col min="22" max="22" width="127.140625" style="38" customWidth="1"/>
    <col min="23" max="274" width="11.42578125" style="38"/>
    <col min="275" max="275" width="15.140625" style="38" customWidth="1"/>
    <col min="276" max="276" width="31.85546875" style="38" customWidth="1"/>
    <col min="277" max="277" width="20.140625" style="38" customWidth="1"/>
    <col min="278" max="278" width="127.140625" style="38" customWidth="1"/>
    <col min="279" max="530" width="11.42578125" style="38"/>
    <col min="531" max="531" width="15.140625" style="38" customWidth="1"/>
    <col min="532" max="532" width="31.85546875" style="38" customWidth="1"/>
    <col min="533" max="533" width="20.140625" style="38" customWidth="1"/>
    <col min="534" max="534" width="127.140625" style="38" customWidth="1"/>
    <col min="535" max="786" width="11.42578125" style="38"/>
    <col min="787" max="787" width="15.140625" style="38" customWidth="1"/>
    <col min="788" max="788" width="31.85546875" style="38" customWidth="1"/>
    <col min="789" max="789" width="20.140625" style="38" customWidth="1"/>
    <col min="790" max="790" width="127.140625" style="38" customWidth="1"/>
    <col min="791" max="1042" width="11.42578125" style="38"/>
    <col min="1043" max="1043" width="15.140625" style="38" customWidth="1"/>
    <col min="1044" max="1044" width="31.85546875" style="38" customWidth="1"/>
    <col min="1045" max="1045" width="20.140625" style="38" customWidth="1"/>
    <col min="1046" max="1046" width="127.140625" style="38" customWidth="1"/>
    <col min="1047" max="1298" width="11.42578125" style="38"/>
    <col min="1299" max="1299" width="15.140625" style="38" customWidth="1"/>
    <col min="1300" max="1300" width="31.85546875" style="38" customWidth="1"/>
    <col min="1301" max="1301" width="20.140625" style="38" customWidth="1"/>
    <col min="1302" max="1302" width="127.140625" style="38" customWidth="1"/>
    <col min="1303" max="1554" width="11.42578125" style="38"/>
    <col min="1555" max="1555" width="15.140625" style="38" customWidth="1"/>
    <col min="1556" max="1556" width="31.85546875" style="38" customWidth="1"/>
    <col min="1557" max="1557" width="20.140625" style="38" customWidth="1"/>
    <col min="1558" max="1558" width="127.140625" style="38" customWidth="1"/>
    <col min="1559" max="1810" width="11.42578125" style="38"/>
    <col min="1811" max="1811" width="15.140625" style="38" customWidth="1"/>
    <col min="1812" max="1812" width="31.85546875" style="38" customWidth="1"/>
    <col min="1813" max="1813" width="20.140625" style="38" customWidth="1"/>
    <col min="1814" max="1814" width="127.140625" style="38" customWidth="1"/>
    <col min="1815" max="2066" width="11.42578125" style="38"/>
    <col min="2067" max="2067" width="15.140625" style="38" customWidth="1"/>
    <col min="2068" max="2068" width="31.85546875" style="38" customWidth="1"/>
    <col min="2069" max="2069" width="20.140625" style="38" customWidth="1"/>
    <col min="2070" max="2070" width="127.140625" style="38" customWidth="1"/>
    <col min="2071" max="2322" width="11.42578125" style="38"/>
    <col min="2323" max="2323" width="15.140625" style="38" customWidth="1"/>
    <col min="2324" max="2324" width="31.85546875" style="38" customWidth="1"/>
    <col min="2325" max="2325" width="20.140625" style="38" customWidth="1"/>
    <col min="2326" max="2326" width="127.140625" style="38" customWidth="1"/>
    <col min="2327" max="2578" width="11.42578125" style="38"/>
    <col min="2579" max="2579" width="15.140625" style="38" customWidth="1"/>
    <col min="2580" max="2580" width="31.85546875" style="38" customWidth="1"/>
    <col min="2581" max="2581" width="20.140625" style="38" customWidth="1"/>
    <col min="2582" max="2582" width="127.140625" style="38" customWidth="1"/>
    <col min="2583" max="2834" width="11.42578125" style="38"/>
    <col min="2835" max="2835" width="15.140625" style="38" customWidth="1"/>
    <col min="2836" max="2836" width="31.85546875" style="38" customWidth="1"/>
    <col min="2837" max="2837" width="20.140625" style="38" customWidth="1"/>
    <col min="2838" max="2838" width="127.140625" style="38" customWidth="1"/>
    <col min="2839" max="3090" width="11.42578125" style="38"/>
    <col min="3091" max="3091" width="15.140625" style="38" customWidth="1"/>
    <col min="3092" max="3092" width="31.85546875" style="38" customWidth="1"/>
    <col min="3093" max="3093" width="20.140625" style="38" customWidth="1"/>
    <col min="3094" max="3094" width="127.140625" style="38" customWidth="1"/>
    <col min="3095" max="3346" width="11.42578125" style="38"/>
    <col min="3347" max="3347" width="15.140625" style="38" customWidth="1"/>
    <col min="3348" max="3348" width="31.85546875" style="38" customWidth="1"/>
    <col min="3349" max="3349" width="20.140625" style="38" customWidth="1"/>
    <col min="3350" max="3350" width="127.140625" style="38" customWidth="1"/>
    <col min="3351" max="3602" width="11.42578125" style="38"/>
    <col min="3603" max="3603" width="15.140625" style="38" customWidth="1"/>
    <col min="3604" max="3604" width="31.85546875" style="38" customWidth="1"/>
    <col min="3605" max="3605" width="20.140625" style="38" customWidth="1"/>
    <col min="3606" max="3606" width="127.140625" style="38" customWidth="1"/>
    <col min="3607" max="3858" width="11.42578125" style="38"/>
    <col min="3859" max="3859" width="15.140625" style="38" customWidth="1"/>
    <col min="3860" max="3860" width="31.85546875" style="38" customWidth="1"/>
    <col min="3861" max="3861" width="20.140625" style="38" customWidth="1"/>
    <col min="3862" max="3862" width="127.140625" style="38" customWidth="1"/>
    <col min="3863" max="4114" width="11.42578125" style="38"/>
    <col min="4115" max="4115" width="15.140625" style="38" customWidth="1"/>
    <col min="4116" max="4116" width="31.85546875" style="38" customWidth="1"/>
    <col min="4117" max="4117" width="20.140625" style="38" customWidth="1"/>
    <col min="4118" max="4118" width="127.140625" style="38" customWidth="1"/>
    <col min="4119" max="4370" width="11.42578125" style="38"/>
    <col min="4371" max="4371" width="15.140625" style="38" customWidth="1"/>
    <col min="4372" max="4372" width="31.85546875" style="38" customWidth="1"/>
    <col min="4373" max="4373" width="20.140625" style="38" customWidth="1"/>
    <col min="4374" max="4374" width="127.140625" style="38" customWidth="1"/>
    <col min="4375" max="4626" width="11.42578125" style="38"/>
    <col min="4627" max="4627" width="15.140625" style="38" customWidth="1"/>
    <col min="4628" max="4628" width="31.85546875" style="38" customWidth="1"/>
    <col min="4629" max="4629" width="20.140625" style="38" customWidth="1"/>
    <col min="4630" max="4630" width="127.140625" style="38" customWidth="1"/>
    <col min="4631" max="4882" width="11.42578125" style="38"/>
    <col min="4883" max="4883" width="15.140625" style="38" customWidth="1"/>
    <col min="4884" max="4884" width="31.85546875" style="38" customWidth="1"/>
    <col min="4885" max="4885" width="20.140625" style="38" customWidth="1"/>
    <col min="4886" max="4886" width="127.140625" style="38" customWidth="1"/>
    <col min="4887" max="5138" width="11.42578125" style="38"/>
    <col min="5139" max="5139" width="15.140625" style="38" customWidth="1"/>
    <col min="5140" max="5140" width="31.85546875" style="38" customWidth="1"/>
    <col min="5141" max="5141" width="20.140625" style="38" customWidth="1"/>
    <col min="5142" max="5142" width="127.140625" style="38" customWidth="1"/>
    <col min="5143" max="5394" width="11.42578125" style="38"/>
    <col min="5395" max="5395" width="15.140625" style="38" customWidth="1"/>
    <col min="5396" max="5396" width="31.85546875" style="38" customWidth="1"/>
    <col min="5397" max="5397" width="20.140625" style="38" customWidth="1"/>
    <col min="5398" max="5398" width="127.140625" style="38" customWidth="1"/>
    <col min="5399" max="5650" width="11.42578125" style="38"/>
    <col min="5651" max="5651" width="15.140625" style="38" customWidth="1"/>
    <col min="5652" max="5652" width="31.85546875" style="38" customWidth="1"/>
    <col min="5653" max="5653" width="20.140625" style="38" customWidth="1"/>
    <col min="5654" max="5654" width="127.140625" style="38" customWidth="1"/>
    <col min="5655" max="5906" width="11.42578125" style="38"/>
    <col min="5907" max="5907" width="15.140625" style="38" customWidth="1"/>
    <col min="5908" max="5908" width="31.85546875" style="38" customWidth="1"/>
    <col min="5909" max="5909" width="20.140625" style="38" customWidth="1"/>
    <col min="5910" max="5910" width="127.140625" style="38" customWidth="1"/>
    <col min="5911" max="6162" width="11.42578125" style="38"/>
    <col min="6163" max="6163" width="15.140625" style="38" customWidth="1"/>
    <col min="6164" max="6164" width="31.85546875" style="38" customWidth="1"/>
    <col min="6165" max="6165" width="20.140625" style="38" customWidth="1"/>
    <col min="6166" max="6166" width="127.140625" style="38" customWidth="1"/>
    <col min="6167" max="6418" width="11.42578125" style="38"/>
    <col min="6419" max="6419" width="15.140625" style="38" customWidth="1"/>
    <col min="6420" max="6420" width="31.85546875" style="38" customWidth="1"/>
    <col min="6421" max="6421" width="20.140625" style="38" customWidth="1"/>
    <col min="6422" max="6422" width="127.140625" style="38" customWidth="1"/>
    <col min="6423" max="6674" width="11.42578125" style="38"/>
    <col min="6675" max="6675" width="15.140625" style="38" customWidth="1"/>
    <col min="6676" max="6676" width="31.85546875" style="38" customWidth="1"/>
    <col min="6677" max="6677" width="20.140625" style="38" customWidth="1"/>
    <col min="6678" max="6678" width="127.140625" style="38" customWidth="1"/>
    <col min="6679" max="6930" width="11.42578125" style="38"/>
    <col min="6931" max="6931" width="15.140625" style="38" customWidth="1"/>
    <col min="6932" max="6932" width="31.85546875" style="38" customWidth="1"/>
    <col min="6933" max="6933" width="20.140625" style="38" customWidth="1"/>
    <col min="6934" max="6934" width="127.140625" style="38" customWidth="1"/>
    <col min="6935" max="7186" width="11.42578125" style="38"/>
    <col min="7187" max="7187" width="15.140625" style="38" customWidth="1"/>
    <col min="7188" max="7188" width="31.85546875" style="38" customWidth="1"/>
    <col min="7189" max="7189" width="20.140625" style="38" customWidth="1"/>
    <col min="7190" max="7190" width="127.140625" style="38" customWidth="1"/>
    <col min="7191" max="7442" width="11.42578125" style="38"/>
    <col min="7443" max="7443" width="15.140625" style="38" customWidth="1"/>
    <col min="7444" max="7444" width="31.85546875" style="38" customWidth="1"/>
    <col min="7445" max="7445" width="20.140625" style="38" customWidth="1"/>
    <col min="7446" max="7446" width="127.140625" style="38" customWidth="1"/>
    <col min="7447" max="7698" width="11.42578125" style="38"/>
    <col min="7699" max="7699" width="15.140625" style="38" customWidth="1"/>
    <col min="7700" max="7700" width="31.85546875" style="38" customWidth="1"/>
    <col min="7701" max="7701" width="20.140625" style="38" customWidth="1"/>
    <col min="7702" max="7702" width="127.140625" style="38" customWidth="1"/>
    <col min="7703" max="7954" width="11.42578125" style="38"/>
    <col min="7955" max="7955" width="15.140625" style="38" customWidth="1"/>
    <col min="7956" max="7956" width="31.85546875" style="38" customWidth="1"/>
    <col min="7957" max="7957" width="20.140625" style="38" customWidth="1"/>
    <col min="7958" max="7958" width="127.140625" style="38" customWidth="1"/>
    <col min="7959" max="8210" width="11.42578125" style="38"/>
    <col min="8211" max="8211" width="15.140625" style="38" customWidth="1"/>
    <col min="8212" max="8212" width="31.85546875" style="38" customWidth="1"/>
    <col min="8213" max="8213" width="20.140625" style="38" customWidth="1"/>
    <col min="8214" max="8214" width="127.140625" style="38" customWidth="1"/>
    <col min="8215" max="8466" width="11.42578125" style="38"/>
    <col min="8467" max="8467" width="15.140625" style="38" customWidth="1"/>
    <col min="8468" max="8468" width="31.85546875" style="38" customWidth="1"/>
    <col min="8469" max="8469" width="20.140625" style="38" customWidth="1"/>
    <col min="8470" max="8470" width="127.140625" style="38" customWidth="1"/>
    <col min="8471" max="8722" width="11.42578125" style="38"/>
    <col min="8723" max="8723" width="15.140625" style="38" customWidth="1"/>
    <col min="8724" max="8724" width="31.85546875" style="38" customWidth="1"/>
    <col min="8725" max="8725" width="20.140625" style="38" customWidth="1"/>
    <col min="8726" max="8726" width="127.140625" style="38" customWidth="1"/>
    <col min="8727" max="8978" width="11.42578125" style="38"/>
    <col min="8979" max="8979" width="15.140625" style="38" customWidth="1"/>
    <col min="8980" max="8980" width="31.85546875" style="38" customWidth="1"/>
    <col min="8981" max="8981" width="20.140625" style="38" customWidth="1"/>
    <col min="8982" max="8982" width="127.140625" style="38" customWidth="1"/>
    <col min="8983" max="9234" width="11.42578125" style="38"/>
    <col min="9235" max="9235" width="15.140625" style="38" customWidth="1"/>
    <col min="9236" max="9236" width="31.85546875" style="38" customWidth="1"/>
    <col min="9237" max="9237" width="20.140625" style="38" customWidth="1"/>
    <col min="9238" max="9238" width="127.140625" style="38" customWidth="1"/>
    <col min="9239" max="9490" width="11.42578125" style="38"/>
    <col min="9491" max="9491" width="15.140625" style="38" customWidth="1"/>
    <col min="9492" max="9492" width="31.85546875" style="38" customWidth="1"/>
    <col min="9493" max="9493" width="20.140625" style="38" customWidth="1"/>
    <col min="9494" max="9494" width="127.140625" style="38" customWidth="1"/>
    <col min="9495" max="9746" width="11.42578125" style="38"/>
    <col min="9747" max="9747" width="15.140625" style="38" customWidth="1"/>
    <col min="9748" max="9748" width="31.85546875" style="38" customWidth="1"/>
    <col min="9749" max="9749" width="20.140625" style="38" customWidth="1"/>
    <col min="9750" max="9750" width="127.140625" style="38" customWidth="1"/>
    <col min="9751" max="10002" width="11.42578125" style="38"/>
    <col min="10003" max="10003" width="15.140625" style="38" customWidth="1"/>
    <col min="10004" max="10004" width="31.85546875" style="38" customWidth="1"/>
    <col min="10005" max="10005" width="20.140625" style="38" customWidth="1"/>
    <col min="10006" max="10006" width="127.140625" style="38" customWidth="1"/>
    <col min="10007" max="10258" width="11.42578125" style="38"/>
    <col min="10259" max="10259" width="15.140625" style="38" customWidth="1"/>
    <col min="10260" max="10260" width="31.85546875" style="38" customWidth="1"/>
    <col min="10261" max="10261" width="20.140625" style="38" customWidth="1"/>
    <col min="10262" max="10262" width="127.140625" style="38" customWidth="1"/>
    <col min="10263" max="10514" width="11.42578125" style="38"/>
    <col min="10515" max="10515" width="15.140625" style="38" customWidth="1"/>
    <col min="10516" max="10516" width="31.85546875" style="38" customWidth="1"/>
    <col min="10517" max="10517" width="20.140625" style="38" customWidth="1"/>
    <col min="10518" max="10518" width="127.140625" style="38" customWidth="1"/>
    <col min="10519" max="10770" width="11.42578125" style="38"/>
    <col min="10771" max="10771" width="15.140625" style="38" customWidth="1"/>
    <col min="10772" max="10772" width="31.85546875" style="38" customWidth="1"/>
    <col min="10773" max="10773" width="20.140625" style="38" customWidth="1"/>
    <col min="10774" max="10774" width="127.140625" style="38" customWidth="1"/>
    <col min="10775" max="11026" width="11.42578125" style="38"/>
    <col min="11027" max="11027" width="15.140625" style="38" customWidth="1"/>
    <col min="11028" max="11028" width="31.85546875" style="38" customWidth="1"/>
    <col min="11029" max="11029" width="20.140625" style="38" customWidth="1"/>
    <col min="11030" max="11030" width="127.140625" style="38" customWidth="1"/>
    <col min="11031" max="11282" width="11.42578125" style="38"/>
    <col min="11283" max="11283" width="15.140625" style="38" customWidth="1"/>
    <col min="11284" max="11284" width="31.85546875" style="38" customWidth="1"/>
    <col min="11285" max="11285" width="20.140625" style="38" customWidth="1"/>
    <col min="11286" max="11286" width="127.140625" style="38" customWidth="1"/>
    <col min="11287" max="11538" width="11.42578125" style="38"/>
    <col min="11539" max="11539" width="15.140625" style="38" customWidth="1"/>
    <col min="11540" max="11540" width="31.85546875" style="38" customWidth="1"/>
    <col min="11541" max="11541" width="20.140625" style="38" customWidth="1"/>
    <col min="11542" max="11542" width="127.140625" style="38" customWidth="1"/>
    <col min="11543" max="11794" width="11.42578125" style="38"/>
    <col min="11795" max="11795" width="15.140625" style="38" customWidth="1"/>
    <col min="11796" max="11796" width="31.85546875" style="38" customWidth="1"/>
    <col min="11797" max="11797" width="20.140625" style="38" customWidth="1"/>
    <col min="11798" max="11798" width="127.140625" style="38" customWidth="1"/>
    <col min="11799" max="12050" width="11.42578125" style="38"/>
    <col min="12051" max="12051" width="15.140625" style="38" customWidth="1"/>
    <col min="12052" max="12052" width="31.85546875" style="38" customWidth="1"/>
    <col min="12053" max="12053" width="20.140625" style="38" customWidth="1"/>
    <col min="12054" max="12054" width="127.140625" style="38" customWidth="1"/>
    <col min="12055" max="12306" width="11.42578125" style="38"/>
    <col min="12307" max="12307" width="15.140625" style="38" customWidth="1"/>
    <col min="12308" max="12308" width="31.85546875" style="38" customWidth="1"/>
    <col min="12309" max="12309" width="20.140625" style="38" customWidth="1"/>
    <col min="12310" max="12310" width="127.140625" style="38" customWidth="1"/>
    <col min="12311" max="12562" width="11.42578125" style="38"/>
    <col min="12563" max="12563" width="15.140625" style="38" customWidth="1"/>
    <col min="12564" max="12564" width="31.85546875" style="38" customWidth="1"/>
    <col min="12565" max="12565" width="20.140625" style="38" customWidth="1"/>
    <col min="12566" max="12566" width="127.140625" style="38" customWidth="1"/>
    <col min="12567" max="12818" width="11.42578125" style="38"/>
    <col min="12819" max="12819" width="15.140625" style="38" customWidth="1"/>
    <col min="12820" max="12820" width="31.85546875" style="38" customWidth="1"/>
    <col min="12821" max="12821" width="20.140625" style="38" customWidth="1"/>
    <col min="12822" max="12822" width="127.140625" style="38" customWidth="1"/>
    <col min="12823" max="13074" width="11.42578125" style="38"/>
    <col min="13075" max="13075" width="15.140625" style="38" customWidth="1"/>
    <col min="13076" max="13076" width="31.85546875" style="38" customWidth="1"/>
    <col min="13077" max="13077" width="20.140625" style="38" customWidth="1"/>
    <col min="13078" max="13078" width="127.140625" style="38" customWidth="1"/>
    <col min="13079" max="13330" width="11.42578125" style="38"/>
    <col min="13331" max="13331" width="15.140625" style="38" customWidth="1"/>
    <col min="13332" max="13332" width="31.85546875" style="38" customWidth="1"/>
    <col min="13333" max="13333" width="20.140625" style="38" customWidth="1"/>
    <col min="13334" max="13334" width="127.140625" style="38" customWidth="1"/>
    <col min="13335" max="13586" width="11.42578125" style="38"/>
    <col min="13587" max="13587" width="15.140625" style="38" customWidth="1"/>
    <col min="13588" max="13588" width="31.85546875" style="38" customWidth="1"/>
    <col min="13589" max="13589" width="20.140625" style="38" customWidth="1"/>
    <col min="13590" max="13590" width="127.140625" style="38" customWidth="1"/>
    <col min="13591" max="13842" width="11.42578125" style="38"/>
    <col min="13843" max="13843" width="15.140625" style="38" customWidth="1"/>
    <col min="13844" max="13844" width="31.85546875" style="38" customWidth="1"/>
    <col min="13845" max="13845" width="20.140625" style="38" customWidth="1"/>
    <col min="13846" max="13846" width="127.140625" style="38" customWidth="1"/>
    <col min="13847" max="14098" width="11.42578125" style="38"/>
    <col min="14099" max="14099" width="15.140625" style="38" customWidth="1"/>
    <col min="14100" max="14100" width="31.85546875" style="38" customWidth="1"/>
    <col min="14101" max="14101" width="20.140625" style="38" customWidth="1"/>
    <col min="14102" max="14102" width="127.140625" style="38" customWidth="1"/>
    <col min="14103" max="14354" width="11.42578125" style="38"/>
    <col min="14355" max="14355" width="15.140625" style="38" customWidth="1"/>
    <col min="14356" max="14356" width="31.85546875" style="38" customWidth="1"/>
    <col min="14357" max="14357" width="20.140625" style="38" customWidth="1"/>
    <col min="14358" max="14358" width="127.140625" style="38" customWidth="1"/>
    <col min="14359" max="14610" width="11.42578125" style="38"/>
    <col min="14611" max="14611" width="15.140625" style="38" customWidth="1"/>
    <col min="14612" max="14612" width="31.85546875" style="38" customWidth="1"/>
    <col min="14613" max="14613" width="20.140625" style="38" customWidth="1"/>
    <col min="14614" max="14614" width="127.140625" style="38" customWidth="1"/>
    <col min="14615" max="14866" width="11.42578125" style="38"/>
    <col min="14867" max="14867" width="15.140625" style="38" customWidth="1"/>
    <col min="14868" max="14868" width="31.85546875" style="38" customWidth="1"/>
    <col min="14869" max="14869" width="20.140625" style="38" customWidth="1"/>
    <col min="14870" max="14870" width="127.140625" style="38" customWidth="1"/>
    <col min="14871" max="15122" width="11.42578125" style="38"/>
    <col min="15123" max="15123" width="15.140625" style="38" customWidth="1"/>
    <col min="15124" max="15124" width="31.85546875" style="38" customWidth="1"/>
    <col min="15125" max="15125" width="20.140625" style="38" customWidth="1"/>
    <col min="15126" max="15126" width="127.140625" style="38" customWidth="1"/>
    <col min="15127" max="15378" width="11.42578125" style="38"/>
    <col min="15379" max="15379" width="15.140625" style="38" customWidth="1"/>
    <col min="15380" max="15380" width="31.85546875" style="38" customWidth="1"/>
    <col min="15381" max="15381" width="20.140625" style="38" customWidth="1"/>
    <col min="15382" max="15382" width="127.140625" style="38" customWidth="1"/>
    <col min="15383" max="15634" width="11.42578125" style="38"/>
    <col min="15635" max="15635" width="15.140625" style="38" customWidth="1"/>
    <col min="15636" max="15636" width="31.85546875" style="38" customWidth="1"/>
    <col min="15637" max="15637" width="20.140625" style="38" customWidth="1"/>
    <col min="15638" max="15638" width="127.140625" style="38" customWidth="1"/>
    <col min="15639" max="15890" width="11.42578125" style="38"/>
    <col min="15891" max="15891" width="15.140625" style="38" customWidth="1"/>
    <col min="15892" max="15892" width="31.85546875" style="38" customWidth="1"/>
    <col min="15893" max="15893" width="20.140625" style="38" customWidth="1"/>
    <col min="15894" max="15894" width="127.140625" style="38" customWidth="1"/>
    <col min="15895" max="16146" width="11.42578125" style="38"/>
    <col min="16147" max="16147" width="15.140625" style="38" customWidth="1"/>
    <col min="16148" max="16148" width="31.85546875" style="38" customWidth="1"/>
    <col min="16149" max="16149" width="20.140625" style="38" customWidth="1"/>
    <col min="16150" max="16150" width="127.140625" style="38" customWidth="1"/>
    <col min="16151" max="16384" width="11.42578125" style="38"/>
  </cols>
  <sheetData>
    <row r="1" spans="1:34" hidden="1" x14ac:dyDescent="0.25">
      <c r="A1" s="182" t="s">
        <v>0</v>
      </c>
      <c r="B1" s="38" t="s">
        <v>699</v>
      </c>
      <c r="C1" s="38" t="s">
        <v>700</v>
      </c>
      <c r="D1" s="38" t="s">
        <v>701</v>
      </c>
      <c r="E1" s="38" t="s">
        <v>702</v>
      </c>
      <c r="F1" s="38" t="s">
        <v>703</v>
      </c>
      <c r="G1" s="38" t="s">
        <v>704</v>
      </c>
      <c r="H1" s="38" t="s">
        <v>705</v>
      </c>
      <c r="I1" s="38" t="s">
        <v>706</v>
      </c>
      <c r="J1" s="38" t="s">
        <v>707</v>
      </c>
      <c r="K1" s="38" t="s">
        <v>708</v>
      </c>
      <c r="L1" s="38" t="s">
        <v>709</v>
      </c>
      <c r="M1" s="38" t="s">
        <v>710</v>
      </c>
      <c r="N1" s="38" t="s">
        <v>711</v>
      </c>
      <c r="O1" s="38" t="s">
        <v>712</v>
      </c>
      <c r="P1" s="38" t="s">
        <v>713</v>
      </c>
      <c r="Q1" s="38" t="s">
        <v>714</v>
      </c>
      <c r="R1" s="38" t="s">
        <v>715</v>
      </c>
      <c r="S1" s="38" t="s">
        <v>716</v>
      </c>
      <c r="T1" s="273" t="s">
        <v>683</v>
      </c>
      <c r="U1" s="282" t="s">
        <v>684</v>
      </c>
      <c r="V1" s="182" t="s">
        <v>678</v>
      </c>
    </row>
    <row r="2" spans="1:34" s="186" customFormat="1" ht="31.5" customHeight="1" x14ac:dyDescent="0.25">
      <c r="A2" s="500" t="s">
        <v>127</v>
      </c>
      <c r="B2" s="500" t="s">
        <v>859</v>
      </c>
      <c r="C2" s="500"/>
      <c r="D2" s="500"/>
      <c r="E2" s="500"/>
      <c r="F2" s="500"/>
      <c r="G2" s="500"/>
      <c r="H2" s="500"/>
      <c r="I2" s="500"/>
      <c r="J2" s="500"/>
      <c r="K2" s="500"/>
      <c r="L2" s="231"/>
      <c r="M2" s="231"/>
      <c r="N2" s="231"/>
      <c r="O2" s="231"/>
      <c r="P2" s="231"/>
      <c r="Q2" s="231"/>
      <c r="R2" s="231"/>
      <c r="S2" s="231"/>
      <c r="T2" s="500" t="s">
        <v>598</v>
      </c>
      <c r="U2" s="500" t="s">
        <v>674</v>
      </c>
      <c r="V2" s="500" t="s">
        <v>1</v>
      </c>
    </row>
    <row r="3" spans="1:34" s="186" customFormat="1" x14ac:dyDescent="0.25">
      <c r="A3" s="500"/>
      <c r="B3" s="231" t="s">
        <v>550</v>
      </c>
      <c r="C3" s="247">
        <v>16072</v>
      </c>
      <c r="D3" s="247">
        <v>16438</v>
      </c>
      <c r="E3" s="247">
        <v>16803</v>
      </c>
      <c r="F3" s="247">
        <v>17168</v>
      </c>
      <c r="G3" s="247">
        <v>17533</v>
      </c>
      <c r="H3" s="247">
        <v>17899</v>
      </c>
      <c r="I3" s="247">
        <v>18264</v>
      </c>
      <c r="J3" s="247">
        <v>18629</v>
      </c>
      <c r="K3" s="247">
        <v>18994</v>
      </c>
      <c r="L3" s="247">
        <v>19360</v>
      </c>
      <c r="M3" s="247">
        <v>20090</v>
      </c>
      <c r="N3" s="247">
        <v>21186</v>
      </c>
      <c r="O3" s="247">
        <v>22282</v>
      </c>
      <c r="P3" s="247">
        <v>23377</v>
      </c>
      <c r="Q3" s="247">
        <v>24473</v>
      </c>
      <c r="R3" s="247">
        <v>25569</v>
      </c>
      <c r="S3" s="247">
        <v>26665</v>
      </c>
      <c r="T3" s="500"/>
      <c r="U3" s="500"/>
      <c r="V3" s="500"/>
    </row>
    <row r="4" spans="1:34" s="77" customFormat="1" x14ac:dyDescent="0.25">
      <c r="A4" s="134">
        <v>42005</v>
      </c>
      <c r="B4" s="104">
        <v>150</v>
      </c>
      <c r="C4" s="105">
        <v>152</v>
      </c>
      <c r="D4" s="105">
        <v>154</v>
      </c>
      <c r="E4" s="105">
        <v>156</v>
      </c>
      <c r="F4" s="105">
        <v>158</v>
      </c>
      <c r="G4" s="105">
        <v>160</v>
      </c>
      <c r="H4" s="105">
        <v>161</v>
      </c>
      <c r="I4" s="105">
        <v>17</v>
      </c>
      <c r="J4" s="105">
        <v>163</v>
      </c>
      <c r="K4" s="105">
        <v>164</v>
      </c>
      <c r="L4" s="105">
        <v>165</v>
      </c>
      <c r="M4" s="105">
        <v>166</v>
      </c>
      <c r="N4" s="105">
        <v>167</v>
      </c>
      <c r="O4" s="105">
        <v>168</v>
      </c>
      <c r="P4" s="105">
        <v>169</v>
      </c>
      <c r="Q4" s="105">
        <v>170</v>
      </c>
      <c r="R4" s="105">
        <v>171</v>
      </c>
      <c r="S4" s="105">
        <v>172</v>
      </c>
      <c r="T4" s="135" t="s">
        <v>1178</v>
      </c>
      <c r="U4" s="283">
        <v>41660</v>
      </c>
      <c r="V4" s="55" t="s">
        <v>1170</v>
      </c>
    </row>
    <row r="5" spans="1:34" x14ac:dyDescent="0.25">
      <c r="A5" s="134">
        <v>41275</v>
      </c>
      <c r="B5" s="104">
        <v>150</v>
      </c>
      <c r="C5" s="105">
        <v>152</v>
      </c>
      <c r="D5" s="105">
        <v>154</v>
      </c>
      <c r="E5" s="105">
        <v>156</v>
      </c>
      <c r="F5" s="105">
        <v>158</v>
      </c>
      <c r="G5" s="105">
        <v>160</v>
      </c>
      <c r="H5" s="105">
        <v>161</v>
      </c>
      <c r="I5" s="105">
        <v>162</v>
      </c>
      <c r="J5" s="105">
        <v>163</v>
      </c>
      <c r="K5" s="105">
        <v>164</v>
      </c>
      <c r="L5" s="105">
        <v>165</v>
      </c>
      <c r="M5" s="105">
        <v>166</v>
      </c>
      <c r="N5" s="105"/>
      <c r="O5" s="105"/>
      <c r="P5" s="105"/>
      <c r="Q5" s="105"/>
      <c r="R5" s="105"/>
      <c r="S5" s="105"/>
      <c r="T5" s="273" t="s">
        <v>916</v>
      </c>
      <c r="U5" s="284">
        <v>41272</v>
      </c>
      <c r="V5" s="398" t="s">
        <v>1169</v>
      </c>
    </row>
    <row r="6" spans="1:34" x14ac:dyDescent="0.25">
      <c r="A6" s="134">
        <v>40909</v>
      </c>
      <c r="B6" s="104">
        <v>150</v>
      </c>
      <c r="C6" s="105">
        <v>152</v>
      </c>
      <c r="D6" s="105">
        <v>154</v>
      </c>
      <c r="E6" s="105">
        <v>156</v>
      </c>
      <c r="F6" s="105">
        <v>158</v>
      </c>
      <c r="G6" s="105">
        <v>160</v>
      </c>
      <c r="H6" s="105">
        <v>161</v>
      </c>
      <c r="I6" s="105">
        <v>162</v>
      </c>
      <c r="J6" s="105">
        <v>163</v>
      </c>
      <c r="K6" s="105">
        <v>164</v>
      </c>
      <c r="L6" s="105">
        <v>165</v>
      </c>
      <c r="M6" s="105"/>
      <c r="N6" s="105"/>
      <c r="O6" s="105"/>
      <c r="P6" s="105"/>
      <c r="Q6" s="105"/>
      <c r="R6" s="105"/>
      <c r="S6" s="105"/>
      <c r="T6" s="273" t="s">
        <v>1103</v>
      </c>
      <c r="U6" s="283">
        <v>40492</v>
      </c>
      <c r="V6" s="398" t="s">
        <v>1168</v>
      </c>
    </row>
    <row r="7" spans="1:34" x14ac:dyDescent="0.25">
      <c r="A7" s="227">
        <v>39814</v>
      </c>
      <c r="B7" s="104">
        <v>150</v>
      </c>
      <c r="C7" s="105">
        <v>152</v>
      </c>
      <c r="D7" s="105">
        <v>154</v>
      </c>
      <c r="E7" s="105">
        <v>156</v>
      </c>
      <c r="F7" s="105">
        <v>158</v>
      </c>
      <c r="G7" s="105">
        <v>160</v>
      </c>
      <c r="H7" s="105">
        <v>161</v>
      </c>
      <c r="I7" s="105">
        <v>162</v>
      </c>
      <c r="J7" s="105">
        <v>163</v>
      </c>
      <c r="K7" s="105">
        <v>164</v>
      </c>
      <c r="L7" s="105"/>
      <c r="M7" s="105"/>
      <c r="N7" s="105"/>
      <c r="O7" s="105"/>
      <c r="P7" s="105"/>
      <c r="Q7" s="105"/>
      <c r="R7" s="105"/>
      <c r="S7" s="105"/>
      <c r="T7" s="273" t="s">
        <v>1172</v>
      </c>
      <c r="U7" s="283"/>
      <c r="V7" s="413"/>
    </row>
    <row r="8" spans="1:34" s="77" customFormat="1" x14ac:dyDescent="0.25">
      <c r="A8" s="134">
        <v>37987</v>
      </c>
      <c r="B8" s="104">
        <v>150</v>
      </c>
      <c r="C8" s="105">
        <v>152</v>
      </c>
      <c r="D8" s="105">
        <v>154</v>
      </c>
      <c r="E8" s="105">
        <v>156</v>
      </c>
      <c r="F8" s="105">
        <v>158</v>
      </c>
      <c r="G8" s="105">
        <v>160</v>
      </c>
      <c r="H8" s="105"/>
      <c r="I8" s="105"/>
      <c r="J8" s="105"/>
      <c r="K8" s="105"/>
      <c r="L8" s="105"/>
      <c r="M8" s="105"/>
      <c r="N8" s="105"/>
      <c r="O8" s="105"/>
      <c r="P8" s="105"/>
      <c r="Q8" s="105"/>
      <c r="R8" s="105"/>
      <c r="S8" s="105"/>
      <c r="T8" s="135" t="s">
        <v>1104</v>
      </c>
      <c r="U8" s="284">
        <v>38032</v>
      </c>
      <c r="V8" s="86" t="s">
        <v>1171</v>
      </c>
    </row>
    <row r="9" spans="1:34" s="77" customFormat="1" x14ac:dyDescent="0.25">
      <c r="A9" s="227">
        <v>26299</v>
      </c>
      <c r="B9" s="105">
        <v>150</v>
      </c>
      <c r="C9" s="105"/>
      <c r="D9" s="105"/>
      <c r="E9" s="105"/>
      <c r="F9" s="105"/>
      <c r="G9" s="105"/>
      <c r="H9" s="105"/>
      <c r="I9" s="105"/>
      <c r="J9" s="105"/>
      <c r="K9" s="105"/>
      <c r="L9" s="105"/>
      <c r="M9" s="105"/>
      <c r="N9" s="105"/>
      <c r="O9" s="105"/>
      <c r="P9" s="105"/>
      <c r="Q9" s="105"/>
      <c r="R9" s="105"/>
      <c r="S9" s="105"/>
      <c r="T9" s="135" t="s">
        <v>860</v>
      </c>
      <c r="U9" s="284">
        <v>26327</v>
      </c>
      <c r="V9" s="86" t="s">
        <v>943</v>
      </c>
    </row>
    <row r="10" spans="1:34" x14ac:dyDescent="0.25">
      <c r="A10" s="227">
        <v>16803</v>
      </c>
      <c r="B10" s="105">
        <v>120</v>
      </c>
      <c r="C10" s="105"/>
      <c r="D10" s="105"/>
      <c r="E10" s="105"/>
      <c r="F10" s="105"/>
      <c r="G10" s="105"/>
      <c r="H10" s="105"/>
      <c r="I10" s="105"/>
      <c r="J10" s="105"/>
      <c r="K10" s="105"/>
      <c r="L10" s="105"/>
      <c r="M10" s="105"/>
      <c r="N10" s="105"/>
      <c r="O10" s="105"/>
      <c r="P10" s="105"/>
      <c r="Q10" s="105"/>
      <c r="R10" s="105"/>
      <c r="S10" s="105"/>
      <c r="T10" s="108" t="s">
        <v>1179</v>
      </c>
      <c r="U10" s="283"/>
      <c r="V10" s="7"/>
    </row>
    <row r="11" spans="1:34" x14ac:dyDescent="0.25">
      <c r="A11" s="235"/>
      <c r="B11" s="380"/>
      <c r="C11" s="380"/>
      <c r="D11" s="380"/>
      <c r="E11" s="380"/>
      <c r="F11" s="380"/>
      <c r="G11" s="380"/>
      <c r="H11" s="380"/>
      <c r="I11" s="380"/>
      <c r="J11" s="380"/>
      <c r="K11" s="380"/>
      <c r="L11" s="380"/>
      <c r="M11" s="380"/>
      <c r="N11" s="380"/>
      <c r="O11" s="380"/>
      <c r="P11" s="380"/>
      <c r="Q11" s="380"/>
      <c r="R11" s="380"/>
      <c r="S11" s="380"/>
      <c r="T11" s="28"/>
      <c r="U11" s="5"/>
      <c r="V11" s="7"/>
    </row>
    <row r="12" spans="1:34" x14ac:dyDescent="0.25">
      <c r="A12" s="235"/>
      <c r="B12" s="412" t="s">
        <v>1167</v>
      </c>
      <c r="C12" s="370"/>
      <c r="D12" s="370"/>
      <c r="E12" s="370"/>
      <c r="F12" s="370"/>
      <c r="G12" s="370"/>
      <c r="H12" s="370"/>
      <c r="I12" s="370"/>
      <c r="J12" s="370"/>
      <c r="K12" s="370"/>
      <c r="L12" s="370"/>
      <c r="M12" s="370"/>
      <c r="N12" s="370"/>
      <c r="O12" s="370"/>
      <c r="P12" s="370"/>
      <c r="Q12" s="370"/>
      <c r="R12" s="370"/>
      <c r="S12" s="370"/>
      <c r="T12" s="28"/>
      <c r="U12" s="5"/>
      <c r="V12" s="7"/>
    </row>
    <row r="13" spans="1:34" x14ac:dyDescent="0.25">
      <c r="A13" s="17"/>
      <c r="B13" s="174" t="s">
        <v>1121</v>
      </c>
      <c r="C13" s="174"/>
      <c r="D13" s="174"/>
      <c r="E13" s="174"/>
      <c r="F13" s="101"/>
      <c r="G13" s="101"/>
      <c r="H13" s="101"/>
      <c r="I13" s="101"/>
      <c r="J13" s="101"/>
      <c r="K13" s="101"/>
      <c r="L13" s="101"/>
      <c r="M13" s="101"/>
      <c r="N13" s="101"/>
      <c r="O13" s="101"/>
      <c r="P13" s="101"/>
      <c r="Q13" s="101"/>
      <c r="R13" s="101"/>
      <c r="S13" s="101"/>
      <c r="T13" s="28"/>
      <c r="U13" s="5"/>
      <c r="V13" s="511"/>
      <c r="W13" s="511"/>
      <c r="X13" s="511"/>
      <c r="Y13" s="511"/>
      <c r="Z13" s="511"/>
      <c r="AA13" s="511"/>
      <c r="AB13" s="511"/>
      <c r="AC13" s="511"/>
      <c r="AD13" s="511"/>
      <c r="AE13" s="511"/>
      <c r="AF13" s="511"/>
      <c r="AG13" s="511"/>
      <c r="AH13" s="511"/>
    </row>
    <row r="14" spans="1:34" ht="15" customHeight="1" x14ac:dyDescent="0.25">
      <c r="A14" s="17"/>
      <c r="B14" s="174" t="s">
        <v>1117</v>
      </c>
      <c r="C14" s="174"/>
      <c r="D14" s="174"/>
      <c r="E14" s="174"/>
      <c r="O14" s="109"/>
      <c r="P14" s="109"/>
      <c r="Q14" s="109"/>
      <c r="R14" s="109"/>
      <c r="S14" s="109"/>
      <c r="T14" s="28"/>
      <c r="U14" s="285"/>
      <c r="V14" s="511"/>
      <c r="W14" s="511"/>
      <c r="X14" s="511"/>
      <c r="Y14" s="511"/>
      <c r="Z14" s="511"/>
      <c r="AA14" s="511"/>
      <c r="AB14" s="511"/>
      <c r="AC14" s="511"/>
      <c r="AD14" s="511"/>
      <c r="AE14" s="511"/>
      <c r="AF14" s="511"/>
      <c r="AG14" s="511"/>
      <c r="AH14" s="511"/>
    </row>
    <row r="15" spans="1:34" ht="15" customHeight="1" x14ac:dyDescent="0.25">
      <c r="A15" s="17"/>
      <c r="B15" s="174"/>
      <c r="C15" s="174"/>
      <c r="D15" s="174"/>
      <c r="E15" s="174"/>
      <c r="O15" s="109"/>
      <c r="P15" s="109"/>
      <c r="Q15" s="109"/>
      <c r="R15" s="109"/>
      <c r="S15" s="109"/>
      <c r="T15" s="28"/>
      <c r="U15" s="285"/>
      <c r="V15" s="511"/>
      <c r="W15" s="511"/>
      <c r="X15" s="511"/>
      <c r="Y15" s="511"/>
      <c r="Z15" s="511"/>
      <c r="AA15" s="511"/>
      <c r="AB15" s="511"/>
      <c r="AC15" s="511"/>
      <c r="AD15" s="511"/>
      <c r="AE15" s="511"/>
      <c r="AF15" s="511"/>
      <c r="AG15" s="511"/>
      <c r="AH15" s="511"/>
    </row>
    <row r="16" spans="1:34" x14ac:dyDescent="0.25">
      <c r="A16" s="141"/>
      <c r="B16" s="174" t="s">
        <v>1165</v>
      </c>
      <c r="C16" s="174"/>
      <c r="D16" s="174"/>
      <c r="E16" s="174"/>
      <c r="O16" s="109"/>
      <c r="P16" s="109"/>
      <c r="Q16" s="109"/>
      <c r="R16" s="109"/>
      <c r="S16" s="109"/>
      <c r="T16" s="28"/>
      <c r="U16" s="285"/>
      <c r="V16" s="511"/>
      <c r="W16" s="511"/>
      <c r="X16" s="511"/>
      <c r="Y16" s="511"/>
      <c r="Z16" s="511"/>
      <c r="AA16" s="511"/>
      <c r="AB16" s="511"/>
      <c r="AC16" s="511"/>
      <c r="AD16" s="511"/>
      <c r="AE16" s="511"/>
      <c r="AF16" s="511"/>
      <c r="AG16" s="511"/>
      <c r="AH16" s="511"/>
    </row>
    <row r="17" spans="1:34" ht="15" customHeight="1" x14ac:dyDescent="0.25">
      <c r="A17" s="141"/>
      <c r="B17" s="174" t="s">
        <v>1166</v>
      </c>
      <c r="C17" s="174"/>
      <c r="D17" s="174"/>
      <c r="E17" s="174"/>
      <c r="O17" s="109"/>
      <c r="P17" s="109"/>
      <c r="Q17" s="109"/>
      <c r="R17" s="109"/>
      <c r="S17" s="109"/>
      <c r="T17" s="28"/>
      <c r="U17" s="285"/>
      <c r="V17" s="511"/>
      <c r="W17" s="511"/>
      <c r="X17" s="511"/>
      <c r="Y17" s="511"/>
      <c r="Z17" s="511"/>
      <c r="AA17" s="511"/>
      <c r="AB17" s="511"/>
      <c r="AC17" s="511"/>
      <c r="AD17" s="511"/>
      <c r="AE17" s="511"/>
      <c r="AF17" s="511"/>
      <c r="AG17" s="511"/>
      <c r="AH17" s="511"/>
    </row>
    <row r="18" spans="1:34" x14ac:dyDescent="0.25">
      <c r="A18" s="140"/>
      <c r="B18" s="174"/>
      <c r="C18" s="174"/>
      <c r="D18" s="174"/>
      <c r="E18" s="174"/>
      <c r="O18" s="121"/>
      <c r="P18" s="121"/>
      <c r="Q18" s="121"/>
      <c r="R18" s="121"/>
      <c r="S18" s="121"/>
      <c r="T18" s="28"/>
      <c r="U18" s="285"/>
      <c r="V18" s="7"/>
    </row>
    <row r="19" spans="1:34" ht="15" customHeight="1" x14ac:dyDescent="0.25">
      <c r="A19" s="140"/>
      <c r="B19" s="174"/>
      <c r="C19" s="174"/>
      <c r="D19" s="174"/>
      <c r="E19" s="174"/>
      <c r="F19" s="121"/>
      <c r="G19" s="121"/>
      <c r="H19" s="121"/>
      <c r="I19" s="121"/>
      <c r="J19" s="121"/>
      <c r="K19" s="121"/>
      <c r="L19" s="121"/>
      <c r="M19" s="121"/>
      <c r="N19" s="121"/>
      <c r="O19" s="121"/>
      <c r="P19" s="121"/>
      <c r="Q19" s="121"/>
      <c r="R19" s="121"/>
      <c r="S19" s="121"/>
      <c r="T19" s="28"/>
      <c r="U19" s="285"/>
      <c r="V19" s="7"/>
    </row>
    <row r="20" spans="1:34" x14ac:dyDescent="0.25">
      <c r="A20" s="140"/>
      <c r="B20" s="174"/>
      <c r="C20" s="174"/>
      <c r="D20" s="174"/>
      <c r="E20" s="174"/>
      <c r="F20" s="121"/>
      <c r="G20" s="121"/>
      <c r="H20" s="121"/>
      <c r="I20" s="121"/>
      <c r="J20" s="121"/>
      <c r="K20" s="121"/>
      <c r="L20" s="121"/>
      <c r="M20" s="121"/>
      <c r="N20" s="121"/>
      <c r="O20" s="121"/>
      <c r="P20" s="121"/>
      <c r="Q20" s="121"/>
      <c r="R20" s="121"/>
      <c r="S20" s="121"/>
      <c r="T20" s="28"/>
      <c r="U20" s="285"/>
      <c r="V20" s="7"/>
    </row>
    <row r="21" spans="1:34" x14ac:dyDescent="0.25">
      <c r="A21" s="17"/>
      <c r="B21" s="121"/>
      <c r="C21" s="121"/>
      <c r="D21" s="121"/>
      <c r="E21" s="121"/>
      <c r="F21" s="121"/>
      <c r="G21" s="121"/>
      <c r="H21" s="121"/>
      <c r="I21" s="121"/>
      <c r="J21" s="121"/>
      <c r="K21" s="121"/>
      <c r="L21" s="121"/>
      <c r="M21" s="121"/>
      <c r="N21" s="121"/>
      <c r="O21" s="121"/>
      <c r="P21" s="121"/>
      <c r="Q21" s="121"/>
      <c r="R21" s="121"/>
      <c r="S21" s="121"/>
      <c r="T21" s="28"/>
      <c r="U21" s="285"/>
      <c r="V21" s="7"/>
    </row>
    <row r="22" spans="1:34" x14ac:dyDescent="0.25">
      <c r="A22" s="17"/>
      <c r="B22" s="121"/>
      <c r="C22" s="121"/>
      <c r="D22" s="121"/>
      <c r="E22" s="121"/>
      <c r="F22" s="121"/>
      <c r="G22" s="121"/>
      <c r="H22" s="121"/>
      <c r="I22" s="121"/>
      <c r="J22" s="121"/>
      <c r="K22" s="121"/>
      <c r="L22" s="121"/>
      <c r="M22" s="121"/>
      <c r="N22" s="121"/>
      <c r="O22" s="121"/>
      <c r="P22" s="121"/>
      <c r="Q22" s="121"/>
      <c r="R22" s="121"/>
      <c r="S22" s="121"/>
      <c r="T22" s="28"/>
      <c r="U22" s="285"/>
      <c r="V22" s="7"/>
    </row>
    <row r="23" spans="1:34" x14ac:dyDescent="0.25">
      <c r="A23" s="141"/>
      <c r="B23" s="121"/>
      <c r="C23" s="121"/>
      <c r="D23" s="121"/>
      <c r="E23" s="121"/>
      <c r="F23" s="121"/>
      <c r="G23" s="121"/>
      <c r="H23" s="121"/>
      <c r="I23" s="121"/>
      <c r="J23" s="121"/>
      <c r="K23" s="121"/>
      <c r="L23" s="121"/>
      <c r="M23" s="121"/>
      <c r="N23" s="121"/>
      <c r="O23" s="121"/>
      <c r="P23" s="121"/>
      <c r="Q23" s="121"/>
      <c r="R23" s="121"/>
      <c r="S23" s="121"/>
      <c r="T23" s="28"/>
      <c r="U23" s="285"/>
      <c r="V23" s="7"/>
    </row>
    <row r="24" spans="1:34" x14ac:dyDescent="0.25">
      <c r="A24" s="141"/>
      <c r="B24" s="121"/>
      <c r="C24" s="121"/>
      <c r="D24" s="121"/>
      <c r="E24" s="121"/>
      <c r="F24" s="121"/>
      <c r="G24" s="121"/>
      <c r="H24" s="121"/>
      <c r="I24" s="121"/>
      <c r="J24" s="121"/>
      <c r="K24" s="121"/>
      <c r="L24" s="121"/>
      <c r="M24" s="121"/>
      <c r="N24" s="121"/>
      <c r="O24" s="121"/>
      <c r="P24" s="121"/>
      <c r="Q24" s="121"/>
      <c r="R24" s="121"/>
      <c r="S24" s="121"/>
      <c r="T24" s="28"/>
      <c r="U24" s="285"/>
      <c r="V24" s="7"/>
    </row>
    <row r="25" spans="1:34" x14ac:dyDescent="0.25">
      <c r="A25" s="141"/>
      <c r="B25" s="121"/>
      <c r="C25" s="121"/>
      <c r="D25" s="121"/>
      <c r="E25" s="121"/>
      <c r="F25" s="121"/>
      <c r="G25" s="121"/>
      <c r="H25" s="121"/>
      <c r="I25" s="121"/>
      <c r="J25" s="121"/>
      <c r="K25" s="121"/>
      <c r="L25" s="121"/>
      <c r="M25" s="121"/>
      <c r="N25" s="121"/>
      <c r="O25" s="121"/>
      <c r="P25" s="121"/>
      <c r="Q25" s="121"/>
      <c r="R25" s="121"/>
      <c r="S25" s="121"/>
      <c r="T25" s="28"/>
      <c r="U25" s="285"/>
      <c r="V25" s="7"/>
    </row>
    <row r="26" spans="1:34" x14ac:dyDescent="0.25">
      <c r="A26" s="141"/>
      <c r="B26" s="121"/>
      <c r="C26" s="121"/>
      <c r="D26" s="121"/>
      <c r="E26" s="121"/>
      <c r="F26" s="121"/>
      <c r="G26" s="121"/>
      <c r="H26" s="121"/>
      <c r="I26" s="121"/>
      <c r="J26" s="121"/>
      <c r="K26" s="121"/>
      <c r="L26" s="121"/>
      <c r="M26" s="121"/>
      <c r="N26" s="121"/>
      <c r="O26" s="121"/>
      <c r="P26" s="121"/>
      <c r="Q26" s="121"/>
      <c r="R26" s="121"/>
      <c r="S26" s="121"/>
      <c r="T26" s="28"/>
      <c r="U26" s="285"/>
      <c r="V26" s="7"/>
    </row>
    <row r="27" spans="1:34" x14ac:dyDescent="0.25">
      <c r="A27" s="140"/>
      <c r="B27" s="121"/>
      <c r="C27" s="121"/>
      <c r="D27" s="121"/>
      <c r="E27" s="121"/>
      <c r="F27" s="121"/>
      <c r="G27" s="121"/>
      <c r="H27" s="121"/>
      <c r="I27" s="121"/>
      <c r="J27" s="121"/>
      <c r="K27" s="121"/>
      <c r="L27" s="121"/>
      <c r="M27" s="121"/>
      <c r="N27" s="121"/>
      <c r="O27" s="121"/>
      <c r="P27" s="121"/>
      <c r="Q27" s="121"/>
      <c r="R27" s="121"/>
      <c r="S27" s="121"/>
      <c r="T27" s="28"/>
      <c r="U27" s="285"/>
      <c r="V27" s="7"/>
    </row>
    <row r="28" spans="1:34" x14ac:dyDescent="0.25">
      <c r="A28" s="140"/>
      <c r="B28" s="121"/>
      <c r="C28" s="121"/>
      <c r="D28" s="121"/>
      <c r="E28" s="121"/>
      <c r="F28" s="121"/>
      <c r="G28" s="121"/>
      <c r="H28" s="121"/>
      <c r="I28" s="121"/>
      <c r="J28" s="121"/>
      <c r="K28" s="121"/>
      <c r="L28" s="121"/>
      <c r="M28" s="121"/>
      <c r="N28" s="121"/>
      <c r="O28" s="121"/>
      <c r="P28" s="121"/>
      <c r="Q28" s="121"/>
      <c r="R28" s="121"/>
      <c r="S28" s="121"/>
      <c r="T28" s="28"/>
      <c r="U28" s="285"/>
      <c r="V28" s="7"/>
    </row>
    <row r="29" spans="1:34" x14ac:dyDescent="0.25">
      <c r="A29" s="140"/>
      <c r="B29" s="121"/>
      <c r="C29" s="121"/>
      <c r="D29" s="121"/>
      <c r="E29" s="121"/>
      <c r="F29" s="121"/>
      <c r="G29" s="121"/>
      <c r="H29" s="121"/>
      <c r="I29" s="121"/>
      <c r="J29" s="121"/>
      <c r="K29" s="121"/>
      <c r="L29" s="121"/>
      <c r="M29" s="121"/>
      <c r="N29" s="121"/>
      <c r="O29" s="121"/>
      <c r="P29" s="121"/>
      <c r="Q29" s="121"/>
      <c r="R29" s="121"/>
      <c r="S29" s="121"/>
      <c r="T29" s="28"/>
      <c r="U29" s="285"/>
      <c r="V29" s="7"/>
    </row>
    <row r="30" spans="1:34" x14ac:dyDescent="0.25">
      <c r="A30" s="140"/>
      <c r="B30" s="121"/>
      <c r="C30" s="121"/>
      <c r="D30" s="121"/>
      <c r="E30" s="121"/>
      <c r="F30" s="121"/>
      <c r="G30" s="121"/>
      <c r="H30" s="121"/>
      <c r="I30" s="121"/>
      <c r="J30" s="121"/>
      <c r="K30" s="121"/>
      <c r="L30" s="121"/>
      <c r="M30" s="121"/>
      <c r="N30" s="121"/>
      <c r="O30" s="121"/>
      <c r="P30" s="121"/>
      <c r="Q30" s="121"/>
      <c r="R30" s="121"/>
      <c r="S30" s="121"/>
      <c r="T30" s="28"/>
      <c r="U30" s="285"/>
      <c r="V30" s="7"/>
    </row>
    <row r="31" spans="1:34" x14ac:dyDescent="0.25">
      <c r="A31" s="140"/>
      <c r="B31" s="121"/>
      <c r="C31" s="121"/>
      <c r="D31" s="121"/>
      <c r="E31" s="121"/>
      <c r="F31" s="121"/>
      <c r="G31" s="121"/>
      <c r="H31" s="121"/>
      <c r="I31" s="121"/>
      <c r="J31" s="121"/>
      <c r="K31" s="121"/>
      <c r="L31" s="121"/>
      <c r="M31" s="121"/>
      <c r="N31" s="121"/>
      <c r="O31" s="121"/>
      <c r="P31" s="121"/>
      <c r="Q31" s="121"/>
      <c r="R31" s="121"/>
      <c r="S31" s="121"/>
      <c r="T31" s="28"/>
      <c r="U31" s="285"/>
      <c r="V31" s="7"/>
    </row>
    <row r="32" spans="1:34" x14ac:dyDescent="0.25">
      <c r="A32" s="140"/>
      <c r="B32" s="121"/>
      <c r="C32" s="121"/>
      <c r="D32" s="121"/>
      <c r="E32" s="121"/>
      <c r="F32" s="121"/>
      <c r="G32" s="121"/>
      <c r="H32" s="121"/>
      <c r="I32" s="121"/>
      <c r="J32" s="121"/>
      <c r="K32" s="121"/>
      <c r="L32" s="121"/>
      <c r="M32" s="121"/>
      <c r="N32" s="121"/>
      <c r="O32" s="121"/>
      <c r="P32" s="121"/>
      <c r="Q32" s="121"/>
      <c r="R32" s="121"/>
      <c r="S32" s="121"/>
      <c r="T32" s="28"/>
      <c r="U32" s="285"/>
      <c r="V32" s="7"/>
    </row>
    <row r="33" spans="1:22" x14ac:dyDescent="0.25">
      <c r="A33" s="17"/>
      <c r="B33" s="121"/>
      <c r="C33" s="121"/>
      <c r="D33" s="121"/>
      <c r="E33" s="121"/>
      <c r="F33" s="121"/>
      <c r="G33" s="121"/>
      <c r="H33" s="121"/>
      <c r="I33" s="121"/>
      <c r="J33" s="121"/>
      <c r="K33" s="121"/>
      <c r="L33" s="121"/>
      <c r="M33" s="121"/>
      <c r="N33" s="121"/>
      <c r="O33" s="121"/>
      <c r="P33" s="137"/>
      <c r="Q33" s="137"/>
      <c r="R33" s="137"/>
      <c r="S33" s="137"/>
      <c r="T33" s="28"/>
      <c r="U33" s="285"/>
      <c r="V33" s="7"/>
    </row>
    <row r="34" spans="1:22" x14ac:dyDescent="0.25">
      <c r="B34" s="121"/>
      <c r="C34" s="121"/>
      <c r="D34" s="121"/>
      <c r="E34" s="121"/>
      <c r="F34" s="121"/>
      <c r="G34" s="121"/>
      <c r="H34" s="121"/>
      <c r="I34" s="121"/>
      <c r="J34" s="121"/>
      <c r="K34" s="121"/>
      <c r="L34" s="121"/>
      <c r="M34" s="121"/>
      <c r="N34" s="121"/>
      <c r="O34" s="121"/>
      <c r="P34" s="137"/>
      <c r="Q34" s="137"/>
      <c r="R34" s="137"/>
      <c r="S34" s="137"/>
      <c r="T34" s="28"/>
      <c r="U34" s="285"/>
      <c r="V34" s="7"/>
    </row>
    <row r="35" spans="1:22" x14ac:dyDescent="0.25">
      <c r="B35" s="122"/>
      <c r="C35" s="122"/>
      <c r="D35" s="122"/>
      <c r="E35" s="122"/>
      <c r="F35" s="122"/>
      <c r="G35" s="122"/>
      <c r="H35" s="122"/>
      <c r="I35" s="122"/>
      <c r="J35" s="122"/>
      <c r="K35" s="122"/>
      <c r="L35" s="122"/>
      <c r="M35" s="122"/>
      <c r="N35" s="122"/>
      <c r="O35" s="122"/>
    </row>
    <row r="36" spans="1:22" x14ac:dyDescent="0.25">
      <c r="B36" s="122"/>
      <c r="C36" s="122"/>
      <c r="D36" s="122"/>
      <c r="E36" s="122"/>
      <c r="F36" s="122"/>
      <c r="G36" s="122"/>
      <c r="H36" s="122"/>
      <c r="I36" s="122"/>
      <c r="J36" s="122"/>
      <c r="K36" s="122"/>
      <c r="L36" s="122"/>
      <c r="M36" s="122"/>
      <c r="N36" s="122"/>
      <c r="O36" s="122"/>
    </row>
    <row r="37" spans="1:22" x14ac:dyDescent="0.25">
      <c r="B37" s="122"/>
      <c r="C37" s="122"/>
      <c r="D37" s="122"/>
      <c r="E37" s="122"/>
      <c r="F37" s="122"/>
      <c r="G37" s="122"/>
      <c r="H37" s="122"/>
      <c r="I37" s="122"/>
      <c r="J37" s="122"/>
      <c r="K37" s="122"/>
      <c r="L37" s="122"/>
      <c r="M37" s="122"/>
      <c r="N37" s="122"/>
      <c r="O37" s="122"/>
    </row>
    <row r="38" spans="1:22" x14ac:dyDescent="0.25">
      <c r="B38" s="122"/>
      <c r="C38" s="122"/>
      <c r="D38" s="122"/>
      <c r="E38" s="122"/>
      <c r="F38" s="122"/>
      <c r="G38" s="122"/>
      <c r="H38" s="122"/>
      <c r="I38" s="122"/>
      <c r="J38" s="122"/>
      <c r="K38" s="122"/>
      <c r="L38" s="122"/>
      <c r="M38" s="122"/>
      <c r="N38" s="122"/>
      <c r="O38" s="122"/>
    </row>
    <row r="39" spans="1:22" x14ac:dyDescent="0.25">
      <c r="B39" s="122"/>
      <c r="C39" s="122"/>
      <c r="D39" s="122"/>
      <c r="E39" s="122"/>
      <c r="F39" s="122"/>
      <c r="G39" s="122"/>
      <c r="H39" s="122"/>
      <c r="I39" s="122"/>
      <c r="J39" s="122"/>
      <c r="K39" s="122"/>
      <c r="L39" s="122"/>
      <c r="M39" s="122"/>
      <c r="N39" s="122"/>
      <c r="O39" s="122"/>
    </row>
    <row r="40" spans="1:22" x14ac:dyDescent="0.25">
      <c r="B40" s="122"/>
      <c r="C40" s="122"/>
      <c r="D40" s="122"/>
      <c r="E40" s="122"/>
      <c r="F40" s="122"/>
      <c r="G40" s="122"/>
      <c r="H40" s="122"/>
      <c r="I40" s="122"/>
      <c r="J40" s="122"/>
      <c r="K40" s="122"/>
      <c r="L40" s="122"/>
      <c r="M40" s="122"/>
      <c r="N40" s="122"/>
      <c r="O40" s="122"/>
    </row>
    <row r="41" spans="1:22" x14ac:dyDescent="0.25">
      <c r="B41" s="122"/>
      <c r="C41" s="122"/>
      <c r="D41" s="122"/>
      <c r="E41" s="122"/>
      <c r="F41" s="122"/>
      <c r="G41" s="122"/>
      <c r="H41" s="122"/>
      <c r="I41" s="122"/>
      <c r="J41" s="122"/>
      <c r="K41" s="122"/>
      <c r="L41" s="122"/>
      <c r="M41" s="122"/>
      <c r="N41" s="122"/>
      <c r="O41" s="122"/>
    </row>
  </sheetData>
  <mergeCells count="6">
    <mergeCell ref="B2:K2"/>
    <mergeCell ref="V13:AH17"/>
    <mergeCell ref="A2:A3"/>
    <mergeCell ref="U2:U3"/>
    <mergeCell ref="T2:T3"/>
    <mergeCell ref="V2:V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0"/>
  <sheetViews>
    <sheetView topLeftCell="A2" workbookViewId="0">
      <pane xSplit="1" ySplit="2" topLeftCell="S4" activePane="bottomRight" state="frozen"/>
      <selection activeCell="P18" sqref="P18"/>
      <selection pane="topRight" activeCell="P18" sqref="P18"/>
      <selection pane="bottomLeft" activeCell="P18" sqref="P18"/>
      <selection pane="bottomRight" activeCell="Z11" sqref="Z11"/>
    </sheetView>
  </sheetViews>
  <sheetFormatPr baseColWidth="10" defaultRowHeight="15" x14ac:dyDescent="0.25"/>
  <cols>
    <col min="1" max="1" width="15.140625" style="38" customWidth="1"/>
    <col min="2" max="2" width="10.5703125" style="38" customWidth="1"/>
    <col min="3" max="24" width="10.7109375" style="38" customWidth="1"/>
    <col min="25" max="25" width="36.7109375" style="273" customWidth="1"/>
    <col min="26" max="26" width="15.42578125" style="38" customWidth="1"/>
    <col min="27" max="27" width="127.140625" style="38" customWidth="1"/>
    <col min="28" max="279" width="11.42578125" style="38"/>
    <col min="280" max="280" width="15.140625" style="38" customWidth="1"/>
    <col min="281" max="281" width="31.85546875" style="38" customWidth="1"/>
    <col min="282" max="282" width="20.140625" style="38" customWidth="1"/>
    <col min="283" max="283" width="127.140625" style="38" customWidth="1"/>
    <col min="284" max="535" width="11.42578125" style="38"/>
    <col min="536" max="536" width="15.140625" style="38" customWidth="1"/>
    <col min="537" max="537" width="31.85546875" style="38" customWidth="1"/>
    <col min="538" max="538" width="20.140625" style="38" customWidth="1"/>
    <col min="539" max="539" width="127.140625" style="38" customWidth="1"/>
    <col min="540" max="791" width="11.42578125" style="38"/>
    <col min="792" max="792" width="15.140625" style="38" customWidth="1"/>
    <col min="793" max="793" width="31.85546875" style="38" customWidth="1"/>
    <col min="794" max="794" width="20.140625" style="38" customWidth="1"/>
    <col min="795" max="795" width="127.140625" style="38" customWidth="1"/>
    <col min="796" max="1047" width="11.42578125" style="38"/>
    <col min="1048" max="1048" width="15.140625" style="38" customWidth="1"/>
    <col min="1049" max="1049" width="31.85546875" style="38" customWidth="1"/>
    <col min="1050" max="1050" width="20.140625" style="38" customWidth="1"/>
    <col min="1051" max="1051" width="127.140625" style="38" customWidth="1"/>
    <col min="1052" max="1303" width="11.42578125" style="38"/>
    <col min="1304" max="1304" width="15.140625" style="38" customWidth="1"/>
    <col min="1305" max="1305" width="31.85546875" style="38" customWidth="1"/>
    <col min="1306" max="1306" width="20.140625" style="38" customWidth="1"/>
    <col min="1307" max="1307" width="127.140625" style="38" customWidth="1"/>
    <col min="1308" max="1559" width="11.42578125" style="38"/>
    <col min="1560" max="1560" width="15.140625" style="38" customWidth="1"/>
    <col min="1561" max="1561" width="31.85546875" style="38" customWidth="1"/>
    <col min="1562" max="1562" width="20.140625" style="38" customWidth="1"/>
    <col min="1563" max="1563" width="127.140625" style="38" customWidth="1"/>
    <col min="1564" max="1815" width="11.42578125" style="38"/>
    <col min="1816" max="1816" width="15.140625" style="38" customWidth="1"/>
    <col min="1817" max="1817" width="31.85546875" style="38" customWidth="1"/>
    <col min="1818" max="1818" width="20.140625" style="38" customWidth="1"/>
    <col min="1819" max="1819" width="127.140625" style="38" customWidth="1"/>
    <col min="1820" max="2071" width="11.42578125" style="38"/>
    <col min="2072" max="2072" width="15.140625" style="38" customWidth="1"/>
    <col min="2073" max="2073" width="31.85546875" style="38" customWidth="1"/>
    <col min="2074" max="2074" width="20.140625" style="38" customWidth="1"/>
    <col min="2075" max="2075" width="127.140625" style="38" customWidth="1"/>
    <col min="2076" max="2327" width="11.42578125" style="38"/>
    <col min="2328" max="2328" width="15.140625" style="38" customWidth="1"/>
    <col min="2329" max="2329" width="31.85546875" style="38" customWidth="1"/>
    <col min="2330" max="2330" width="20.140625" style="38" customWidth="1"/>
    <col min="2331" max="2331" width="127.140625" style="38" customWidth="1"/>
    <col min="2332" max="2583" width="11.42578125" style="38"/>
    <col min="2584" max="2584" width="15.140625" style="38" customWidth="1"/>
    <col min="2585" max="2585" width="31.85546875" style="38" customWidth="1"/>
    <col min="2586" max="2586" width="20.140625" style="38" customWidth="1"/>
    <col min="2587" max="2587" width="127.140625" style="38" customWidth="1"/>
    <col min="2588" max="2839" width="11.42578125" style="38"/>
    <col min="2840" max="2840" width="15.140625" style="38" customWidth="1"/>
    <col min="2841" max="2841" width="31.85546875" style="38" customWidth="1"/>
    <col min="2842" max="2842" width="20.140625" style="38" customWidth="1"/>
    <col min="2843" max="2843" width="127.140625" style="38" customWidth="1"/>
    <col min="2844" max="3095" width="11.42578125" style="38"/>
    <col min="3096" max="3096" width="15.140625" style="38" customWidth="1"/>
    <col min="3097" max="3097" width="31.85546875" style="38" customWidth="1"/>
    <col min="3098" max="3098" width="20.140625" style="38" customWidth="1"/>
    <col min="3099" max="3099" width="127.140625" style="38" customWidth="1"/>
    <col min="3100" max="3351" width="11.42578125" style="38"/>
    <col min="3352" max="3352" width="15.140625" style="38" customWidth="1"/>
    <col min="3353" max="3353" width="31.85546875" style="38" customWidth="1"/>
    <col min="3354" max="3354" width="20.140625" style="38" customWidth="1"/>
    <col min="3355" max="3355" width="127.140625" style="38" customWidth="1"/>
    <col min="3356" max="3607" width="11.42578125" style="38"/>
    <col min="3608" max="3608" width="15.140625" style="38" customWidth="1"/>
    <col min="3609" max="3609" width="31.85546875" style="38" customWidth="1"/>
    <col min="3610" max="3610" width="20.140625" style="38" customWidth="1"/>
    <col min="3611" max="3611" width="127.140625" style="38" customWidth="1"/>
    <col min="3612" max="3863" width="11.42578125" style="38"/>
    <col min="3864" max="3864" width="15.140625" style="38" customWidth="1"/>
    <col min="3865" max="3865" width="31.85546875" style="38" customWidth="1"/>
    <col min="3866" max="3866" width="20.140625" style="38" customWidth="1"/>
    <col min="3867" max="3867" width="127.140625" style="38" customWidth="1"/>
    <col min="3868" max="4119" width="11.42578125" style="38"/>
    <col min="4120" max="4120" width="15.140625" style="38" customWidth="1"/>
    <col min="4121" max="4121" width="31.85546875" style="38" customWidth="1"/>
    <col min="4122" max="4122" width="20.140625" style="38" customWidth="1"/>
    <col min="4123" max="4123" width="127.140625" style="38" customWidth="1"/>
    <col min="4124" max="4375" width="11.42578125" style="38"/>
    <col min="4376" max="4376" width="15.140625" style="38" customWidth="1"/>
    <col min="4377" max="4377" width="31.85546875" style="38" customWidth="1"/>
    <col min="4378" max="4378" width="20.140625" style="38" customWidth="1"/>
    <col min="4379" max="4379" width="127.140625" style="38" customWidth="1"/>
    <col min="4380" max="4631" width="11.42578125" style="38"/>
    <col min="4632" max="4632" width="15.140625" style="38" customWidth="1"/>
    <col min="4633" max="4633" width="31.85546875" style="38" customWidth="1"/>
    <col min="4634" max="4634" width="20.140625" style="38" customWidth="1"/>
    <col min="4635" max="4635" width="127.140625" style="38" customWidth="1"/>
    <col min="4636" max="4887" width="11.42578125" style="38"/>
    <col min="4888" max="4888" width="15.140625" style="38" customWidth="1"/>
    <col min="4889" max="4889" width="31.85546875" style="38" customWidth="1"/>
    <col min="4890" max="4890" width="20.140625" style="38" customWidth="1"/>
    <col min="4891" max="4891" width="127.140625" style="38" customWidth="1"/>
    <col min="4892" max="5143" width="11.42578125" style="38"/>
    <col min="5144" max="5144" width="15.140625" style="38" customWidth="1"/>
    <col min="5145" max="5145" width="31.85546875" style="38" customWidth="1"/>
    <col min="5146" max="5146" width="20.140625" style="38" customWidth="1"/>
    <col min="5147" max="5147" width="127.140625" style="38" customWidth="1"/>
    <col min="5148" max="5399" width="11.42578125" style="38"/>
    <col min="5400" max="5400" width="15.140625" style="38" customWidth="1"/>
    <col min="5401" max="5401" width="31.85546875" style="38" customWidth="1"/>
    <col min="5402" max="5402" width="20.140625" style="38" customWidth="1"/>
    <col min="5403" max="5403" width="127.140625" style="38" customWidth="1"/>
    <col min="5404" max="5655" width="11.42578125" style="38"/>
    <col min="5656" max="5656" width="15.140625" style="38" customWidth="1"/>
    <col min="5657" max="5657" width="31.85546875" style="38" customWidth="1"/>
    <col min="5658" max="5658" width="20.140625" style="38" customWidth="1"/>
    <col min="5659" max="5659" width="127.140625" style="38" customWidth="1"/>
    <col min="5660" max="5911" width="11.42578125" style="38"/>
    <col min="5912" max="5912" width="15.140625" style="38" customWidth="1"/>
    <col min="5913" max="5913" width="31.85546875" style="38" customWidth="1"/>
    <col min="5914" max="5914" width="20.140625" style="38" customWidth="1"/>
    <col min="5915" max="5915" width="127.140625" style="38" customWidth="1"/>
    <col min="5916" max="6167" width="11.42578125" style="38"/>
    <col min="6168" max="6168" width="15.140625" style="38" customWidth="1"/>
    <col min="6169" max="6169" width="31.85546875" style="38" customWidth="1"/>
    <col min="6170" max="6170" width="20.140625" style="38" customWidth="1"/>
    <col min="6171" max="6171" width="127.140625" style="38" customWidth="1"/>
    <col min="6172" max="6423" width="11.42578125" style="38"/>
    <col min="6424" max="6424" width="15.140625" style="38" customWidth="1"/>
    <col min="6425" max="6425" width="31.85546875" style="38" customWidth="1"/>
    <col min="6426" max="6426" width="20.140625" style="38" customWidth="1"/>
    <col min="6427" max="6427" width="127.140625" style="38" customWidth="1"/>
    <col min="6428" max="6679" width="11.42578125" style="38"/>
    <col min="6680" max="6680" width="15.140625" style="38" customWidth="1"/>
    <col min="6681" max="6681" width="31.85546875" style="38" customWidth="1"/>
    <col min="6682" max="6682" width="20.140625" style="38" customWidth="1"/>
    <col min="6683" max="6683" width="127.140625" style="38" customWidth="1"/>
    <col min="6684" max="6935" width="11.42578125" style="38"/>
    <col min="6936" max="6936" width="15.140625" style="38" customWidth="1"/>
    <col min="6937" max="6937" width="31.85546875" style="38" customWidth="1"/>
    <col min="6938" max="6938" width="20.140625" style="38" customWidth="1"/>
    <col min="6939" max="6939" width="127.140625" style="38" customWidth="1"/>
    <col min="6940" max="7191" width="11.42578125" style="38"/>
    <col min="7192" max="7192" width="15.140625" style="38" customWidth="1"/>
    <col min="7193" max="7193" width="31.85546875" style="38" customWidth="1"/>
    <col min="7194" max="7194" width="20.140625" style="38" customWidth="1"/>
    <col min="7195" max="7195" width="127.140625" style="38" customWidth="1"/>
    <col min="7196" max="7447" width="11.42578125" style="38"/>
    <col min="7448" max="7448" width="15.140625" style="38" customWidth="1"/>
    <col min="7449" max="7449" width="31.85546875" style="38" customWidth="1"/>
    <col min="7450" max="7450" width="20.140625" style="38" customWidth="1"/>
    <col min="7451" max="7451" width="127.140625" style="38" customWidth="1"/>
    <col min="7452" max="7703" width="11.42578125" style="38"/>
    <col min="7704" max="7704" width="15.140625" style="38" customWidth="1"/>
    <col min="7705" max="7705" width="31.85546875" style="38" customWidth="1"/>
    <col min="7706" max="7706" width="20.140625" style="38" customWidth="1"/>
    <col min="7707" max="7707" width="127.140625" style="38" customWidth="1"/>
    <col min="7708" max="7959" width="11.42578125" style="38"/>
    <col min="7960" max="7960" width="15.140625" style="38" customWidth="1"/>
    <col min="7961" max="7961" width="31.85546875" style="38" customWidth="1"/>
    <col min="7962" max="7962" width="20.140625" style="38" customWidth="1"/>
    <col min="7963" max="7963" width="127.140625" style="38" customWidth="1"/>
    <col min="7964" max="8215" width="11.42578125" style="38"/>
    <col min="8216" max="8216" width="15.140625" style="38" customWidth="1"/>
    <col min="8217" max="8217" width="31.85546875" style="38" customWidth="1"/>
    <col min="8218" max="8218" width="20.140625" style="38" customWidth="1"/>
    <col min="8219" max="8219" width="127.140625" style="38" customWidth="1"/>
    <col min="8220" max="8471" width="11.42578125" style="38"/>
    <col min="8472" max="8472" width="15.140625" style="38" customWidth="1"/>
    <col min="8473" max="8473" width="31.85546875" style="38" customWidth="1"/>
    <col min="8474" max="8474" width="20.140625" style="38" customWidth="1"/>
    <col min="8475" max="8475" width="127.140625" style="38" customWidth="1"/>
    <col min="8476" max="8727" width="11.42578125" style="38"/>
    <col min="8728" max="8728" width="15.140625" style="38" customWidth="1"/>
    <col min="8729" max="8729" width="31.85546875" style="38" customWidth="1"/>
    <col min="8730" max="8730" width="20.140625" style="38" customWidth="1"/>
    <col min="8731" max="8731" width="127.140625" style="38" customWidth="1"/>
    <col min="8732" max="8983" width="11.42578125" style="38"/>
    <col min="8984" max="8984" width="15.140625" style="38" customWidth="1"/>
    <col min="8985" max="8985" width="31.85546875" style="38" customWidth="1"/>
    <col min="8986" max="8986" width="20.140625" style="38" customWidth="1"/>
    <col min="8987" max="8987" width="127.140625" style="38" customWidth="1"/>
    <col min="8988" max="9239" width="11.42578125" style="38"/>
    <col min="9240" max="9240" width="15.140625" style="38" customWidth="1"/>
    <col min="9241" max="9241" width="31.85546875" style="38" customWidth="1"/>
    <col min="9242" max="9242" width="20.140625" style="38" customWidth="1"/>
    <col min="9243" max="9243" width="127.140625" style="38" customWidth="1"/>
    <col min="9244" max="9495" width="11.42578125" style="38"/>
    <col min="9496" max="9496" width="15.140625" style="38" customWidth="1"/>
    <col min="9497" max="9497" width="31.85546875" style="38" customWidth="1"/>
    <col min="9498" max="9498" width="20.140625" style="38" customWidth="1"/>
    <col min="9499" max="9499" width="127.140625" style="38" customWidth="1"/>
    <col min="9500" max="9751" width="11.42578125" style="38"/>
    <col min="9752" max="9752" width="15.140625" style="38" customWidth="1"/>
    <col min="9753" max="9753" width="31.85546875" style="38" customWidth="1"/>
    <col min="9754" max="9754" width="20.140625" style="38" customWidth="1"/>
    <col min="9755" max="9755" width="127.140625" style="38" customWidth="1"/>
    <col min="9756" max="10007" width="11.42578125" style="38"/>
    <col min="10008" max="10008" width="15.140625" style="38" customWidth="1"/>
    <col min="10009" max="10009" width="31.85546875" style="38" customWidth="1"/>
    <col min="10010" max="10010" width="20.140625" style="38" customWidth="1"/>
    <col min="10011" max="10011" width="127.140625" style="38" customWidth="1"/>
    <col min="10012" max="10263" width="11.42578125" style="38"/>
    <col min="10264" max="10264" width="15.140625" style="38" customWidth="1"/>
    <col min="10265" max="10265" width="31.85546875" style="38" customWidth="1"/>
    <col min="10266" max="10266" width="20.140625" style="38" customWidth="1"/>
    <col min="10267" max="10267" width="127.140625" style="38" customWidth="1"/>
    <col min="10268" max="10519" width="11.42578125" style="38"/>
    <col min="10520" max="10520" width="15.140625" style="38" customWidth="1"/>
    <col min="10521" max="10521" width="31.85546875" style="38" customWidth="1"/>
    <col min="10522" max="10522" width="20.140625" style="38" customWidth="1"/>
    <col min="10523" max="10523" width="127.140625" style="38" customWidth="1"/>
    <col min="10524" max="10775" width="11.42578125" style="38"/>
    <col min="10776" max="10776" width="15.140625" style="38" customWidth="1"/>
    <col min="10777" max="10777" width="31.85546875" style="38" customWidth="1"/>
    <col min="10778" max="10778" width="20.140625" style="38" customWidth="1"/>
    <col min="10779" max="10779" width="127.140625" style="38" customWidth="1"/>
    <col min="10780" max="11031" width="11.42578125" style="38"/>
    <col min="11032" max="11032" width="15.140625" style="38" customWidth="1"/>
    <col min="11033" max="11033" width="31.85546875" style="38" customWidth="1"/>
    <col min="11034" max="11034" width="20.140625" style="38" customWidth="1"/>
    <col min="11035" max="11035" width="127.140625" style="38" customWidth="1"/>
    <col min="11036" max="11287" width="11.42578125" style="38"/>
    <col min="11288" max="11288" width="15.140625" style="38" customWidth="1"/>
    <col min="11289" max="11289" width="31.85546875" style="38" customWidth="1"/>
    <col min="11290" max="11290" width="20.140625" style="38" customWidth="1"/>
    <col min="11291" max="11291" width="127.140625" style="38" customWidth="1"/>
    <col min="11292" max="11543" width="11.42578125" style="38"/>
    <col min="11544" max="11544" width="15.140625" style="38" customWidth="1"/>
    <col min="11545" max="11545" width="31.85546875" style="38" customWidth="1"/>
    <col min="11546" max="11546" width="20.140625" style="38" customWidth="1"/>
    <col min="11547" max="11547" width="127.140625" style="38" customWidth="1"/>
    <col min="11548" max="11799" width="11.42578125" style="38"/>
    <col min="11800" max="11800" width="15.140625" style="38" customWidth="1"/>
    <col min="11801" max="11801" width="31.85546875" style="38" customWidth="1"/>
    <col min="11802" max="11802" width="20.140625" style="38" customWidth="1"/>
    <col min="11803" max="11803" width="127.140625" style="38" customWidth="1"/>
    <col min="11804" max="12055" width="11.42578125" style="38"/>
    <col min="12056" max="12056" width="15.140625" style="38" customWidth="1"/>
    <col min="12057" max="12057" width="31.85546875" style="38" customWidth="1"/>
    <col min="12058" max="12058" width="20.140625" style="38" customWidth="1"/>
    <col min="12059" max="12059" width="127.140625" style="38" customWidth="1"/>
    <col min="12060" max="12311" width="11.42578125" style="38"/>
    <col min="12312" max="12312" width="15.140625" style="38" customWidth="1"/>
    <col min="12313" max="12313" width="31.85546875" style="38" customWidth="1"/>
    <col min="12314" max="12314" width="20.140625" style="38" customWidth="1"/>
    <col min="12315" max="12315" width="127.140625" style="38" customWidth="1"/>
    <col min="12316" max="12567" width="11.42578125" style="38"/>
    <col min="12568" max="12568" width="15.140625" style="38" customWidth="1"/>
    <col min="12569" max="12569" width="31.85546875" style="38" customWidth="1"/>
    <col min="12570" max="12570" width="20.140625" style="38" customWidth="1"/>
    <col min="12571" max="12571" width="127.140625" style="38" customWidth="1"/>
    <col min="12572" max="12823" width="11.42578125" style="38"/>
    <col min="12824" max="12824" width="15.140625" style="38" customWidth="1"/>
    <col min="12825" max="12825" width="31.85546875" style="38" customWidth="1"/>
    <col min="12826" max="12826" width="20.140625" style="38" customWidth="1"/>
    <col min="12827" max="12827" width="127.140625" style="38" customWidth="1"/>
    <col min="12828" max="13079" width="11.42578125" style="38"/>
    <col min="13080" max="13080" width="15.140625" style="38" customWidth="1"/>
    <col min="13081" max="13081" width="31.85546875" style="38" customWidth="1"/>
    <col min="13082" max="13082" width="20.140625" style="38" customWidth="1"/>
    <col min="13083" max="13083" width="127.140625" style="38" customWidth="1"/>
    <col min="13084" max="13335" width="11.42578125" style="38"/>
    <col min="13336" max="13336" width="15.140625" style="38" customWidth="1"/>
    <col min="13337" max="13337" width="31.85546875" style="38" customWidth="1"/>
    <col min="13338" max="13338" width="20.140625" style="38" customWidth="1"/>
    <col min="13339" max="13339" width="127.140625" style="38" customWidth="1"/>
    <col min="13340" max="13591" width="11.42578125" style="38"/>
    <col min="13592" max="13592" width="15.140625" style="38" customWidth="1"/>
    <col min="13593" max="13593" width="31.85546875" style="38" customWidth="1"/>
    <col min="13594" max="13594" width="20.140625" style="38" customWidth="1"/>
    <col min="13595" max="13595" width="127.140625" style="38" customWidth="1"/>
    <col min="13596" max="13847" width="11.42578125" style="38"/>
    <col min="13848" max="13848" width="15.140625" style="38" customWidth="1"/>
    <col min="13849" max="13849" width="31.85546875" style="38" customWidth="1"/>
    <col min="13850" max="13850" width="20.140625" style="38" customWidth="1"/>
    <col min="13851" max="13851" width="127.140625" style="38" customWidth="1"/>
    <col min="13852" max="14103" width="11.42578125" style="38"/>
    <col min="14104" max="14104" width="15.140625" style="38" customWidth="1"/>
    <col min="14105" max="14105" width="31.85546875" style="38" customWidth="1"/>
    <col min="14106" max="14106" width="20.140625" style="38" customWidth="1"/>
    <col min="14107" max="14107" width="127.140625" style="38" customWidth="1"/>
    <col min="14108" max="14359" width="11.42578125" style="38"/>
    <col min="14360" max="14360" width="15.140625" style="38" customWidth="1"/>
    <col min="14361" max="14361" width="31.85546875" style="38" customWidth="1"/>
    <col min="14362" max="14362" width="20.140625" style="38" customWidth="1"/>
    <col min="14363" max="14363" width="127.140625" style="38" customWidth="1"/>
    <col min="14364" max="14615" width="11.42578125" style="38"/>
    <col min="14616" max="14616" width="15.140625" style="38" customWidth="1"/>
    <col min="14617" max="14617" width="31.85546875" style="38" customWidth="1"/>
    <col min="14618" max="14618" width="20.140625" style="38" customWidth="1"/>
    <col min="14619" max="14619" width="127.140625" style="38" customWidth="1"/>
    <col min="14620" max="14871" width="11.42578125" style="38"/>
    <col min="14872" max="14872" width="15.140625" style="38" customWidth="1"/>
    <col min="14873" max="14873" width="31.85546875" style="38" customWidth="1"/>
    <col min="14874" max="14874" width="20.140625" style="38" customWidth="1"/>
    <col min="14875" max="14875" width="127.140625" style="38" customWidth="1"/>
    <col min="14876" max="15127" width="11.42578125" style="38"/>
    <col min="15128" max="15128" width="15.140625" style="38" customWidth="1"/>
    <col min="15129" max="15129" width="31.85546875" style="38" customWidth="1"/>
    <col min="15130" max="15130" width="20.140625" style="38" customWidth="1"/>
    <col min="15131" max="15131" width="127.140625" style="38" customWidth="1"/>
    <col min="15132" max="15383" width="11.42578125" style="38"/>
    <col min="15384" max="15384" width="15.140625" style="38" customWidth="1"/>
    <col min="15385" max="15385" width="31.85546875" style="38" customWidth="1"/>
    <col min="15386" max="15386" width="20.140625" style="38" customWidth="1"/>
    <col min="15387" max="15387" width="127.140625" style="38" customWidth="1"/>
    <col min="15388" max="15639" width="11.42578125" style="38"/>
    <col min="15640" max="15640" width="15.140625" style="38" customWidth="1"/>
    <col min="15641" max="15641" width="31.85546875" style="38" customWidth="1"/>
    <col min="15642" max="15642" width="20.140625" style="38" customWidth="1"/>
    <col min="15643" max="15643" width="127.140625" style="38" customWidth="1"/>
    <col min="15644" max="15895" width="11.42578125" style="38"/>
    <col min="15896" max="15896" width="15.140625" style="38" customWidth="1"/>
    <col min="15897" max="15897" width="31.85546875" style="38" customWidth="1"/>
    <col min="15898" max="15898" width="20.140625" style="38" customWidth="1"/>
    <col min="15899" max="15899" width="127.140625" style="38" customWidth="1"/>
    <col min="15900" max="16151" width="11.42578125" style="38"/>
    <col min="16152" max="16152" width="15.140625" style="38" customWidth="1"/>
    <col min="16153" max="16153" width="31.85546875" style="38" customWidth="1"/>
    <col min="16154" max="16154" width="20.140625" style="38" customWidth="1"/>
    <col min="16155" max="16155" width="127.140625" style="38" customWidth="1"/>
    <col min="16156" max="16384" width="11.42578125" style="38"/>
  </cols>
  <sheetData>
    <row r="1" spans="1:42" hidden="1" x14ac:dyDescent="0.25">
      <c r="A1" s="38" t="s">
        <v>0</v>
      </c>
      <c r="B1" s="38" t="s">
        <v>717</v>
      </c>
      <c r="C1" s="38" t="s">
        <v>718</v>
      </c>
      <c r="D1" s="38" t="s">
        <v>719</v>
      </c>
      <c r="E1" s="38" t="s">
        <v>720</v>
      </c>
      <c r="F1" s="38" t="s">
        <v>721</v>
      </c>
      <c r="G1" s="38" t="s">
        <v>722</v>
      </c>
      <c r="H1" s="38" t="s">
        <v>723</v>
      </c>
      <c r="I1" s="38" t="s">
        <v>724</v>
      </c>
      <c r="J1" s="38" t="s">
        <v>725</v>
      </c>
      <c r="K1" s="38" t="s">
        <v>726</v>
      </c>
      <c r="L1" s="38" t="s">
        <v>727</v>
      </c>
      <c r="M1" s="38" t="s">
        <v>728</v>
      </c>
      <c r="N1" s="38" t="s">
        <v>729</v>
      </c>
      <c r="O1" s="38" t="s">
        <v>730</v>
      </c>
      <c r="P1" s="38" t="s">
        <v>731</v>
      </c>
      <c r="Q1" s="38" t="s">
        <v>732</v>
      </c>
      <c r="R1" s="38" t="s">
        <v>733</v>
      </c>
      <c r="S1" s="38" t="s">
        <v>734</v>
      </c>
      <c r="T1" s="38" t="s">
        <v>735</v>
      </c>
      <c r="U1" s="38" t="s">
        <v>736</v>
      </c>
      <c r="V1" s="38" t="s">
        <v>737</v>
      </c>
      <c r="W1" s="38" t="s">
        <v>738</v>
      </c>
      <c r="X1" s="38" t="s">
        <v>739</v>
      </c>
    </row>
    <row r="2" spans="1:42" ht="25.5" customHeight="1" x14ac:dyDescent="0.25">
      <c r="A2" s="500" t="s">
        <v>127</v>
      </c>
      <c r="B2" s="500" t="s">
        <v>549</v>
      </c>
      <c r="C2" s="500"/>
      <c r="D2" s="500"/>
      <c r="E2" s="500"/>
      <c r="F2" s="500"/>
      <c r="G2" s="500"/>
      <c r="H2" s="500"/>
      <c r="I2" s="500"/>
      <c r="J2" s="500"/>
      <c r="K2" s="500"/>
      <c r="L2" s="500"/>
      <c r="M2" s="500"/>
      <c r="N2" s="500"/>
      <c r="O2" s="500"/>
      <c r="P2" s="500"/>
      <c r="Q2" s="231"/>
      <c r="R2" s="231"/>
      <c r="S2" s="231"/>
      <c r="T2" s="231"/>
      <c r="U2" s="231"/>
      <c r="V2" s="231"/>
      <c r="W2" s="231"/>
      <c r="X2" s="231"/>
      <c r="Y2" s="500" t="s">
        <v>598</v>
      </c>
      <c r="Z2" s="500" t="s">
        <v>674</v>
      </c>
      <c r="AA2" s="500" t="s">
        <v>1</v>
      </c>
    </row>
    <row r="3" spans="1:42" x14ac:dyDescent="0.25">
      <c r="A3" s="500"/>
      <c r="B3" s="231" t="s">
        <v>553</v>
      </c>
      <c r="C3" s="247">
        <v>12420</v>
      </c>
      <c r="D3" s="247">
        <v>12785</v>
      </c>
      <c r="E3" s="247">
        <v>13150</v>
      </c>
      <c r="F3" s="247">
        <v>13516</v>
      </c>
      <c r="G3" s="247">
        <v>13881</v>
      </c>
      <c r="H3" s="247">
        <v>14246</v>
      </c>
      <c r="I3" s="247">
        <v>14611</v>
      </c>
      <c r="J3" s="247">
        <v>14977</v>
      </c>
      <c r="K3" s="247">
        <v>15342</v>
      </c>
      <c r="L3" s="247">
        <v>15707</v>
      </c>
      <c r="M3" s="247">
        <v>17899</v>
      </c>
      <c r="N3" s="247">
        <v>18264</v>
      </c>
      <c r="O3" s="247">
        <v>18629</v>
      </c>
      <c r="P3" s="247">
        <v>18994</v>
      </c>
      <c r="Q3" s="247">
        <v>19360</v>
      </c>
      <c r="R3" s="247">
        <v>20090</v>
      </c>
      <c r="S3" s="247">
        <v>21186</v>
      </c>
      <c r="T3" s="247">
        <v>22282</v>
      </c>
      <c r="U3" s="247">
        <v>23377</v>
      </c>
      <c r="V3" s="247">
        <v>24473</v>
      </c>
      <c r="W3" s="247">
        <v>25569</v>
      </c>
      <c r="X3" s="247">
        <v>26665</v>
      </c>
      <c r="Y3" s="500"/>
      <c r="Z3" s="500"/>
      <c r="AA3" s="500"/>
    </row>
    <row r="4" spans="1:42" s="77" customFormat="1" x14ac:dyDescent="0.25">
      <c r="A4" s="227">
        <v>42005</v>
      </c>
      <c r="B4" s="104">
        <v>150</v>
      </c>
      <c r="C4" s="104">
        <v>151</v>
      </c>
      <c r="D4" s="104">
        <v>152</v>
      </c>
      <c r="E4" s="104">
        <v>153</v>
      </c>
      <c r="F4" s="104">
        <v>154</v>
      </c>
      <c r="G4" s="104">
        <v>155</v>
      </c>
      <c r="H4" s="104">
        <v>156</v>
      </c>
      <c r="I4" s="104">
        <v>17</v>
      </c>
      <c r="J4" s="104">
        <v>158</v>
      </c>
      <c r="K4" s="104">
        <v>159</v>
      </c>
      <c r="L4" s="105">
        <v>160</v>
      </c>
      <c r="M4" s="105">
        <v>161</v>
      </c>
      <c r="N4" s="105">
        <v>162</v>
      </c>
      <c r="O4" s="105">
        <v>163</v>
      </c>
      <c r="P4" s="105">
        <v>164</v>
      </c>
      <c r="Q4" s="105">
        <v>165</v>
      </c>
      <c r="R4" s="105">
        <v>166</v>
      </c>
      <c r="S4" s="105">
        <v>167</v>
      </c>
      <c r="T4" s="105">
        <v>168</v>
      </c>
      <c r="U4" s="105">
        <v>169</v>
      </c>
      <c r="V4" s="105">
        <v>170</v>
      </c>
      <c r="W4" s="105">
        <v>171</v>
      </c>
      <c r="X4" s="105">
        <v>172</v>
      </c>
      <c r="Y4" s="135" t="s">
        <v>1178</v>
      </c>
      <c r="Z4" s="283">
        <v>41660</v>
      </c>
      <c r="AA4" s="55" t="s">
        <v>1180</v>
      </c>
      <c r="AB4" s="105"/>
      <c r="AC4" s="105"/>
      <c r="AD4" s="105"/>
      <c r="AE4" s="105"/>
      <c r="AF4" s="105"/>
      <c r="AG4" s="105"/>
      <c r="AH4" s="105"/>
      <c r="AI4" s="105"/>
      <c r="AJ4" s="105"/>
      <c r="AK4" s="105"/>
      <c r="AL4" s="105"/>
      <c r="AM4" s="105"/>
      <c r="AO4" s="106"/>
      <c r="AP4" s="233"/>
    </row>
    <row r="5" spans="1:42" s="77" customFormat="1" x14ac:dyDescent="0.25">
      <c r="A5" s="227">
        <v>41275</v>
      </c>
      <c r="B5" s="104">
        <v>150</v>
      </c>
      <c r="C5" s="104">
        <v>151</v>
      </c>
      <c r="D5" s="104">
        <v>152</v>
      </c>
      <c r="E5" s="104">
        <v>153</v>
      </c>
      <c r="F5" s="104">
        <v>154</v>
      </c>
      <c r="G5" s="104">
        <v>155</v>
      </c>
      <c r="H5" s="104">
        <v>156</v>
      </c>
      <c r="I5" s="104">
        <v>157</v>
      </c>
      <c r="J5" s="104">
        <v>158</v>
      </c>
      <c r="K5" s="104">
        <v>159</v>
      </c>
      <c r="L5" s="105">
        <v>160</v>
      </c>
      <c r="M5" s="105">
        <v>161</v>
      </c>
      <c r="N5" s="105">
        <v>162</v>
      </c>
      <c r="O5" s="105">
        <v>163</v>
      </c>
      <c r="P5" s="105">
        <v>164</v>
      </c>
      <c r="Q5" s="105">
        <v>165</v>
      </c>
      <c r="R5" s="105">
        <v>166</v>
      </c>
      <c r="S5" s="105"/>
      <c r="T5" s="105"/>
      <c r="U5" s="105"/>
      <c r="V5" s="105"/>
      <c r="W5" s="105"/>
      <c r="X5" s="105"/>
      <c r="Y5" s="135" t="s">
        <v>916</v>
      </c>
      <c r="Z5" s="46">
        <v>41272</v>
      </c>
      <c r="AA5" s="55" t="s">
        <v>1176</v>
      </c>
      <c r="AB5" s="105"/>
      <c r="AC5" s="105"/>
      <c r="AD5" s="105"/>
      <c r="AE5" s="105"/>
      <c r="AF5" s="105"/>
      <c r="AG5" s="105"/>
      <c r="AH5" s="105"/>
      <c r="AI5" s="105"/>
      <c r="AJ5" s="105"/>
      <c r="AK5" s="105"/>
      <c r="AL5" s="105"/>
      <c r="AM5" s="105"/>
      <c r="AO5" s="106"/>
      <c r="AP5" s="233"/>
    </row>
    <row r="6" spans="1:42" s="77" customFormat="1" x14ac:dyDescent="0.25">
      <c r="A6" s="227">
        <v>40909</v>
      </c>
      <c r="B6" s="104">
        <v>150</v>
      </c>
      <c r="C6" s="104">
        <v>151</v>
      </c>
      <c r="D6" s="104">
        <v>152</v>
      </c>
      <c r="E6" s="104">
        <v>153</v>
      </c>
      <c r="F6" s="104">
        <v>154</v>
      </c>
      <c r="G6" s="104">
        <v>155</v>
      </c>
      <c r="H6" s="104">
        <v>156</v>
      </c>
      <c r="I6" s="104">
        <v>157</v>
      </c>
      <c r="J6" s="104">
        <v>158</v>
      </c>
      <c r="K6" s="104">
        <v>159</v>
      </c>
      <c r="L6" s="105">
        <v>160</v>
      </c>
      <c r="M6" s="105">
        <v>161</v>
      </c>
      <c r="N6" s="105">
        <v>162</v>
      </c>
      <c r="O6" s="105">
        <v>163</v>
      </c>
      <c r="P6" s="105">
        <v>164</v>
      </c>
      <c r="Q6" s="105">
        <v>165</v>
      </c>
      <c r="R6" s="105"/>
      <c r="S6" s="105"/>
      <c r="T6" s="105"/>
      <c r="U6" s="105"/>
      <c r="V6" s="105"/>
      <c r="W6" s="105"/>
      <c r="X6" s="105"/>
      <c r="Y6" s="135" t="s">
        <v>1173</v>
      </c>
      <c r="Z6" s="283">
        <v>40492</v>
      </c>
      <c r="AA6" s="398" t="s">
        <v>1168</v>
      </c>
      <c r="AB6" s="105"/>
      <c r="AC6" s="105"/>
      <c r="AD6" s="105"/>
      <c r="AE6" s="105"/>
      <c r="AF6" s="105"/>
      <c r="AG6" s="105"/>
      <c r="AH6" s="105"/>
      <c r="AI6" s="105"/>
      <c r="AJ6" s="105"/>
      <c r="AK6" s="105"/>
      <c r="AL6" s="105"/>
      <c r="AM6" s="105"/>
      <c r="AO6" s="106"/>
      <c r="AP6" s="233"/>
    </row>
    <row r="7" spans="1:42" s="77" customFormat="1" x14ac:dyDescent="0.25">
      <c r="A7" s="227">
        <v>39814</v>
      </c>
      <c r="B7" s="104">
        <v>150</v>
      </c>
      <c r="C7" s="104">
        <v>151</v>
      </c>
      <c r="D7" s="104">
        <v>152</v>
      </c>
      <c r="E7" s="104">
        <v>153</v>
      </c>
      <c r="F7" s="104">
        <v>154</v>
      </c>
      <c r="G7" s="104">
        <v>155</v>
      </c>
      <c r="H7" s="104">
        <v>156</v>
      </c>
      <c r="I7" s="104">
        <v>157</v>
      </c>
      <c r="J7" s="104">
        <v>158</v>
      </c>
      <c r="K7" s="104">
        <v>159</v>
      </c>
      <c r="L7" s="105">
        <v>160</v>
      </c>
      <c r="M7" s="105">
        <v>161</v>
      </c>
      <c r="N7" s="105">
        <v>162</v>
      </c>
      <c r="O7" s="105">
        <v>163</v>
      </c>
      <c r="P7" s="105">
        <v>164</v>
      </c>
      <c r="Q7" s="105"/>
      <c r="R7" s="105"/>
      <c r="S7" s="105"/>
      <c r="T7" s="105"/>
      <c r="U7" s="105"/>
      <c r="V7" s="105"/>
      <c r="W7" s="105"/>
      <c r="X7" s="105"/>
      <c r="Y7" s="135" t="s">
        <v>1172</v>
      </c>
      <c r="Z7" s="106"/>
      <c r="AA7" s="415"/>
    </row>
    <row r="8" spans="1:42" s="77" customFormat="1" x14ac:dyDescent="0.25">
      <c r="A8" s="134">
        <v>34335</v>
      </c>
      <c r="B8" s="104">
        <v>150</v>
      </c>
      <c r="C8" s="104">
        <v>151</v>
      </c>
      <c r="D8" s="104">
        <v>152</v>
      </c>
      <c r="E8" s="104">
        <v>153</v>
      </c>
      <c r="F8" s="104">
        <v>154</v>
      </c>
      <c r="G8" s="104">
        <v>155</v>
      </c>
      <c r="H8" s="104">
        <v>156</v>
      </c>
      <c r="I8" s="104">
        <v>157</v>
      </c>
      <c r="J8" s="104">
        <v>158</v>
      </c>
      <c r="K8" s="104">
        <v>159</v>
      </c>
      <c r="L8" s="104">
        <v>160</v>
      </c>
      <c r="M8" s="105"/>
      <c r="N8" s="105"/>
      <c r="O8" s="105"/>
      <c r="P8" s="105"/>
      <c r="Q8" s="105"/>
      <c r="R8" s="105"/>
      <c r="S8" s="105"/>
      <c r="T8" s="105"/>
      <c r="U8" s="105"/>
      <c r="V8" s="105"/>
      <c r="W8" s="105"/>
      <c r="X8" s="105"/>
      <c r="Y8" s="135" t="s">
        <v>1174</v>
      </c>
      <c r="Z8" s="106"/>
      <c r="AA8" s="77" t="s">
        <v>554</v>
      </c>
    </row>
    <row r="9" spans="1:42" s="77" customFormat="1" x14ac:dyDescent="0.25">
      <c r="A9" s="227">
        <v>30317</v>
      </c>
      <c r="B9" s="105">
        <v>150</v>
      </c>
      <c r="C9" s="105"/>
      <c r="D9" s="105"/>
      <c r="E9" s="105"/>
      <c r="F9" s="105"/>
      <c r="G9" s="105"/>
      <c r="H9" s="105"/>
      <c r="I9" s="105"/>
      <c r="J9" s="105"/>
      <c r="K9" s="105"/>
      <c r="L9" s="105"/>
      <c r="M9" s="105"/>
      <c r="N9" s="105"/>
      <c r="O9" s="105"/>
      <c r="P9" s="105"/>
      <c r="Q9" s="105"/>
      <c r="R9" s="105"/>
      <c r="S9" s="105"/>
      <c r="T9" s="105"/>
      <c r="U9" s="105"/>
      <c r="V9" s="105"/>
      <c r="W9" s="105"/>
      <c r="X9" s="105"/>
      <c r="Y9" s="135" t="s">
        <v>1175</v>
      </c>
      <c r="Z9" s="3">
        <v>30155</v>
      </c>
      <c r="AA9" s="86" t="s">
        <v>945</v>
      </c>
    </row>
    <row r="10" spans="1:42" ht="15" customHeight="1" x14ac:dyDescent="0.25">
      <c r="A10" s="235"/>
      <c r="B10" s="192"/>
      <c r="C10" s="192"/>
      <c r="D10" s="192"/>
      <c r="E10" s="192"/>
      <c r="F10" s="192"/>
      <c r="G10" s="192"/>
      <c r="H10" s="192"/>
      <c r="I10" s="192"/>
      <c r="J10" s="192"/>
      <c r="K10" s="192"/>
      <c r="L10" s="192"/>
      <c r="M10" s="192"/>
      <c r="N10" s="192"/>
      <c r="O10" s="192"/>
      <c r="P10" s="192"/>
      <c r="Q10" s="192"/>
      <c r="R10" s="192"/>
      <c r="S10" s="192"/>
      <c r="T10" s="192"/>
      <c r="U10" s="192"/>
      <c r="V10" s="192"/>
      <c r="W10" s="192"/>
      <c r="X10" s="192"/>
      <c r="Y10" s="38"/>
    </row>
    <row r="11" spans="1:42" ht="14.25" customHeight="1" x14ac:dyDescent="0.25">
      <c r="A11" s="140"/>
      <c r="B11" s="202" t="s">
        <v>1167</v>
      </c>
      <c r="C11" s="101"/>
      <c r="D11" s="101"/>
      <c r="E11" s="101"/>
      <c r="F11" s="101"/>
      <c r="G11" s="101"/>
      <c r="H11" s="101"/>
      <c r="I11" s="101"/>
      <c r="J11" s="101"/>
      <c r="K11" s="101"/>
      <c r="L11" s="101"/>
      <c r="M11" s="101"/>
      <c r="N11" s="101"/>
      <c r="O11" s="101"/>
      <c r="P11" s="101"/>
      <c r="Q11" s="101"/>
      <c r="R11" s="101"/>
      <c r="S11" s="101"/>
      <c r="T11" s="101"/>
      <c r="U11" s="101"/>
      <c r="V11" s="101"/>
      <c r="W11" s="101"/>
      <c r="X11" s="101"/>
      <c r="Y11" s="28"/>
      <c r="Z11" s="5"/>
      <c r="AA11" s="7"/>
    </row>
    <row r="12" spans="1:42" x14ac:dyDescent="0.25">
      <c r="A12" s="140"/>
      <c r="B12" s="381" t="s">
        <v>1121</v>
      </c>
      <c r="C12" s="101"/>
      <c r="D12" s="101"/>
      <c r="E12" s="101"/>
      <c r="F12" s="101"/>
      <c r="G12" s="101"/>
      <c r="H12" s="101"/>
      <c r="I12" s="101"/>
      <c r="J12" s="101"/>
      <c r="K12" s="101"/>
      <c r="L12" s="101"/>
      <c r="M12" s="101"/>
      <c r="N12" s="101"/>
      <c r="O12" s="101"/>
      <c r="P12" s="101"/>
      <c r="Q12" s="101"/>
      <c r="R12" s="101"/>
      <c r="S12" s="101"/>
      <c r="T12" s="101"/>
      <c r="U12" s="101"/>
      <c r="V12" s="101"/>
      <c r="W12" s="101"/>
      <c r="X12" s="101"/>
      <c r="Y12" s="28"/>
      <c r="Z12" s="5"/>
      <c r="AA12" s="7"/>
    </row>
    <row r="13" spans="1:42" x14ac:dyDescent="0.25">
      <c r="A13" s="17"/>
      <c r="B13" s="396" t="s">
        <v>1117</v>
      </c>
      <c r="C13" s="101"/>
      <c r="D13" s="101"/>
      <c r="E13" s="101"/>
      <c r="F13" s="101"/>
      <c r="G13" s="101"/>
      <c r="H13" s="101"/>
      <c r="I13" s="101"/>
      <c r="J13" s="101"/>
      <c r="K13" s="101"/>
      <c r="L13" s="101"/>
      <c r="M13" s="101"/>
      <c r="N13" s="101"/>
      <c r="O13" s="101"/>
      <c r="P13" s="101"/>
      <c r="Q13" s="101"/>
      <c r="R13" s="101"/>
      <c r="S13" s="101"/>
      <c r="T13" s="101"/>
      <c r="U13" s="101"/>
      <c r="V13" s="101"/>
      <c r="W13" s="101"/>
      <c r="X13" s="101"/>
      <c r="Y13" s="28"/>
      <c r="Z13" s="5"/>
      <c r="AA13" s="7"/>
    </row>
    <row r="14" spans="1:42" x14ac:dyDescent="0.25">
      <c r="A14" s="17"/>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28"/>
      <c r="Z14" s="137"/>
      <c r="AA14" s="7"/>
    </row>
    <row r="15" spans="1:42" x14ac:dyDescent="0.25">
      <c r="A15" s="141"/>
      <c r="B15" s="175"/>
      <c r="C15" s="121"/>
      <c r="D15" s="121"/>
      <c r="E15" s="121"/>
      <c r="F15" s="121"/>
      <c r="G15" s="121"/>
      <c r="H15" s="121"/>
      <c r="I15" s="121"/>
      <c r="J15" s="121"/>
      <c r="K15" s="121"/>
      <c r="L15" s="121"/>
      <c r="M15" s="121"/>
      <c r="N15" s="121"/>
      <c r="O15" s="121"/>
      <c r="P15" s="121"/>
      <c r="Q15" s="121"/>
      <c r="R15" s="121"/>
      <c r="S15" s="121"/>
      <c r="T15" s="121"/>
      <c r="U15" s="121"/>
      <c r="V15" s="121"/>
      <c r="W15" s="121"/>
      <c r="X15" s="121"/>
      <c r="Y15" s="28"/>
      <c r="Z15" s="137"/>
      <c r="AA15" s="7"/>
    </row>
    <row r="16" spans="1:42" x14ac:dyDescent="0.25">
      <c r="A16" s="141"/>
      <c r="B16" s="174"/>
      <c r="C16" s="121"/>
      <c r="D16" s="121"/>
      <c r="E16" s="121"/>
      <c r="F16" s="121"/>
      <c r="G16" s="121"/>
      <c r="H16" s="121"/>
      <c r="I16" s="121"/>
      <c r="J16" s="121"/>
      <c r="K16" s="121"/>
      <c r="L16" s="121"/>
      <c r="M16" s="121"/>
      <c r="N16" s="121"/>
      <c r="O16" s="121"/>
      <c r="P16" s="121"/>
      <c r="Q16" s="121"/>
      <c r="R16" s="121"/>
      <c r="S16" s="121"/>
      <c r="T16" s="121"/>
      <c r="U16" s="121"/>
      <c r="V16" s="121"/>
      <c r="W16" s="121"/>
      <c r="X16" s="121"/>
      <c r="Y16" s="28"/>
      <c r="Z16" s="137"/>
      <c r="AA16" s="7"/>
    </row>
    <row r="17" spans="1:27" ht="15" customHeight="1" x14ac:dyDescent="0.25">
      <c r="A17" s="140"/>
      <c r="B17" s="174"/>
      <c r="C17" s="121"/>
      <c r="D17" s="121"/>
      <c r="E17" s="121"/>
      <c r="F17" s="121"/>
      <c r="G17" s="121"/>
      <c r="H17" s="121"/>
      <c r="I17" s="121"/>
      <c r="J17" s="121"/>
      <c r="K17" s="121"/>
      <c r="L17" s="121"/>
      <c r="M17" s="121"/>
      <c r="N17" s="121"/>
      <c r="O17" s="121"/>
      <c r="P17" s="121"/>
      <c r="Q17" s="121"/>
      <c r="R17" s="121"/>
      <c r="S17" s="121"/>
      <c r="T17" s="121"/>
      <c r="U17" s="121"/>
      <c r="V17" s="121"/>
      <c r="W17" s="121"/>
      <c r="X17" s="121"/>
      <c r="Y17" s="28"/>
      <c r="Z17" s="137"/>
      <c r="AA17" s="7"/>
    </row>
    <row r="18" spans="1:27" x14ac:dyDescent="0.25">
      <c r="A18" s="140"/>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28"/>
      <c r="Z18" s="137"/>
      <c r="AA18" s="7"/>
    </row>
    <row r="19" spans="1:27" x14ac:dyDescent="0.25">
      <c r="A19" s="140"/>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28"/>
      <c r="Z19" s="137"/>
      <c r="AA19" s="7"/>
    </row>
    <row r="20" spans="1:27" x14ac:dyDescent="0.25">
      <c r="A20" s="17"/>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28"/>
      <c r="Z20" s="137"/>
      <c r="AA20" s="7"/>
    </row>
    <row r="21" spans="1:27" x14ac:dyDescent="0.25">
      <c r="A21" s="17"/>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28"/>
      <c r="Z21" s="137"/>
      <c r="AA21" s="7"/>
    </row>
    <row r="22" spans="1:27" x14ac:dyDescent="0.25">
      <c r="A22" s="14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28"/>
      <c r="Z22" s="137"/>
      <c r="AA22" s="7"/>
    </row>
    <row r="23" spans="1:27" x14ac:dyDescent="0.25">
      <c r="A23" s="14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28"/>
      <c r="Z23" s="137"/>
      <c r="AA23" s="7"/>
    </row>
    <row r="24" spans="1:27" x14ac:dyDescent="0.25">
      <c r="A24" s="14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28"/>
      <c r="Z24" s="137"/>
      <c r="AA24" s="7"/>
    </row>
    <row r="25" spans="1:27" x14ac:dyDescent="0.25">
      <c r="A25" s="14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28"/>
      <c r="Z25" s="137"/>
      <c r="AA25" s="7"/>
    </row>
    <row r="26" spans="1:27" x14ac:dyDescent="0.25">
      <c r="A26" s="140"/>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28"/>
      <c r="Z26" s="137"/>
      <c r="AA26" s="7"/>
    </row>
    <row r="27" spans="1:27" x14ac:dyDescent="0.25">
      <c r="A27" s="140"/>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28"/>
      <c r="Z27" s="137"/>
      <c r="AA27" s="7"/>
    </row>
    <row r="28" spans="1:27" x14ac:dyDescent="0.25">
      <c r="A28" s="140"/>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28"/>
      <c r="Z28" s="137"/>
      <c r="AA28" s="7"/>
    </row>
    <row r="29" spans="1:27" x14ac:dyDescent="0.25">
      <c r="A29" s="140"/>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28"/>
      <c r="Z29" s="137"/>
      <c r="AA29" s="7"/>
    </row>
    <row r="30" spans="1:27" x14ac:dyDescent="0.25">
      <c r="A30" s="140"/>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28"/>
      <c r="Z30" s="137"/>
      <c r="AA30" s="7"/>
    </row>
    <row r="31" spans="1:27" x14ac:dyDescent="0.25">
      <c r="A31" s="140"/>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28"/>
      <c r="Z31" s="137"/>
      <c r="AA31" s="7"/>
    </row>
    <row r="32" spans="1:27" x14ac:dyDescent="0.25">
      <c r="A32" s="17"/>
      <c r="B32" s="121"/>
      <c r="C32" s="121"/>
      <c r="D32" s="121"/>
      <c r="E32" s="121"/>
      <c r="F32" s="121"/>
      <c r="G32" s="121"/>
      <c r="H32" s="121"/>
      <c r="I32" s="121"/>
      <c r="J32" s="121"/>
      <c r="K32" s="121"/>
      <c r="L32" s="121"/>
      <c r="M32" s="121"/>
      <c r="N32" s="121"/>
      <c r="O32" s="121"/>
      <c r="P32" s="121"/>
      <c r="Q32" s="121"/>
      <c r="R32" s="121"/>
      <c r="S32" s="121"/>
      <c r="T32" s="121"/>
      <c r="U32" s="137"/>
      <c r="V32" s="137"/>
      <c r="W32" s="137"/>
      <c r="X32" s="137"/>
      <c r="Y32" s="28"/>
      <c r="Z32" s="137"/>
      <c r="AA32" s="7"/>
    </row>
    <row r="33" spans="2:27" x14ac:dyDescent="0.25">
      <c r="B33" s="121"/>
      <c r="C33" s="121"/>
      <c r="D33" s="121"/>
      <c r="E33" s="121"/>
      <c r="F33" s="121"/>
      <c r="G33" s="121"/>
      <c r="H33" s="121"/>
      <c r="I33" s="121"/>
      <c r="J33" s="121"/>
      <c r="K33" s="121"/>
      <c r="L33" s="121"/>
      <c r="M33" s="121"/>
      <c r="N33" s="121"/>
      <c r="O33" s="121"/>
      <c r="P33" s="121"/>
      <c r="Q33" s="121"/>
      <c r="R33" s="121"/>
      <c r="S33" s="121"/>
      <c r="T33" s="121"/>
      <c r="U33" s="137"/>
      <c r="V33" s="137"/>
      <c r="W33" s="137"/>
      <c r="X33" s="137"/>
      <c r="Y33" s="28"/>
      <c r="Z33" s="137"/>
      <c r="AA33" s="7"/>
    </row>
    <row r="34" spans="2:27" x14ac:dyDescent="0.25">
      <c r="B34" s="122"/>
      <c r="C34" s="122"/>
      <c r="D34" s="122"/>
      <c r="E34" s="122"/>
      <c r="F34" s="122"/>
      <c r="G34" s="122"/>
      <c r="H34" s="122"/>
      <c r="I34" s="122"/>
      <c r="J34" s="122"/>
      <c r="K34" s="122"/>
      <c r="L34" s="122"/>
      <c r="M34" s="122"/>
      <c r="N34" s="122"/>
      <c r="O34" s="122"/>
      <c r="P34" s="122"/>
      <c r="Q34" s="122"/>
      <c r="R34" s="122"/>
      <c r="S34" s="122"/>
      <c r="T34" s="122"/>
    </row>
    <row r="35" spans="2:27" x14ac:dyDescent="0.25">
      <c r="B35" s="122"/>
      <c r="C35" s="122"/>
      <c r="D35" s="122"/>
      <c r="E35" s="122"/>
      <c r="F35" s="122"/>
      <c r="G35" s="122"/>
      <c r="H35" s="122"/>
      <c r="I35" s="122"/>
      <c r="J35" s="122"/>
      <c r="K35" s="122"/>
      <c r="L35" s="122"/>
      <c r="M35" s="122"/>
      <c r="N35" s="122"/>
      <c r="O35" s="122"/>
      <c r="P35" s="122"/>
      <c r="Q35" s="122"/>
      <c r="R35" s="122"/>
      <c r="S35" s="122"/>
      <c r="T35" s="122"/>
    </row>
    <row r="36" spans="2:27" x14ac:dyDescent="0.25">
      <c r="B36" s="122"/>
      <c r="C36" s="122"/>
      <c r="D36" s="122"/>
      <c r="E36" s="122"/>
      <c r="F36" s="122"/>
      <c r="G36" s="122"/>
      <c r="H36" s="122"/>
      <c r="I36" s="122"/>
      <c r="J36" s="122"/>
      <c r="K36" s="122"/>
      <c r="L36" s="122"/>
      <c r="M36" s="122"/>
      <c r="N36" s="122"/>
      <c r="O36" s="122"/>
      <c r="P36" s="122"/>
      <c r="Q36" s="122"/>
      <c r="R36" s="122"/>
      <c r="S36" s="122"/>
      <c r="T36" s="122"/>
    </row>
    <row r="37" spans="2:27" x14ac:dyDescent="0.25">
      <c r="B37" s="122"/>
      <c r="C37" s="122"/>
      <c r="D37" s="122"/>
      <c r="E37" s="122"/>
      <c r="F37" s="122"/>
      <c r="G37" s="122"/>
      <c r="H37" s="122"/>
      <c r="I37" s="122"/>
      <c r="J37" s="122"/>
      <c r="K37" s="122"/>
      <c r="L37" s="122"/>
      <c r="M37" s="122"/>
      <c r="N37" s="122"/>
      <c r="O37" s="122"/>
      <c r="P37" s="122"/>
      <c r="Q37" s="122"/>
      <c r="R37" s="122"/>
      <c r="S37" s="122"/>
      <c r="T37" s="122"/>
    </row>
    <row r="38" spans="2:27" x14ac:dyDescent="0.25">
      <c r="B38" s="122"/>
      <c r="C38" s="122"/>
      <c r="D38" s="122"/>
      <c r="E38" s="122"/>
      <c r="F38" s="122"/>
      <c r="G38" s="122"/>
      <c r="H38" s="122"/>
      <c r="I38" s="122"/>
      <c r="J38" s="122"/>
      <c r="K38" s="122"/>
      <c r="L38" s="122"/>
      <c r="M38" s="122"/>
      <c r="N38" s="122"/>
      <c r="O38" s="122"/>
      <c r="P38" s="122"/>
      <c r="Q38" s="122"/>
      <c r="R38" s="122"/>
      <c r="S38" s="122"/>
      <c r="T38" s="122"/>
    </row>
    <row r="39" spans="2:27" x14ac:dyDescent="0.25">
      <c r="B39" s="122"/>
      <c r="C39" s="122"/>
      <c r="D39" s="122"/>
      <c r="E39" s="122"/>
      <c r="F39" s="122"/>
      <c r="G39" s="122"/>
      <c r="H39" s="122"/>
      <c r="I39" s="122"/>
      <c r="J39" s="122"/>
      <c r="K39" s="122"/>
      <c r="L39" s="122"/>
      <c r="M39" s="122"/>
      <c r="N39" s="122"/>
      <c r="O39" s="122"/>
      <c r="P39" s="122"/>
      <c r="Q39" s="122"/>
      <c r="R39" s="122"/>
      <c r="S39" s="122"/>
      <c r="T39" s="122"/>
    </row>
    <row r="40" spans="2:27" x14ac:dyDescent="0.25">
      <c r="B40" s="122"/>
      <c r="C40" s="122"/>
      <c r="D40" s="122"/>
      <c r="E40" s="122"/>
      <c r="F40" s="122"/>
      <c r="G40" s="122"/>
      <c r="H40" s="122"/>
      <c r="I40" s="122"/>
      <c r="J40" s="122"/>
      <c r="K40" s="122"/>
      <c r="L40" s="122"/>
      <c r="M40" s="122"/>
      <c r="N40" s="122"/>
      <c r="O40" s="122"/>
      <c r="P40" s="122"/>
      <c r="Q40" s="122"/>
      <c r="R40" s="122"/>
      <c r="S40" s="122"/>
      <c r="T40" s="122"/>
    </row>
  </sheetData>
  <mergeCells count="5">
    <mergeCell ref="AA2:AA3"/>
    <mergeCell ref="B2:P2"/>
    <mergeCell ref="A2:A3"/>
    <mergeCell ref="Y2:Y3"/>
    <mergeCell ref="Z2:Z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opLeftCell="A2" workbookViewId="0">
      <pane xSplit="1" ySplit="2" topLeftCell="B4" activePane="bottomRight" state="frozen"/>
      <selection activeCell="AA5" sqref="AA5"/>
      <selection pane="topRight" activeCell="AA5" sqref="AA5"/>
      <selection pane="bottomLeft" activeCell="AA5" sqref="AA5"/>
      <selection pane="bottomRight" activeCell="D17" sqref="D17"/>
    </sheetView>
  </sheetViews>
  <sheetFormatPr baseColWidth="10" defaultRowHeight="15" x14ac:dyDescent="0.25"/>
  <cols>
    <col min="1" max="1" width="15.42578125" style="38" customWidth="1"/>
    <col min="2" max="17" width="6.7109375" style="38" customWidth="1"/>
    <col min="18" max="18" width="50.42578125" style="38" customWidth="1"/>
    <col min="19" max="19" width="15.140625" style="38" customWidth="1"/>
    <col min="20" max="20" width="112.42578125" style="38" customWidth="1"/>
    <col min="21" max="272" width="11.42578125" style="38"/>
    <col min="273" max="273" width="15.140625" style="38" customWidth="1"/>
    <col min="274" max="274" width="31.85546875" style="38" customWidth="1"/>
    <col min="275" max="275" width="20.140625" style="38" customWidth="1"/>
    <col min="276" max="276" width="127.140625" style="38" customWidth="1"/>
    <col min="277" max="528" width="11.42578125" style="38"/>
    <col min="529" max="529" width="15.140625" style="38" customWidth="1"/>
    <col min="530" max="530" width="31.85546875" style="38" customWidth="1"/>
    <col min="531" max="531" width="20.140625" style="38" customWidth="1"/>
    <col min="532" max="532" width="127.140625" style="38" customWidth="1"/>
    <col min="533" max="784" width="11.42578125" style="38"/>
    <col min="785" max="785" width="15.140625" style="38" customWidth="1"/>
    <col min="786" max="786" width="31.85546875" style="38" customWidth="1"/>
    <col min="787" max="787" width="20.140625" style="38" customWidth="1"/>
    <col min="788" max="788" width="127.140625" style="38" customWidth="1"/>
    <col min="789" max="1040" width="11.42578125" style="38"/>
    <col min="1041" max="1041" width="15.140625" style="38" customWidth="1"/>
    <col min="1042" max="1042" width="31.85546875" style="38" customWidth="1"/>
    <col min="1043" max="1043" width="20.140625" style="38" customWidth="1"/>
    <col min="1044" max="1044" width="127.140625" style="38" customWidth="1"/>
    <col min="1045" max="1296" width="11.42578125" style="38"/>
    <col min="1297" max="1297" width="15.140625" style="38" customWidth="1"/>
    <col min="1298" max="1298" width="31.85546875" style="38" customWidth="1"/>
    <col min="1299" max="1299" width="20.140625" style="38" customWidth="1"/>
    <col min="1300" max="1300" width="127.140625" style="38" customWidth="1"/>
    <col min="1301" max="1552" width="11.42578125" style="38"/>
    <col min="1553" max="1553" width="15.140625" style="38" customWidth="1"/>
    <col min="1554" max="1554" width="31.85546875" style="38" customWidth="1"/>
    <col min="1555" max="1555" width="20.140625" style="38" customWidth="1"/>
    <col min="1556" max="1556" width="127.140625" style="38" customWidth="1"/>
    <col min="1557" max="1808" width="11.42578125" style="38"/>
    <col min="1809" max="1809" width="15.140625" style="38" customWidth="1"/>
    <col min="1810" max="1810" width="31.85546875" style="38" customWidth="1"/>
    <col min="1811" max="1811" width="20.140625" style="38" customWidth="1"/>
    <col min="1812" max="1812" width="127.140625" style="38" customWidth="1"/>
    <col min="1813" max="2064" width="11.42578125" style="38"/>
    <col min="2065" max="2065" width="15.140625" style="38" customWidth="1"/>
    <col min="2066" max="2066" width="31.85546875" style="38" customWidth="1"/>
    <col min="2067" max="2067" width="20.140625" style="38" customWidth="1"/>
    <col min="2068" max="2068" width="127.140625" style="38" customWidth="1"/>
    <col min="2069" max="2320" width="11.42578125" style="38"/>
    <col min="2321" max="2321" width="15.140625" style="38" customWidth="1"/>
    <col min="2322" max="2322" width="31.85546875" style="38" customWidth="1"/>
    <col min="2323" max="2323" width="20.140625" style="38" customWidth="1"/>
    <col min="2324" max="2324" width="127.140625" style="38" customWidth="1"/>
    <col min="2325" max="2576" width="11.42578125" style="38"/>
    <col min="2577" max="2577" width="15.140625" style="38" customWidth="1"/>
    <col min="2578" max="2578" width="31.85546875" style="38" customWidth="1"/>
    <col min="2579" max="2579" width="20.140625" style="38" customWidth="1"/>
    <col min="2580" max="2580" width="127.140625" style="38" customWidth="1"/>
    <col min="2581" max="2832" width="11.42578125" style="38"/>
    <col min="2833" max="2833" width="15.140625" style="38" customWidth="1"/>
    <col min="2834" max="2834" width="31.85546875" style="38" customWidth="1"/>
    <col min="2835" max="2835" width="20.140625" style="38" customWidth="1"/>
    <col min="2836" max="2836" width="127.140625" style="38" customWidth="1"/>
    <col min="2837" max="3088" width="11.42578125" style="38"/>
    <col min="3089" max="3089" width="15.140625" style="38" customWidth="1"/>
    <col min="3090" max="3090" width="31.85546875" style="38" customWidth="1"/>
    <col min="3091" max="3091" width="20.140625" style="38" customWidth="1"/>
    <col min="3092" max="3092" width="127.140625" style="38" customWidth="1"/>
    <col min="3093" max="3344" width="11.42578125" style="38"/>
    <col min="3345" max="3345" width="15.140625" style="38" customWidth="1"/>
    <col min="3346" max="3346" width="31.85546875" style="38" customWidth="1"/>
    <col min="3347" max="3347" width="20.140625" style="38" customWidth="1"/>
    <col min="3348" max="3348" width="127.140625" style="38" customWidth="1"/>
    <col min="3349" max="3600" width="11.42578125" style="38"/>
    <col min="3601" max="3601" width="15.140625" style="38" customWidth="1"/>
    <col min="3602" max="3602" width="31.85546875" style="38" customWidth="1"/>
    <col min="3603" max="3603" width="20.140625" style="38" customWidth="1"/>
    <col min="3604" max="3604" width="127.140625" style="38" customWidth="1"/>
    <col min="3605" max="3856" width="11.42578125" style="38"/>
    <col min="3857" max="3857" width="15.140625" style="38" customWidth="1"/>
    <col min="3858" max="3858" width="31.85546875" style="38" customWidth="1"/>
    <col min="3859" max="3859" width="20.140625" style="38" customWidth="1"/>
    <col min="3860" max="3860" width="127.140625" style="38" customWidth="1"/>
    <col min="3861" max="4112" width="11.42578125" style="38"/>
    <col min="4113" max="4113" width="15.140625" style="38" customWidth="1"/>
    <col min="4114" max="4114" width="31.85546875" style="38" customWidth="1"/>
    <col min="4115" max="4115" width="20.140625" style="38" customWidth="1"/>
    <col min="4116" max="4116" width="127.140625" style="38" customWidth="1"/>
    <col min="4117" max="4368" width="11.42578125" style="38"/>
    <col min="4369" max="4369" width="15.140625" style="38" customWidth="1"/>
    <col min="4370" max="4370" width="31.85546875" style="38" customWidth="1"/>
    <col min="4371" max="4371" width="20.140625" style="38" customWidth="1"/>
    <col min="4372" max="4372" width="127.140625" style="38" customWidth="1"/>
    <col min="4373" max="4624" width="11.42578125" style="38"/>
    <col min="4625" max="4625" width="15.140625" style="38" customWidth="1"/>
    <col min="4626" max="4626" width="31.85546875" style="38" customWidth="1"/>
    <col min="4627" max="4627" width="20.140625" style="38" customWidth="1"/>
    <col min="4628" max="4628" width="127.140625" style="38" customWidth="1"/>
    <col min="4629" max="4880" width="11.42578125" style="38"/>
    <col min="4881" max="4881" width="15.140625" style="38" customWidth="1"/>
    <col min="4882" max="4882" width="31.85546875" style="38" customWidth="1"/>
    <col min="4883" max="4883" width="20.140625" style="38" customWidth="1"/>
    <col min="4884" max="4884" width="127.140625" style="38" customWidth="1"/>
    <col min="4885" max="5136" width="11.42578125" style="38"/>
    <col min="5137" max="5137" width="15.140625" style="38" customWidth="1"/>
    <col min="5138" max="5138" width="31.85546875" style="38" customWidth="1"/>
    <col min="5139" max="5139" width="20.140625" style="38" customWidth="1"/>
    <col min="5140" max="5140" width="127.140625" style="38" customWidth="1"/>
    <col min="5141" max="5392" width="11.42578125" style="38"/>
    <col min="5393" max="5393" width="15.140625" style="38" customWidth="1"/>
    <col min="5394" max="5394" width="31.85546875" style="38" customWidth="1"/>
    <col min="5395" max="5395" width="20.140625" style="38" customWidth="1"/>
    <col min="5396" max="5396" width="127.140625" style="38" customWidth="1"/>
    <col min="5397" max="5648" width="11.42578125" style="38"/>
    <col min="5649" max="5649" width="15.140625" style="38" customWidth="1"/>
    <col min="5650" max="5650" width="31.85546875" style="38" customWidth="1"/>
    <col min="5651" max="5651" width="20.140625" style="38" customWidth="1"/>
    <col min="5652" max="5652" width="127.140625" style="38" customWidth="1"/>
    <col min="5653" max="5904" width="11.42578125" style="38"/>
    <col min="5905" max="5905" width="15.140625" style="38" customWidth="1"/>
    <col min="5906" max="5906" width="31.85546875" style="38" customWidth="1"/>
    <col min="5907" max="5907" width="20.140625" style="38" customWidth="1"/>
    <col min="5908" max="5908" width="127.140625" style="38" customWidth="1"/>
    <col min="5909" max="6160" width="11.42578125" style="38"/>
    <col min="6161" max="6161" width="15.140625" style="38" customWidth="1"/>
    <col min="6162" max="6162" width="31.85546875" style="38" customWidth="1"/>
    <col min="6163" max="6163" width="20.140625" style="38" customWidth="1"/>
    <col min="6164" max="6164" width="127.140625" style="38" customWidth="1"/>
    <col min="6165" max="6416" width="11.42578125" style="38"/>
    <col min="6417" max="6417" width="15.140625" style="38" customWidth="1"/>
    <col min="6418" max="6418" width="31.85546875" style="38" customWidth="1"/>
    <col min="6419" max="6419" width="20.140625" style="38" customWidth="1"/>
    <col min="6420" max="6420" width="127.140625" style="38" customWidth="1"/>
    <col min="6421" max="6672" width="11.42578125" style="38"/>
    <col min="6673" max="6673" width="15.140625" style="38" customWidth="1"/>
    <col min="6674" max="6674" width="31.85546875" style="38" customWidth="1"/>
    <col min="6675" max="6675" width="20.140625" style="38" customWidth="1"/>
    <col min="6676" max="6676" width="127.140625" style="38" customWidth="1"/>
    <col min="6677" max="6928" width="11.42578125" style="38"/>
    <col min="6929" max="6929" width="15.140625" style="38" customWidth="1"/>
    <col min="6930" max="6930" width="31.85546875" style="38" customWidth="1"/>
    <col min="6931" max="6931" width="20.140625" style="38" customWidth="1"/>
    <col min="6932" max="6932" width="127.140625" style="38" customWidth="1"/>
    <col min="6933" max="7184" width="11.42578125" style="38"/>
    <col min="7185" max="7185" width="15.140625" style="38" customWidth="1"/>
    <col min="7186" max="7186" width="31.85546875" style="38" customWidth="1"/>
    <col min="7187" max="7187" width="20.140625" style="38" customWidth="1"/>
    <col min="7188" max="7188" width="127.140625" style="38" customWidth="1"/>
    <col min="7189" max="7440" width="11.42578125" style="38"/>
    <col min="7441" max="7441" width="15.140625" style="38" customWidth="1"/>
    <col min="7442" max="7442" width="31.85546875" style="38" customWidth="1"/>
    <col min="7443" max="7443" width="20.140625" style="38" customWidth="1"/>
    <col min="7444" max="7444" width="127.140625" style="38" customWidth="1"/>
    <col min="7445" max="7696" width="11.42578125" style="38"/>
    <col min="7697" max="7697" width="15.140625" style="38" customWidth="1"/>
    <col min="7698" max="7698" width="31.85546875" style="38" customWidth="1"/>
    <col min="7699" max="7699" width="20.140625" style="38" customWidth="1"/>
    <col min="7700" max="7700" width="127.140625" style="38" customWidth="1"/>
    <col min="7701" max="7952" width="11.42578125" style="38"/>
    <col min="7953" max="7953" width="15.140625" style="38" customWidth="1"/>
    <col min="7954" max="7954" width="31.85546875" style="38" customWidth="1"/>
    <col min="7955" max="7955" width="20.140625" style="38" customWidth="1"/>
    <col min="7956" max="7956" width="127.140625" style="38" customWidth="1"/>
    <col min="7957" max="8208" width="11.42578125" style="38"/>
    <col min="8209" max="8209" width="15.140625" style="38" customWidth="1"/>
    <col min="8210" max="8210" width="31.85546875" style="38" customWidth="1"/>
    <col min="8211" max="8211" width="20.140625" style="38" customWidth="1"/>
    <col min="8212" max="8212" width="127.140625" style="38" customWidth="1"/>
    <col min="8213" max="8464" width="11.42578125" style="38"/>
    <col min="8465" max="8465" width="15.140625" style="38" customWidth="1"/>
    <col min="8466" max="8466" width="31.85546875" style="38" customWidth="1"/>
    <col min="8467" max="8467" width="20.140625" style="38" customWidth="1"/>
    <col min="8468" max="8468" width="127.140625" style="38" customWidth="1"/>
    <col min="8469" max="8720" width="11.42578125" style="38"/>
    <col min="8721" max="8721" width="15.140625" style="38" customWidth="1"/>
    <col min="8722" max="8722" width="31.85546875" style="38" customWidth="1"/>
    <col min="8723" max="8723" width="20.140625" style="38" customWidth="1"/>
    <col min="8724" max="8724" width="127.140625" style="38" customWidth="1"/>
    <col min="8725" max="8976" width="11.42578125" style="38"/>
    <col min="8977" max="8977" width="15.140625" style="38" customWidth="1"/>
    <col min="8978" max="8978" width="31.85546875" style="38" customWidth="1"/>
    <col min="8979" max="8979" width="20.140625" style="38" customWidth="1"/>
    <col min="8980" max="8980" width="127.140625" style="38" customWidth="1"/>
    <col min="8981" max="9232" width="11.42578125" style="38"/>
    <col min="9233" max="9233" width="15.140625" style="38" customWidth="1"/>
    <col min="9234" max="9234" width="31.85546875" style="38" customWidth="1"/>
    <col min="9235" max="9235" width="20.140625" style="38" customWidth="1"/>
    <col min="9236" max="9236" width="127.140625" style="38" customWidth="1"/>
    <col min="9237" max="9488" width="11.42578125" style="38"/>
    <col min="9489" max="9489" width="15.140625" style="38" customWidth="1"/>
    <col min="9490" max="9490" width="31.85546875" style="38" customWidth="1"/>
    <col min="9491" max="9491" width="20.140625" style="38" customWidth="1"/>
    <col min="9492" max="9492" width="127.140625" style="38" customWidth="1"/>
    <col min="9493" max="9744" width="11.42578125" style="38"/>
    <col min="9745" max="9745" width="15.140625" style="38" customWidth="1"/>
    <col min="9746" max="9746" width="31.85546875" style="38" customWidth="1"/>
    <col min="9747" max="9747" width="20.140625" style="38" customWidth="1"/>
    <col min="9748" max="9748" width="127.140625" style="38" customWidth="1"/>
    <col min="9749" max="10000" width="11.42578125" style="38"/>
    <col min="10001" max="10001" width="15.140625" style="38" customWidth="1"/>
    <col min="10002" max="10002" width="31.85546875" style="38" customWidth="1"/>
    <col min="10003" max="10003" width="20.140625" style="38" customWidth="1"/>
    <col min="10004" max="10004" width="127.140625" style="38" customWidth="1"/>
    <col min="10005" max="10256" width="11.42578125" style="38"/>
    <col min="10257" max="10257" width="15.140625" style="38" customWidth="1"/>
    <col min="10258" max="10258" width="31.85546875" style="38" customWidth="1"/>
    <col min="10259" max="10259" width="20.140625" style="38" customWidth="1"/>
    <col min="10260" max="10260" width="127.140625" style="38" customWidth="1"/>
    <col min="10261" max="10512" width="11.42578125" style="38"/>
    <col min="10513" max="10513" width="15.140625" style="38" customWidth="1"/>
    <col min="10514" max="10514" width="31.85546875" style="38" customWidth="1"/>
    <col min="10515" max="10515" width="20.140625" style="38" customWidth="1"/>
    <col min="10516" max="10516" width="127.140625" style="38" customWidth="1"/>
    <col min="10517" max="10768" width="11.42578125" style="38"/>
    <col min="10769" max="10769" width="15.140625" style="38" customWidth="1"/>
    <col min="10770" max="10770" width="31.85546875" style="38" customWidth="1"/>
    <col min="10771" max="10771" width="20.140625" style="38" customWidth="1"/>
    <col min="10772" max="10772" width="127.140625" style="38" customWidth="1"/>
    <col min="10773" max="11024" width="11.42578125" style="38"/>
    <col min="11025" max="11025" width="15.140625" style="38" customWidth="1"/>
    <col min="11026" max="11026" width="31.85546875" style="38" customWidth="1"/>
    <col min="11027" max="11027" width="20.140625" style="38" customWidth="1"/>
    <col min="11028" max="11028" width="127.140625" style="38" customWidth="1"/>
    <col min="11029" max="11280" width="11.42578125" style="38"/>
    <col min="11281" max="11281" width="15.140625" style="38" customWidth="1"/>
    <col min="11282" max="11282" width="31.85546875" style="38" customWidth="1"/>
    <col min="11283" max="11283" width="20.140625" style="38" customWidth="1"/>
    <col min="11284" max="11284" width="127.140625" style="38" customWidth="1"/>
    <col min="11285" max="11536" width="11.42578125" style="38"/>
    <col min="11537" max="11537" width="15.140625" style="38" customWidth="1"/>
    <col min="11538" max="11538" width="31.85546875" style="38" customWidth="1"/>
    <col min="11539" max="11539" width="20.140625" style="38" customWidth="1"/>
    <col min="11540" max="11540" width="127.140625" style="38" customWidth="1"/>
    <col min="11541" max="11792" width="11.42578125" style="38"/>
    <col min="11793" max="11793" width="15.140625" style="38" customWidth="1"/>
    <col min="11794" max="11794" width="31.85546875" style="38" customWidth="1"/>
    <col min="11795" max="11795" width="20.140625" style="38" customWidth="1"/>
    <col min="11796" max="11796" width="127.140625" style="38" customWidth="1"/>
    <col min="11797" max="12048" width="11.42578125" style="38"/>
    <col min="12049" max="12049" width="15.140625" style="38" customWidth="1"/>
    <col min="12050" max="12050" width="31.85546875" style="38" customWidth="1"/>
    <col min="12051" max="12051" width="20.140625" style="38" customWidth="1"/>
    <col min="12052" max="12052" width="127.140625" style="38" customWidth="1"/>
    <col min="12053" max="12304" width="11.42578125" style="38"/>
    <col min="12305" max="12305" width="15.140625" style="38" customWidth="1"/>
    <col min="12306" max="12306" width="31.85546875" style="38" customWidth="1"/>
    <col min="12307" max="12307" width="20.140625" style="38" customWidth="1"/>
    <col min="12308" max="12308" width="127.140625" style="38" customWidth="1"/>
    <col min="12309" max="12560" width="11.42578125" style="38"/>
    <col min="12561" max="12561" width="15.140625" style="38" customWidth="1"/>
    <col min="12562" max="12562" width="31.85546875" style="38" customWidth="1"/>
    <col min="12563" max="12563" width="20.140625" style="38" customWidth="1"/>
    <col min="12564" max="12564" width="127.140625" style="38" customWidth="1"/>
    <col min="12565" max="12816" width="11.42578125" style="38"/>
    <col min="12817" max="12817" width="15.140625" style="38" customWidth="1"/>
    <col min="12818" max="12818" width="31.85546875" style="38" customWidth="1"/>
    <col min="12819" max="12819" width="20.140625" style="38" customWidth="1"/>
    <col min="12820" max="12820" width="127.140625" style="38" customWidth="1"/>
    <col min="12821" max="13072" width="11.42578125" style="38"/>
    <col min="13073" max="13073" width="15.140625" style="38" customWidth="1"/>
    <col min="13074" max="13074" width="31.85546875" style="38" customWidth="1"/>
    <col min="13075" max="13075" width="20.140625" style="38" customWidth="1"/>
    <col min="13076" max="13076" width="127.140625" style="38" customWidth="1"/>
    <col min="13077" max="13328" width="11.42578125" style="38"/>
    <col min="13329" max="13329" width="15.140625" style="38" customWidth="1"/>
    <col min="13330" max="13330" width="31.85546875" style="38" customWidth="1"/>
    <col min="13331" max="13331" width="20.140625" style="38" customWidth="1"/>
    <col min="13332" max="13332" width="127.140625" style="38" customWidth="1"/>
    <col min="13333" max="13584" width="11.42578125" style="38"/>
    <col min="13585" max="13585" width="15.140625" style="38" customWidth="1"/>
    <col min="13586" max="13586" width="31.85546875" style="38" customWidth="1"/>
    <col min="13587" max="13587" width="20.140625" style="38" customWidth="1"/>
    <col min="13588" max="13588" width="127.140625" style="38" customWidth="1"/>
    <col min="13589" max="13840" width="11.42578125" style="38"/>
    <col min="13841" max="13841" width="15.140625" style="38" customWidth="1"/>
    <col min="13842" max="13842" width="31.85546875" style="38" customWidth="1"/>
    <col min="13843" max="13843" width="20.140625" style="38" customWidth="1"/>
    <col min="13844" max="13844" width="127.140625" style="38" customWidth="1"/>
    <col min="13845" max="14096" width="11.42578125" style="38"/>
    <col min="14097" max="14097" width="15.140625" style="38" customWidth="1"/>
    <col min="14098" max="14098" width="31.85546875" style="38" customWidth="1"/>
    <col min="14099" max="14099" width="20.140625" style="38" customWidth="1"/>
    <col min="14100" max="14100" width="127.140625" style="38" customWidth="1"/>
    <col min="14101" max="14352" width="11.42578125" style="38"/>
    <col min="14353" max="14353" width="15.140625" style="38" customWidth="1"/>
    <col min="14354" max="14354" width="31.85546875" style="38" customWidth="1"/>
    <col min="14355" max="14355" width="20.140625" style="38" customWidth="1"/>
    <col min="14356" max="14356" width="127.140625" style="38" customWidth="1"/>
    <col min="14357" max="14608" width="11.42578125" style="38"/>
    <col min="14609" max="14609" width="15.140625" style="38" customWidth="1"/>
    <col min="14610" max="14610" width="31.85546875" style="38" customWidth="1"/>
    <col min="14611" max="14611" width="20.140625" style="38" customWidth="1"/>
    <col min="14612" max="14612" width="127.140625" style="38" customWidth="1"/>
    <col min="14613" max="14864" width="11.42578125" style="38"/>
    <col min="14865" max="14865" width="15.140625" style="38" customWidth="1"/>
    <col min="14866" max="14866" width="31.85546875" style="38" customWidth="1"/>
    <col min="14867" max="14867" width="20.140625" style="38" customWidth="1"/>
    <col min="14868" max="14868" width="127.140625" style="38" customWidth="1"/>
    <col min="14869" max="15120" width="11.42578125" style="38"/>
    <col min="15121" max="15121" width="15.140625" style="38" customWidth="1"/>
    <col min="15122" max="15122" width="31.85546875" style="38" customWidth="1"/>
    <col min="15123" max="15123" width="20.140625" style="38" customWidth="1"/>
    <col min="15124" max="15124" width="127.140625" style="38" customWidth="1"/>
    <col min="15125" max="15376" width="11.42578125" style="38"/>
    <col min="15377" max="15377" width="15.140625" style="38" customWidth="1"/>
    <col min="15378" max="15378" width="31.85546875" style="38" customWidth="1"/>
    <col min="15379" max="15379" width="20.140625" style="38" customWidth="1"/>
    <col min="15380" max="15380" width="127.140625" style="38" customWidth="1"/>
    <col min="15381" max="15632" width="11.42578125" style="38"/>
    <col min="15633" max="15633" width="15.140625" style="38" customWidth="1"/>
    <col min="15634" max="15634" width="31.85546875" style="38" customWidth="1"/>
    <col min="15635" max="15635" width="20.140625" style="38" customWidth="1"/>
    <col min="15636" max="15636" width="127.140625" style="38" customWidth="1"/>
    <col min="15637" max="15888" width="11.42578125" style="38"/>
    <col min="15889" max="15889" width="15.140625" style="38" customWidth="1"/>
    <col min="15890" max="15890" width="31.85546875" style="38" customWidth="1"/>
    <col min="15891" max="15891" width="20.140625" style="38" customWidth="1"/>
    <col min="15892" max="15892" width="127.140625" style="38" customWidth="1"/>
    <col min="15893" max="16144" width="11.42578125" style="38"/>
    <col min="16145" max="16145" width="15.140625" style="38" customWidth="1"/>
    <col min="16146" max="16146" width="31.85546875" style="38" customWidth="1"/>
    <col min="16147" max="16147" width="20.140625" style="38" customWidth="1"/>
    <col min="16148" max="16148" width="127.140625" style="38" customWidth="1"/>
    <col min="16149" max="16384" width="11.42578125" style="38"/>
  </cols>
  <sheetData>
    <row r="1" spans="1:22" hidden="1" x14ac:dyDescent="0.25">
      <c r="A1" s="38" t="s">
        <v>0</v>
      </c>
      <c r="B1" s="38" t="s">
        <v>740</v>
      </c>
      <c r="C1" s="38" t="s">
        <v>741</v>
      </c>
      <c r="D1" s="38" t="s">
        <v>742</v>
      </c>
      <c r="E1" s="38" t="s">
        <v>743</v>
      </c>
      <c r="F1" s="38" t="s">
        <v>744</v>
      </c>
      <c r="G1" s="38" t="s">
        <v>745</v>
      </c>
      <c r="H1" s="38" t="s">
        <v>746</v>
      </c>
      <c r="I1" s="38" t="s">
        <v>747</v>
      </c>
      <c r="J1" s="38" t="s">
        <v>748</v>
      </c>
      <c r="K1" s="38" t="s">
        <v>749</v>
      </c>
      <c r="L1" s="38" t="s">
        <v>750</v>
      </c>
      <c r="M1" s="38" t="s">
        <v>751</v>
      </c>
      <c r="N1" s="38" t="s">
        <v>752</v>
      </c>
      <c r="O1" s="38" t="s">
        <v>753</v>
      </c>
      <c r="P1" s="38" t="s">
        <v>754</v>
      </c>
      <c r="Q1" s="38" t="s">
        <v>755</v>
      </c>
      <c r="R1" s="38" t="s">
        <v>683</v>
      </c>
      <c r="S1" s="38" t="s">
        <v>677</v>
      </c>
      <c r="T1" s="38" t="s">
        <v>678</v>
      </c>
    </row>
    <row r="2" spans="1:22" s="186" customFormat="1" ht="27.75" customHeight="1" x14ac:dyDescent="0.25">
      <c r="A2" s="500" t="s">
        <v>127</v>
      </c>
      <c r="B2" s="500" t="s">
        <v>1184</v>
      </c>
      <c r="C2" s="500"/>
      <c r="D2" s="500"/>
      <c r="E2" s="500"/>
      <c r="F2" s="500"/>
      <c r="G2" s="500"/>
      <c r="H2" s="500"/>
      <c r="I2" s="500"/>
      <c r="J2" s="500"/>
      <c r="K2" s="500"/>
      <c r="L2" s="500"/>
      <c r="M2" s="500"/>
      <c r="N2" s="500"/>
      <c r="O2" s="500"/>
      <c r="P2" s="500"/>
      <c r="Q2" s="500"/>
      <c r="R2" s="500" t="s">
        <v>598</v>
      </c>
      <c r="S2" s="500" t="s">
        <v>674</v>
      </c>
      <c r="T2" s="500" t="s">
        <v>1</v>
      </c>
    </row>
    <row r="3" spans="1:22" s="186" customFormat="1" ht="30" x14ac:dyDescent="0.25">
      <c r="A3" s="500"/>
      <c r="B3" s="231" t="s">
        <v>918</v>
      </c>
      <c r="C3" s="286">
        <v>1934</v>
      </c>
      <c r="D3" s="286">
        <v>1935</v>
      </c>
      <c r="E3" s="286">
        <v>1936</v>
      </c>
      <c r="F3" s="286">
        <v>1937</v>
      </c>
      <c r="G3" s="286">
        <v>1938</v>
      </c>
      <c r="H3" s="286">
        <v>1939</v>
      </c>
      <c r="I3" s="286">
        <v>1940</v>
      </c>
      <c r="J3" s="286">
        <v>1941</v>
      </c>
      <c r="K3" s="286">
        <v>1942</v>
      </c>
      <c r="L3" s="286">
        <v>1943</v>
      </c>
      <c r="M3" s="286">
        <v>1944</v>
      </c>
      <c r="N3" s="286">
        <v>1945</v>
      </c>
      <c r="O3" s="286">
        <v>1946</v>
      </c>
      <c r="P3" s="286">
        <v>1947</v>
      </c>
      <c r="Q3" s="286">
        <v>1948</v>
      </c>
      <c r="R3" s="500"/>
      <c r="S3" s="500"/>
      <c r="T3" s="500"/>
    </row>
    <row r="4" spans="1:22" s="77" customFormat="1" x14ac:dyDescent="0.25">
      <c r="A4" s="134">
        <v>39448</v>
      </c>
      <c r="B4" s="104">
        <v>10</v>
      </c>
      <c r="C4" s="105">
        <v>11</v>
      </c>
      <c r="D4" s="104">
        <v>12</v>
      </c>
      <c r="E4" s="105">
        <v>13</v>
      </c>
      <c r="F4" s="104">
        <v>14</v>
      </c>
      <c r="G4" s="105">
        <v>15</v>
      </c>
      <c r="H4" s="104">
        <v>16</v>
      </c>
      <c r="I4" s="105">
        <v>17</v>
      </c>
      <c r="J4" s="104">
        <v>18</v>
      </c>
      <c r="K4" s="105">
        <v>19</v>
      </c>
      <c r="L4" s="104">
        <v>20</v>
      </c>
      <c r="M4" s="105">
        <v>21</v>
      </c>
      <c r="N4" s="104">
        <v>22</v>
      </c>
      <c r="O4" s="105">
        <v>23</v>
      </c>
      <c r="P4" s="104">
        <v>24</v>
      </c>
      <c r="Q4" s="105">
        <v>25</v>
      </c>
      <c r="R4" s="34" t="s">
        <v>917</v>
      </c>
      <c r="S4" s="4">
        <v>38032</v>
      </c>
      <c r="T4" s="77" t="s">
        <v>1181</v>
      </c>
    </row>
    <row r="5" spans="1:22" s="77" customFormat="1" x14ac:dyDescent="0.25">
      <c r="A5" s="134">
        <v>34335</v>
      </c>
      <c r="B5" s="104">
        <v>10</v>
      </c>
      <c r="C5" s="105">
        <v>11</v>
      </c>
      <c r="D5" s="104">
        <v>12</v>
      </c>
      <c r="E5" s="105">
        <v>13</v>
      </c>
      <c r="F5" s="104">
        <v>14</v>
      </c>
      <c r="G5" s="105">
        <v>15</v>
      </c>
      <c r="H5" s="104">
        <v>16</v>
      </c>
      <c r="I5" s="105">
        <v>17</v>
      </c>
      <c r="J5" s="104">
        <v>18</v>
      </c>
      <c r="K5" s="105">
        <v>19</v>
      </c>
      <c r="L5" s="104">
        <v>20</v>
      </c>
      <c r="M5" s="105">
        <v>21</v>
      </c>
      <c r="N5" s="104">
        <v>22</v>
      </c>
      <c r="O5" s="105">
        <v>23</v>
      </c>
      <c r="P5" s="104">
        <v>24</v>
      </c>
      <c r="Q5" s="105">
        <v>25</v>
      </c>
      <c r="R5" s="86" t="s">
        <v>1182</v>
      </c>
      <c r="S5" s="4">
        <v>34209</v>
      </c>
      <c r="T5" s="77" t="s">
        <v>1185</v>
      </c>
    </row>
    <row r="6" spans="1:22" s="77" customFormat="1" x14ac:dyDescent="0.25">
      <c r="A6" s="134">
        <v>26299</v>
      </c>
      <c r="B6" s="105">
        <v>10</v>
      </c>
      <c r="C6" s="105"/>
      <c r="D6" s="105"/>
      <c r="E6" s="105"/>
      <c r="F6" s="105"/>
      <c r="G6" s="105"/>
      <c r="H6" s="105"/>
      <c r="I6" s="105"/>
      <c r="J6" s="105"/>
      <c r="K6" s="105"/>
      <c r="L6" s="105"/>
      <c r="M6" s="105"/>
      <c r="N6" s="105"/>
      <c r="O6" s="105"/>
      <c r="P6" s="105"/>
      <c r="Q6" s="105"/>
      <c r="R6" s="135" t="s">
        <v>860</v>
      </c>
      <c r="S6" s="46">
        <v>26327</v>
      </c>
      <c r="T6" s="111" t="s">
        <v>1052</v>
      </c>
    </row>
    <row r="7" spans="1:22" ht="15.75" customHeight="1" x14ac:dyDescent="0.25">
      <c r="A7" s="235"/>
      <c r="B7" s="380"/>
      <c r="C7" s="380"/>
      <c r="D7" s="380"/>
      <c r="E7" s="380"/>
      <c r="F7" s="380"/>
      <c r="G7" s="380"/>
      <c r="H7" s="380"/>
      <c r="I7" s="380"/>
      <c r="J7" s="380"/>
      <c r="K7" s="380"/>
      <c r="L7" s="380"/>
      <c r="M7" s="380"/>
      <c r="N7" s="380"/>
      <c r="O7" s="380"/>
      <c r="P7" s="380"/>
      <c r="Q7" s="380"/>
      <c r="R7" s="380"/>
      <c r="S7" s="380"/>
      <c r="T7" s="380"/>
      <c r="U7" s="5"/>
      <c r="V7" s="7"/>
    </row>
    <row r="8" spans="1:22" ht="15.75" customHeight="1" x14ac:dyDescent="0.25">
      <c r="A8" s="235"/>
      <c r="B8" s="417" t="s">
        <v>1167</v>
      </c>
      <c r="C8" s="380"/>
      <c r="D8" s="380"/>
      <c r="E8" s="380"/>
      <c r="F8" s="380"/>
      <c r="G8" s="380"/>
      <c r="H8" s="380"/>
      <c r="I8" s="380"/>
      <c r="J8" s="380"/>
      <c r="K8" s="380"/>
      <c r="L8" s="380"/>
      <c r="M8" s="380"/>
      <c r="N8" s="380"/>
      <c r="O8" s="380"/>
      <c r="P8" s="380"/>
      <c r="Q8" s="380"/>
      <c r="R8" s="380"/>
      <c r="S8" s="380"/>
      <c r="T8" s="380"/>
      <c r="U8" s="5"/>
      <c r="V8" s="7"/>
    </row>
    <row r="9" spans="1:22" x14ac:dyDescent="0.25">
      <c r="A9" s="140"/>
      <c r="B9" s="418" t="s">
        <v>1177</v>
      </c>
      <c r="C9" s="188"/>
      <c r="D9" s="188"/>
      <c r="E9" s="188"/>
      <c r="F9" s="188"/>
      <c r="G9" s="188"/>
      <c r="H9" s="188"/>
      <c r="I9" s="188"/>
      <c r="J9" s="188"/>
      <c r="K9" s="188"/>
      <c r="L9" s="188"/>
      <c r="M9" s="188"/>
      <c r="N9" s="188"/>
      <c r="O9" s="188"/>
      <c r="P9" s="101"/>
      <c r="Q9" s="101"/>
      <c r="R9" s="6"/>
    </row>
    <row r="10" spans="1:22" x14ac:dyDescent="0.25">
      <c r="A10" s="17"/>
      <c r="B10" s="416" t="s">
        <v>1117</v>
      </c>
      <c r="C10" s="188"/>
      <c r="D10" s="188"/>
      <c r="E10" s="188"/>
      <c r="F10" s="188"/>
      <c r="G10" s="188"/>
      <c r="H10" s="188"/>
      <c r="I10" s="188"/>
      <c r="J10" s="188"/>
      <c r="K10" s="188"/>
      <c r="L10" s="188"/>
      <c r="M10" s="188"/>
      <c r="N10" s="188"/>
      <c r="O10" s="188"/>
      <c r="P10" s="101"/>
      <c r="Q10" s="101"/>
      <c r="R10" s="13"/>
    </row>
    <row r="11" spans="1:22" x14ac:dyDescent="0.25">
      <c r="A11" s="140"/>
      <c r="B11" s="202" t="s">
        <v>920</v>
      </c>
      <c r="C11" s="191"/>
      <c r="D11" s="191"/>
      <c r="E11" s="191"/>
      <c r="F11" s="191"/>
      <c r="G11" s="191"/>
      <c r="H11" s="191"/>
      <c r="I11" s="191"/>
      <c r="J11" s="191"/>
      <c r="K11" s="191"/>
      <c r="L11" s="188"/>
      <c r="M11" s="188"/>
      <c r="N11" s="188"/>
      <c r="O11" s="188"/>
      <c r="P11" s="101"/>
      <c r="Q11" s="101"/>
      <c r="R11" s="13"/>
    </row>
    <row r="12" spans="1:22" x14ac:dyDescent="0.25">
      <c r="A12" s="140"/>
      <c r="B12" s="419" t="s">
        <v>1187</v>
      </c>
      <c r="C12" s="191"/>
      <c r="D12" s="191"/>
      <c r="E12" s="191"/>
      <c r="F12" s="191"/>
      <c r="G12" s="191"/>
      <c r="H12" s="191"/>
      <c r="I12" s="191"/>
      <c r="J12" s="191"/>
      <c r="K12" s="191"/>
      <c r="L12" s="188"/>
      <c r="M12" s="188"/>
      <c r="N12" s="188"/>
      <c r="O12" s="188"/>
      <c r="P12" s="101"/>
      <c r="Q12" s="101"/>
      <c r="R12" s="7"/>
    </row>
    <row r="13" spans="1:22" x14ac:dyDescent="0.25">
      <c r="A13" s="140"/>
      <c r="B13" s="38" t="s">
        <v>1188</v>
      </c>
      <c r="C13" s="188"/>
      <c r="D13" s="188"/>
      <c r="E13" s="188"/>
      <c r="G13" s="188"/>
      <c r="H13" s="188"/>
      <c r="I13" s="188"/>
      <c r="J13" s="188"/>
      <c r="K13" s="188"/>
      <c r="L13" s="188"/>
      <c r="M13" s="188"/>
      <c r="N13" s="188"/>
      <c r="O13" s="188"/>
      <c r="P13" s="101"/>
      <c r="Q13" s="101"/>
      <c r="R13" s="7"/>
    </row>
    <row r="14" spans="1:22" x14ac:dyDescent="0.25">
      <c r="A14" s="140"/>
      <c r="B14" s="420" t="s">
        <v>1186</v>
      </c>
      <c r="C14" s="188"/>
      <c r="D14" s="188"/>
      <c r="E14" s="188"/>
      <c r="F14" s="188"/>
      <c r="G14" s="188"/>
      <c r="H14" s="188"/>
      <c r="I14" s="188"/>
      <c r="J14" s="188"/>
      <c r="K14" s="188"/>
      <c r="L14" s="188"/>
      <c r="M14" s="188"/>
      <c r="N14" s="188"/>
      <c r="O14" s="188"/>
      <c r="P14" s="101"/>
      <c r="Q14" s="101"/>
      <c r="R14" s="7"/>
    </row>
    <row r="15" spans="1:22" ht="18.75" customHeight="1" x14ac:dyDescent="0.25">
      <c r="A15" s="17"/>
      <c r="B15" s="189"/>
      <c r="C15" s="188"/>
      <c r="D15" s="188"/>
      <c r="E15" s="188"/>
      <c r="F15" s="188"/>
      <c r="G15" s="188"/>
      <c r="H15" s="188"/>
      <c r="I15" s="188"/>
      <c r="J15" s="188"/>
      <c r="K15" s="188"/>
      <c r="L15" s="188"/>
      <c r="M15" s="188"/>
      <c r="N15" s="188"/>
      <c r="O15" s="188"/>
      <c r="P15" s="101"/>
      <c r="Q15" s="101"/>
      <c r="R15" s="7"/>
    </row>
    <row r="16" spans="1:22" x14ac:dyDescent="0.25">
      <c r="A16" s="17"/>
      <c r="B16" s="190"/>
      <c r="C16" s="121"/>
      <c r="D16" s="121"/>
      <c r="E16" s="121"/>
      <c r="F16" s="121"/>
      <c r="G16" s="121"/>
      <c r="H16" s="121"/>
      <c r="I16" s="121"/>
      <c r="J16" s="121"/>
      <c r="K16" s="121"/>
      <c r="L16" s="121"/>
      <c r="M16" s="121"/>
      <c r="N16" s="121"/>
      <c r="O16" s="121"/>
      <c r="P16" s="121"/>
      <c r="Q16" s="121"/>
      <c r="R16" s="7"/>
    </row>
    <row r="17" spans="1:20" x14ac:dyDescent="0.25">
      <c r="A17" s="141"/>
      <c r="B17" s="190"/>
      <c r="C17" s="121"/>
      <c r="D17" s="121"/>
      <c r="E17" s="121"/>
      <c r="F17" s="121"/>
      <c r="G17" s="121"/>
      <c r="H17" s="121"/>
      <c r="I17" s="121"/>
      <c r="J17" s="121"/>
      <c r="K17" s="121"/>
      <c r="L17" s="121"/>
      <c r="M17" s="121"/>
      <c r="N17" s="121"/>
      <c r="O17" s="121"/>
      <c r="P17" s="121"/>
      <c r="Q17" s="121"/>
      <c r="R17" s="7"/>
    </row>
    <row r="18" spans="1:20" x14ac:dyDescent="0.25">
      <c r="A18" s="141"/>
      <c r="B18" s="121"/>
      <c r="C18" s="121"/>
      <c r="D18" s="121"/>
      <c r="E18" s="121"/>
      <c r="F18" s="121"/>
      <c r="G18" s="121"/>
      <c r="H18" s="121"/>
      <c r="I18" s="121"/>
      <c r="J18" s="121"/>
      <c r="K18" s="121"/>
      <c r="L18" s="121"/>
      <c r="M18" s="121"/>
      <c r="N18" s="121"/>
      <c r="O18" s="121"/>
      <c r="P18" s="121"/>
      <c r="Q18" s="121"/>
      <c r="R18" s="7"/>
    </row>
    <row r="19" spans="1:20" x14ac:dyDescent="0.25">
      <c r="A19" s="140"/>
      <c r="B19" s="121"/>
      <c r="C19" s="121"/>
      <c r="D19" s="121"/>
      <c r="E19" s="121"/>
      <c r="F19" s="121"/>
      <c r="G19" s="121"/>
      <c r="H19" s="121"/>
      <c r="I19" s="121"/>
      <c r="J19" s="121"/>
      <c r="K19" s="121"/>
      <c r="L19" s="121"/>
      <c r="M19" s="121"/>
      <c r="N19" s="121"/>
      <c r="O19" s="121"/>
      <c r="P19" s="121"/>
      <c r="Q19" s="121"/>
      <c r="R19" s="7"/>
    </row>
    <row r="20" spans="1:20" x14ac:dyDescent="0.25">
      <c r="A20" s="140"/>
      <c r="B20" s="121"/>
      <c r="C20" s="121"/>
      <c r="D20" s="121"/>
      <c r="E20" s="121"/>
      <c r="F20" s="121"/>
      <c r="G20" s="121"/>
      <c r="H20" s="121"/>
      <c r="I20" s="121"/>
      <c r="J20" s="121"/>
      <c r="K20" s="121"/>
      <c r="L20" s="121"/>
      <c r="M20" s="121"/>
      <c r="N20" s="121"/>
      <c r="O20" s="121"/>
      <c r="P20" s="121"/>
      <c r="Q20" s="121"/>
      <c r="R20" s="7"/>
    </row>
    <row r="21" spans="1:20" x14ac:dyDescent="0.25">
      <c r="A21" s="140"/>
      <c r="B21" s="121"/>
      <c r="C21" s="121"/>
      <c r="D21" s="121"/>
      <c r="E21" s="121"/>
      <c r="F21" s="121"/>
      <c r="G21" s="121"/>
      <c r="H21" s="121"/>
      <c r="I21" s="121"/>
      <c r="J21" s="121"/>
      <c r="K21" s="121"/>
      <c r="L21" s="121"/>
      <c r="M21" s="121"/>
      <c r="N21" s="121"/>
      <c r="O21" s="121"/>
      <c r="P21" s="121"/>
      <c r="Q21" s="121"/>
      <c r="R21" s="7"/>
    </row>
    <row r="22" spans="1:20" x14ac:dyDescent="0.25">
      <c r="A22" s="17"/>
      <c r="B22" s="121"/>
      <c r="C22" s="121"/>
      <c r="D22" s="121"/>
      <c r="E22" s="121"/>
      <c r="F22" s="121"/>
      <c r="G22" s="121"/>
      <c r="H22" s="121"/>
      <c r="I22" s="121"/>
      <c r="J22" s="121"/>
      <c r="K22" s="121"/>
      <c r="L22" s="121"/>
      <c r="M22" s="121"/>
      <c r="N22" s="121"/>
      <c r="O22" s="121"/>
      <c r="P22" s="121"/>
      <c r="Q22" s="121"/>
      <c r="R22" s="7"/>
    </row>
    <row r="23" spans="1:20" x14ac:dyDescent="0.25">
      <c r="A23" s="17"/>
      <c r="B23" s="121"/>
      <c r="C23" s="121"/>
      <c r="D23" s="121"/>
      <c r="E23" s="121"/>
      <c r="F23" s="121"/>
      <c r="G23" s="121"/>
      <c r="H23" s="121"/>
      <c r="I23" s="121"/>
      <c r="J23" s="121"/>
      <c r="K23" s="121"/>
      <c r="L23" s="121"/>
      <c r="M23" s="121"/>
      <c r="N23" s="121"/>
      <c r="O23" s="121"/>
      <c r="P23" s="121"/>
      <c r="Q23" s="121"/>
      <c r="R23" s="7"/>
    </row>
    <row r="24" spans="1:20" x14ac:dyDescent="0.25">
      <c r="A24" s="141"/>
      <c r="B24" s="121"/>
      <c r="C24" s="121"/>
      <c r="D24" s="121"/>
      <c r="E24" s="121"/>
      <c r="F24" s="121"/>
      <c r="G24" s="121"/>
      <c r="H24" s="121"/>
      <c r="I24" s="121"/>
      <c r="J24" s="121"/>
      <c r="K24" s="121"/>
      <c r="L24" s="121"/>
      <c r="M24" s="121"/>
      <c r="N24" s="121"/>
      <c r="O24" s="121"/>
      <c r="P24" s="121"/>
      <c r="Q24" s="121"/>
      <c r="R24" s="28"/>
      <c r="S24" s="137"/>
      <c r="T24" s="7"/>
    </row>
    <row r="25" spans="1:20" x14ac:dyDescent="0.25">
      <c r="A25" s="141"/>
      <c r="B25" s="121"/>
      <c r="C25" s="121"/>
      <c r="D25" s="121"/>
      <c r="E25" s="121"/>
      <c r="F25" s="121"/>
      <c r="G25" s="121"/>
      <c r="H25" s="121"/>
      <c r="I25" s="121"/>
      <c r="J25" s="121"/>
      <c r="K25" s="121"/>
      <c r="L25" s="121"/>
      <c r="M25" s="121"/>
      <c r="N25" s="121"/>
      <c r="O25" s="121"/>
      <c r="P25" s="121"/>
      <c r="Q25" s="121"/>
      <c r="R25" s="28"/>
      <c r="S25" s="137"/>
      <c r="T25" s="7"/>
    </row>
    <row r="26" spans="1:20" x14ac:dyDescent="0.25">
      <c r="A26" s="141"/>
      <c r="B26" s="121"/>
      <c r="C26" s="121"/>
      <c r="D26" s="121"/>
      <c r="E26" s="121"/>
      <c r="F26" s="121"/>
      <c r="G26" s="121"/>
      <c r="H26" s="121"/>
      <c r="I26" s="121"/>
      <c r="J26" s="121"/>
      <c r="K26" s="121"/>
      <c r="L26" s="121"/>
      <c r="M26" s="121"/>
      <c r="N26" s="121"/>
      <c r="O26" s="121"/>
      <c r="P26" s="121"/>
      <c r="Q26" s="121"/>
      <c r="R26" s="28"/>
      <c r="S26" s="137"/>
      <c r="T26" s="7"/>
    </row>
    <row r="27" spans="1:20" x14ac:dyDescent="0.25">
      <c r="A27" s="141"/>
      <c r="B27" s="121"/>
      <c r="C27" s="121"/>
      <c r="D27" s="121"/>
      <c r="E27" s="121"/>
      <c r="F27" s="121"/>
      <c r="G27" s="121"/>
      <c r="H27" s="121"/>
      <c r="I27" s="121"/>
      <c r="J27" s="121"/>
      <c r="K27" s="121"/>
      <c r="L27" s="121"/>
      <c r="M27" s="121"/>
      <c r="N27" s="121"/>
      <c r="O27" s="121"/>
      <c r="P27" s="121"/>
      <c r="Q27" s="121"/>
      <c r="R27" s="28"/>
      <c r="S27" s="137"/>
      <c r="T27" s="7"/>
    </row>
    <row r="28" spans="1:20" x14ac:dyDescent="0.25">
      <c r="A28" s="140"/>
      <c r="B28" s="121"/>
      <c r="C28" s="121"/>
      <c r="D28" s="121"/>
      <c r="E28" s="121"/>
      <c r="F28" s="121"/>
      <c r="G28" s="121"/>
      <c r="H28" s="121"/>
      <c r="I28" s="121"/>
      <c r="J28" s="121"/>
      <c r="K28" s="121"/>
      <c r="L28" s="121"/>
      <c r="M28" s="121"/>
      <c r="N28" s="121"/>
      <c r="O28" s="121"/>
      <c r="P28" s="121"/>
      <c r="Q28" s="121"/>
      <c r="R28" s="28"/>
      <c r="S28" s="137"/>
      <c r="T28" s="7"/>
    </row>
    <row r="29" spans="1:20" x14ac:dyDescent="0.25">
      <c r="A29" s="140"/>
      <c r="B29" s="121"/>
      <c r="C29" s="121"/>
      <c r="D29" s="121"/>
      <c r="E29" s="121"/>
      <c r="F29" s="121"/>
      <c r="G29" s="121"/>
      <c r="H29" s="121"/>
      <c r="I29" s="121"/>
      <c r="J29" s="121"/>
      <c r="K29" s="121"/>
      <c r="L29" s="121"/>
      <c r="M29" s="121"/>
      <c r="N29" s="121"/>
      <c r="O29" s="121"/>
      <c r="P29" s="121"/>
      <c r="Q29" s="121"/>
      <c r="R29" s="28"/>
      <c r="S29" s="137"/>
      <c r="T29" s="7"/>
    </row>
    <row r="30" spans="1:20" x14ac:dyDescent="0.25">
      <c r="A30" s="140"/>
      <c r="B30" s="121"/>
      <c r="C30" s="121"/>
      <c r="D30" s="121"/>
      <c r="E30" s="121"/>
      <c r="F30" s="121"/>
      <c r="G30" s="121"/>
      <c r="H30" s="121"/>
      <c r="I30" s="121"/>
      <c r="J30" s="121"/>
      <c r="K30" s="121"/>
      <c r="L30" s="121"/>
      <c r="M30" s="121"/>
      <c r="N30" s="121"/>
      <c r="O30" s="121"/>
      <c r="P30" s="121"/>
      <c r="Q30" s="121"/>
      <c r="R30" s="28"/>
      <c r="S30" s="137"/>
      <c r="T30" s="7"/>
    </row>
    <row r="31" spans="1:20" x14ac:dyDescent="0.25">
      <c r="A31" s="140"/>
      <c r="B31" s="121"/>
      <c r="C31" s="121"/>
      <c r="D31" s="121"/>
      <c r="E31" s="121"/>
      <c r="F31" s="121"/>
      <c r="G31" s="121"/>
      <c r="H31" s="121"/>
      <c r="I31" s="121"/>
      <c r="J31" s="121"/>
      <c r="K31" s="121"/>
      <c r="L31" s="121"/>
      <c r="M31" s="121"/>
      <c r="N31" s="121"/>
      <c r="O31" s="121"/>
      <c r="P31" s="121"/>
      <c r="Q31" s="121"/>
      <c r="R31" s="28"/>
      <c r="S31" s="137"/>
      <c r="T31" s="7"/>
    </row>
    <row r="32" spans="1:20" x14ac:dyDescent="0.25">
      <c r="A32" s="140"/>
      <c r="B32" s="121"/>
      <c r="C32" s="121"/>
      <c r="D32" s="121"/>
      <c r="E32" s="121"/>
      <c r="F32" s="121"/>
      <c r="G32" s="121"/>
      <c r="H32" s="121"/>
      <c r="I32" s="121"/>
      <c r="J32" s="121"/>
      <c r="K32" s="121"/>
      <c r="L32" s="121"/>
      <c r="M32" s="121"/>
      <c r="N32" s="121"/>
      <c r="O32" s="121"/>
      <c r="P32" s="121"/>
      <c r="Q32" s="121"/>
      <c r="R32" s="28"/>
      <c r="S32" s="137"/>
      <c r="T32" s="7"/>
    </row>
    <row r="33" spans="1:20" x14ac:dyDescent="0.25">
      <c r="A33" s="140"/>
      <c r="B33" s="121"/>
      <c r="C33" s="121"/>
      <c r="D33" s="121"/>
      <c r="E33" s="121"/>
      <c r="F33" s="121"/>
      <c r="G33" s="121"/>
      <c r="H33" s="121"/>
      <c r="I33" s="121"/>
      <c r="J33" s="121"/>
      <c r="K33" s="121"/>
      <c r="L33" s="121"/>
      <c r="M33" s="121"/>
      <c r="N33" s="121"/>
      <c r="O33" s="121"/>
      <c r="P33" s="121"/>
      <c r="Q33" s="121"/>
      <c r="R33" s="28"/>
      <c r="S33" s="137"/>
      <c r="T33" s="7"/>
    </row>
    <row r="34" spans="1:20" x14ac:dyDescent="0.25">
      <c r="A34" s="17"/>
      <c r="B34" s="121"/>
      <c r="C34" s="121"/>
      <c r="D34" s="121"/>
      <c r="E34" s="121"/>
      <c r="F34" s="121"/>
      <c r="G34" s="121"/>
      <c r="H34" s="121"/>
      <c r="I34" s="121"/>
      <c r="J34" s="121"/>
      <c r="K34" s="121"/>
      <c r="L34" s="121"/>
      <c r="M34" s="121"/>
      <c r="N34" s="121"/>
      <c r="O34" s="121"/>
      <c r="P34" s="137"/>
      <c r="Q34" s="137"/>
      <c r="R34" s="28"/>
      <c r="S34" s="137"/>
      <c r="T34" s="7"/>
    </row>
    <row r="35" spans="1:20" x14ac:dyDescent="0.25">
      <c r="A35" s="182"/>
      <c r="B35" s="121"/>
      <c r="C35" s="121"/>
      <c r="D35" s="121"/>
      <c r="E35" s="121"/>
      <c r="F35" s="121"/>
      <c r="G35" s="121"/>
      <c r="H35" s="121"/>
      <c r="I35" s="121"/>
      <c r="J35" s="121"/>
      <c r="K35" s="121"/>
      <c r="L35" s="121"/>
      <c r="M35" s="121"/>
      <c r="N35" s="121"/>
      <c r="O35" s="121"/>
      <c r="P35" s="137"/>
      <c r="Q35" s="137"/>
      <c r="R35" s="28"/>
      <c r="S35" s="137"/>
      <c r="T35" s="7"/>
    </row>
    <row r="36" spans="1:20" x14ac:dyDescent="0.25">
      <c r="B36" s="122"/>
      <c r="C36" s="122"/>
      <c r="D36" s="122"/>
      <c r="E36" s="122"/>
      <c r="F36" s="122"/>
      <c r="G36" s="122"/>
      <c r="H36" s="122"/>
      <c r="I36" s="122"/>
      <c r="J36" s="122"/>
      <c r="K36" s="122"/>
      <c r="L36" s="122"/>
      <c r="M36" s="122"/>
      <c r="N36" s="122"/>
      <c r="O36" s="122"/>
    </row>
    <row r="37" spans="1:20" x14ac:dyDescent="0.25">
      <c r="B37" s="122"/>
      <c r="C37" s="122"/>
      <c r="D37" s="122"/>
      <c r="E37" s="122"/>
      <c r="F37" s="122"/>
      <c r="G37" s="122"/>
      <c r="H37" s="122"/>
      <c r="I37" s="122"/>
      <c r="J37" s="122"/>
      <c r="K37" s="122"/>
      <c r="L37" s="122"/>
      <c r="M37" s="122"/>
      <c r="N37" s="122"/>
      <c r="O37" s="122"/>
    </row>
    <row r="38" spans="1:20" x14ac:dyDescent="0.25">
      <c r="B38" s="122"/>
      <c r="C38" s="122"/>
      <c r="D38" s="122"/>
      <c r="E38" s="122"/>
      <c r="F38" s="122"/>
      <c r="G38" s="122"/>
      <c r="H38" s="122"/>
      <c r="I38" s="122"/>
      <c r="J38" s="122"/>
      <c r="K38" s="122"/>
      <c r="L38" s="122"/>
      <c r="M38" s="122"/>
      <c r="N38" s="122"/>
      <c r="O38" s="122"/>
    </row>
    <row r="39" spans="1:20" x14ac:dyDescent="0.25">
      <c r="B39" s="122"/>
      <c r="C39" s="122"/>
      <c r="D39" s="122"/>
      <c r="E39" s="122"/>
      <c r="F39" s="122"/>
      <c r="G39" s="122"/>
      <c r="H39" s="122"/>
      <c r="I39" s="122"/>
      <c r="J39" s="122"/>
      <c r="K39" s="122"/>
      <c r="L39" s="122"/>
      <c r="M39" s="122"/>
      <c r="N39" s="122"/>
      <c r="O39" s="122"/>
    </row>
    <row r="40" spans="1:20" x14ac:dyDescent="0.25">
      <c r="B40" s="122"/>
      <c r="C40" s="122"/>
      <c r="D40" s="122"/>
      <c r="E40" s="122"/>
      <c r="F40" s="122"/>
      <c r="G40" s="122"/>
      <c r="H40" s="122"/>
      <c r="I40" s="122"/>
      <c r="J40" s="122"/>
      <c r="K40" s="122"/>
      <c r="L40" s="122"/>
      <c r="M40" s="122"/>
      <c r="N40" s="122"/>
      <c r="O40" s="122"/>
    </row>
    <row r="41" spans="1:20" x14ac:dyDescent="0.25">
      <c r="B41" s="122"/>
      <c r="C41" s="122"/>
      <c r="D41" s="122"/>
      <c r="E41" s="122"/>
      <c r="F41" s="122"/>
      <c r="G41" s="122"/>
      <c r="H41" s="122"/>
      <c r="I41" s="122"/>
      <c r="J41" s="122"/>
      <c r="K41" s="122"/>
      <c r="L41" s="122"/>
      <c r="M41" s="122"/>
      <c r="N41" s="122"/>
      <c r="O41" s="122"/>
    </row>
    <row r="42" spans="1:20" x14ac:dyDescent="0.25">
      <c r="B42" s="122"/>
      <c r="C42" s="122"/>
      <c r="D42" s="122"/>
      <c r="E42" s="122"/>
      <c r="F42" s="122"/>
      <c r="G42" s="122"/>
      <c r="H42" s="122"/>
      <c r="I42" s="122"/>
      <c r="J42" s="122"/>
      <c r="K42" s="122"/>
      <c r="L42" s="122"/>
      <c r="M42" s="122"/>
      <c r="N42" s="122"/>
      <c r="O42" s="122"/>
    </row>
  </sheetData>
  <mergeCells count="5">
    <mergeCell ref="T2:T3"/>
    <mergeCell ref="A2:A3"/>
    <mergeCell ref="B2:Q2"/>
    <mergeCell ref="R2:R3"/>
    <mergeCell ref="S2:S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A2" workbookViewId="0">
      <pane xSplit="1" ySplit="3" topLeftCell="B5" activePane="bottomRight" state="frozen"/>
      <selection activeCell="P18" sqref="P18"/>
      <selection pane="topRight" activeCell="P18" sqref="P18"/>
      <selection pane="bottomLeft" activeCell="P18" sqref="P18"/>
      <selection pane="bottomRight" activeCell="M9" sqref="M9"/>
    </sheetView>
  </sheetViews>
  <sheetFormatPr baseColWidth="10" defaultRowHeight="15" x14ac:dyDescent="0.25"/>
  <cols>
    <col min="1" max="1" width="15" style="38" customWidth="1"/>
    <col min="2" max="2" width="10.5703125" style="38" customWidth="1"/>
    <col min="3" max="12" width="10.7109375" style="38" customWidth="1"/>
    <col min="13" max="13" width="49.85546875" style="125" customWidth="1"/>
    <col min="14" max="14" width="14.5703125" style="38" customWidth="1"/>
    <col min="15" max="15" width="127.140625" style="38" customWidth="1"/>
    <col min="16" max="267" width="11.42578125" style="38"/>
    <col min="268" max="268" width="15.140625" style="38" customWidth="1"/>
    <col min="269" max="269" width="31.85546875" style="38" customWidth="1"/>
    <col min="270" max="270" width="20.140625" style="38" customWidth="1"/>
    <col min="271" max="271" width="127.140625" style="38" customWidth="1"/>
    <col min="272" max="523" width="11.42578125" style="38"/>
    <col min="524" max="524" width="15.140625" style="38" customWidth="1"/>
    <col min="525" max="525" width="31.85546875" style="38" customWidth="1"/>
    <col min="526" max="526" width="20.140625" style="38" customWidth="1"/>
    <col min="527" max="527" width="127.140625" style="38" customWidth="1"/>
    <col min="528" max="779" width="11.42578125" style="38"/>
    <col min="780" max="780" width="15.140625" style="38" customWidth="1"/>
    <col min="781" max="781" width="31.85546875" style="38" customWidth="1"/>
    <col min="782" max="782" width="20.140625" style="38" customWidth="1"/>
    <col min="783" max="783" width="127.140625" style="38" customWidth="1"/>
    <col min="784" max="1035" width="11.42578125" style="38"/>
    <col min="1036" max="1036" width="15.140625" style="38" customWidth="1"/>
    <col min="1037" max="1037" width="31.85546875" style="38" customWidth="1"/>
    <col min="1038" max="1038" width="20.140625" style="38" customWidth="1"/>
    <col min="1039" max="1039" width="127.140625" style="38" customWidth="1"/>
    <col min="1040" max="1291" width="11.42578125" style="38"/>
    <col min="1292" max="1292" width="15.140625" style="38" customWidth="1"/>
    <col min="1293" max="1293" width="31.85546875" style="38" customWidth="1"/>
    <col min="1294" max="1294" width="20.140625" style="38" customWidth="1"/>
    <col min="1295" max="1295" width="127.140625" style="38" customWidth="1"/>
    <col min="1296" max="1547" width="11.42578125" style="38"/>
    <col min="1548" max="1548" width="15.140625" style="38" customWidth="1"/>
    <col min="1549" max="1549" width="31.85546875" style="38" customWidth="1"/>
    <col min="1550" max="1550" width="20.140625" style="38" customWidth="1"/>
    <col min="1551" max="1551" width="127.140625" style="38" customWidth="1"/>
    <col min="1552" max="1803" width="11.42578125" style="38"/>
    <col min="1804" max="1804" width="15.140625" style="38" customWidth="1"/>
    <col min="1805" max="1805" width="31.85546875" style="38" customWidth="1"/>
    <col min="1806" max="1806" width="20.140625" style="38" customWidth="1"/>
    <col min="1807" max="1807" width="127.140625" style="38" customWidth="1"/>
    <col min="1808" max="2059" width="11.42578125" style="38"/>
    <col min="2060" max="2060" width="15.140625" style="38" customWidth="1"/>
    <col min="2061" max="2061" width="31.85546875" style="38" customWidth="1"/>
    <col min="2062" max="2062" width="20.140625" style="38" customWidth="1"/>
    <col min="2063" max="2063" width="127.140625" style="38" customWidth="1"/>
    <col min="2064" max="2315" width="11.42578125" style="38"/>
    <col min="2316" max="2316" width="15.140625" style="38" customWidth="1"/>
    <col min="2317" max="2317" width="31.85546875" style="38" customWidth="1"/>
    <col min="2318" max="2318" width="20.140625" style="38" customWidth="1"/>
    <col min="2319" max="2319" width="127.140625" style="38" customWidth="1"/>
    <col min="2320" max="2571" width="11.42578125" style="38"/>
    <col min="2572" max="2572" width="15.140625" style="38" customWidth="1"/>
    <col min="2573" max="2573" width="31.85546875" style="38" customWidth="1"/>
    <col min="2574" max="2574" width="20.140625" style="38" customWidth="1"/>
    <col min="2575" max="2575" width="127.140625" style="38" customWidth="1"/>
    <col min="2576" max="2827" width="11.42578125" style="38"/>
    <col min="2828" max="2828" width="15.140625" style="38" customWidth="1"/>
    <col min="2829" max="2829" width="31.85546875" style="38" customWidth="1"/>
    <col min="2830" max="2830" width="20.140625" style="38" customWidth="1"/>
    <col min="2831" max="2831" width="127.140625" style="38" customWidth="1"/>
    <col min="2832" max="3083" width="11.42578125" style="38"/>
    <col min="3084" max="3084" width="15.140625" style="38" customWidth="1"/>
    <col min="3085" max="3085" width="31.85546875" style="38" customWidth="1"/>
    <col min="3086" max="3086" width="20.140625" style="38" customWidth="1"/>
    <col min="3087" max="3087" width="127.140625" style="38" customWidth="1"/>
    <col min="3088" max="3339" width="11.42578125" style="38"/>
    <col min="3340" max="3340" width="15.140625" style="38" customWidth="1"/>
    <col min="3341" max="3341" width="31.85546875" style="38" customWidth="1"/>
    <col min="3342" max="3342" width="20.140625" style="38" customWidth="1"/>
    <col min="3343" max="3343" width="127.140625" style="38" customWidth="1"/>
    <col min="3344" max="3595" width="11.42578125" style="38"/>
    <col min="3596" max="3596" width="15.140625" style="38" customWidth="1"/>
    <col min="3597" max="3597" width="31.85546875" style="38" customWidth="1"/>
    <col min="3598" max="3598" width="20.140625" style="38" customWidth="1"/>
    <col min="3599" max="3599" width="127.140625" style="38" customWidth="1"/>
    <col min="3600" max="3851" width="11.42578125" style="38"/>
    <col min="3852" max="3852" width="15.140625" style="38" customWidth="1"/>
    <col min="3853" max="3853" width="31.85546875" style="38" customWidth="1"/>
    <col min="3854" max="3854" width="20.140625" style="38" customWidth="1"/>
    <col min="3855" max="3855" width="127.140625" style="38" customWidth="1"/>
    <col min="3856" max="4107" width="11.42578125" style="38"/>
    <col min="4108" max="4108" width="15.140625" style="38" customWidth="1"/>
    <col min="4109" max="4109" width="31.85546875" style="38" customWidth="1"/>
    <col min="4110" max="4110" width="20.140625" style="38" customWidth="1"/>
    <col min="4111" max="4111" width="127.140625" style="38" customWidth="1"/>
    <col min="4112" max="4363" width="11.42578125" style="38"/>
    <col min="4364" max="4364" width="15.140625" style="38" customWidth="1"/>
    <col min="4365" max="4365" width="31.85546875" style="38" customWidth="1"/>
    <col min="4366" max="4366" width="20.140625" style="38" customWidth="1"/>
    <col min="4367" max="4367" width="127.140625" style="38" customWidth="1"/>
    <col min="4368" max="4619" width="11.42578125" style="38"/>
    <col min="4620" max="4620" width="15.140625" style="38" customWidth="1"/>
    <col min="4621" max="4621" width="31.85546875" style="38" customWidth="1"/>
    <col min="4622" max="4622" width="20.140625" style="38" customWidth="1"/>
    <col min="4623" max="4623" width="127.140625" style="38" customWidth="1"/>
    <col min="4624" max="4875" width="11.42578125" style="38"/>
    <col min="4876" max="4876" width="15.140625" style="38" customWidth="1"/>
    <col min="4877" max="4877" width="31.85546875" style="38" customWidth="1"/>
    <col min="4878" max="4878" width="20.140625" style="38" customWidth="1"/>
    <col min="4879" max="4879" width="127.140625" style="38" customWidth="1"/>
    <col min="4880" max="5131" width="11.42578125" style="38"/>
    <col min="5132" max="5132" width="15.140625" style="38" customWidth="1"/>
    <col min="5133" max="5133" width="31.85546875" style="38" customWidth="1"/>
    <col min="5134" max="5134" width="20.140625" style="38" customWidth="1"/>
    <col min="5135" max="5135" width="127.140625" style="38" customWidth="1"/>
    <col min="5136" max="5387" width="11.42578125" style="38"/>
    <col min="5388" max="5388" width="15.140625" style="38" customWidth="1"/>
    <col min="5389" max="5389" width="31.85546875" style="38" customWidth="1"/>
    <col min="5390" max="5390" width="20.140625" style="38" customWidth="1"/>
    <col min="5391" max="5391" width="127.140625" style="38" customWidth="1"/>
    <col min="5392" max="5643" width="11.42578125" style="38"/>
    <col min="5644" max="5644" width="15.140625" style="38" customWidth="1"/>
    <col min="5645" max="5645" width="31.85546875" style="38" customWidth="1"/>
    <col min="5646" max="5646" width="20.140625" style="38" customWidth="1"/>
    <col min="5647" max="5647" width="127.140625" style="38" customWidth="1"/>
    <col min="5648" max="5899" width="11.42578125" style="38"/>
    <col min="5900" max="5900" width="15.140625" style="38" customWidth="1"/>
    <col min="5901" max="5901" width="31.85546875" style="38" customWidth="1"/>
    <col min="5902" max="5902" width="20.140625" style="38" customWidth="1"/>
    <col min="5903" max="5903" width="127.140625" style="38" customWidth="1"/>
    <col min="5904" max="6155" width="11.42578125" style="38"/>
    <col min="6156" max="6156" width="15.140625" style="38" customWidth="1"/>
    <col min="6157" max="6157" width="31.85546875" style="38" customWidth="1"/>
    <col min="6158" max="6158" width="20.140625" style="38" customWidth="1"/>
    <col min="6159" max="6159" width="127.140625" style="38" customWidth="1"/>
    <col min="6160" max="6411" width="11.42578125" style="38"/>
    <col min="6412" max="6412" width="15.140625" style="38" customWidth="1"/>
    <col min="6413" max="6413" width="31.85546875" style="38" customWidth="1"/>
    <col min="6414" max="6414" width="20.140625" style="38" customWidth="1"/>
    <col min="6415" max="6415" width="127.140625" style="38" customWidth="1"/>
    <col min="6416" max="6667" width="11.42578125" style="38"/>
    <col min="6668" max="6668" width="15.140625" style="38" customWidth="1"/>
    <col min="6669" max="6669" width="31.85546875" style="38" customWidth="1"/>
    <col min="6670" max="6670" width="20.140625" style="38" customWidth="1"/>
    <col min="6671" max="6671" width="127.140625" style="38" customWidth="1"/>
    <col min="6672" max="6923" width="11.42578125" style="38"/>
    <col min="6924" max="6924" width="15.140625" style="38" customWidth="1"/>
    <col min="6925" max="6925" width="31.85546875" style="38" customWidth="1"/>
    <col min="6926" max="6926" width="20.140625" style="38" customWidth="1"/>
    <col min="6927" max="6927" width="127.140625" style="38" customWidth="1"/>
    <col min="6928" max="7179" width="11.42578125" style="38"/>
    <col min="7180" max="7180" width="15.140625" style="38" customWidth="1"/>
    <col min="7181" max="7181" width="31.85546875" style="38" customWidth="1"/>
    <col min="7182" max="7182" width="20.140625" style="38" customWidth="1"/>
    <col min="7183" max="7183" width="127.140625" style="38" customWidth="1"/>
    <col min="7184" max="7435" width="11.42578125" style="38"/>
    <col min="7436" max="7436" width="15.140625" style="38" customWidth="1"/>
    <col min="7437" max="7437" width="31.85546875" style="38" customWidth="1"/>
    <col min="7438" max="7438" width="20.140625" style="38" customWidth="1"/>
    <col min="7439" max="7439" width="127.140625" style="38" customWidth="1"/>
    <col min="7440" max="7691" width="11.42578125" style="38"/>
    <col min="7692" max="7692" width="15.140625" style="38" customWidth="1"/>
    <col min="7693" max="7693" width="31.85546875" style="38" customWidth="1"/>
    <col min="7694" max="7694" width="20.140625" style="38" customWidth="1"/>
    <col min="7695" max="7695" width="127.140625" style="38" customWidth="1"/>
    <col min="7696" max="7947" width="11.42578125" style="38"/>
    <col min="7948" max="7948" width="15.140625" style="38" customWidth="1"/>
    <col min="7949" max="7949" width="31.85546875" style="38" customWidth="1"/>
    <col min="7950" max="7950" width="20.140625" style="38" customWidth="1"/>
    <col min="7951" max="7951" width="127.140625" style="38" customWidth="1"/>
    <col min="7952" max="8203" width="11.42578125" style="38"/>
    <col min="8204" max="8204" width="15.140625" style="38" customWidth="1"/>
    <col min="8205" max="8205" width="31.85546875" style="38" customWidth="1"/>
    <col min="8206" max="8206" width="20.140625" style="38" customWidth="1"/>
    <col min="8207" max="8207" width="127.140625" style="38" customWidth="1"/>
    <col min="8208" max="8459" width="11.42578125" style="38"/>
    <col min="8460" max="8460" width="15.140625" style="38" customWidth="1"/>
    <col min="8461" max="8461" width="31.85546875" style="38" customWidth="1"/>
    <col min="8462" max="8462" width="20.140625" style="38" customWidth="1"/>
    <col min="8463" max="8463" width="127.140625" style="38" customWidth="1"/>
    <col min="8464" max="8715" width="11.42578125" style="38"/>
    <col min="8716" max="8716" width="15.140625" style="38" customWidth="1"/>
    <col min="8717" max="8717" width="31.85546875" style="38" customWidth="1"/>
    <col min="8718" max="8718" width="20.140625" style="38" customWidth="1"/>
    <col min="8719" max="8719" width="127.140625" style="38" customWidth="1"/>
    <col min="8720" max="8971" width="11.42578125" style="38"/>
    <col min="8972" max="8972" width="15.140625" style="38" customWidth="1"/>
    <col min="8973" max="8973" width="31.85546875" style="38" customWidth="1"/>
    <col min="8974" max="8974" width="20.140625" style="38" customWidth="1"/>
    <col min="8975" max="8975" width="127.140625" style="38" customWidth="1"/>
    <col min="8976" max="9227" width="11.42578125" style="38"/>
    <col min="9228" max="9228" width="15.140625" style="38" customWidth="1"/>
    <col min="9229" max="9229" width="31.85546875" style="38" customWidth="1"/>
    <col min="9230" max="9230" width="20.140625" style="38" customWidth="1"/>
    <col min="9231" max="9231" width="127.140625" style="38" customWidth="1"/>
    <col min="9232" max="9483" width="11.42578125" style="38"/>
    <col min="9484" max="9484" width="15.140625" style="38" customWidth="1"/>
    <col min="9485" max="9485" width="31.85546875" style="38" customWidth="1"/>
    <col min="9486" max="9486" width="20.140625" style="38" customWidth="1"/>
    <col min="9487" max="9487" width="127.140625" style="38" customWidth="1"/>
    <col min="9488" max="9739" width="11.42578125" style="38"/>
    <col min="9740" max="9740" width="15.140625" style="38" customWidth="1"/>
    <col min="9741" max="9741" width="31.85546875" style="38" customWidth="1"/>
    <col min="9742" max="9742" width="20.140625" style="38" customWidth="1"/>
    <col min="9743" max="9743" width="127.140625" style="38" customWidth="1"/>
    <col min="9744" max="9995" width="11.42578125" style="38"/>
    <col min="9996" max="9996" width="15.140625" style="38" customWidth="1"/>
    <col min="9997" max="9997" width="31.85546875" style="38" customWidth="1"/>
    <col min="9998" max="9998" width="20.140625" style="38" customWidth="1"/>
    <col min="9999" max="9999" width="127.140625" style="38" customWidth="1"/>
    <col min="10000" max="10251" width="11.42578125" style="38"/>
    <col min="10252" max="10252" width="15.140625" style="38" customWidth="1"/>
    <col min="10253" max="10253" width="31.85546875" style="38" customWidth="1"/>
    <col min="10254" max="10254" width="20.140625" style="38" customWidth="1"/>
    <col min="10255" max="10255" width="127.140625" style="38" customWidth="1"/>
    <col min="10256" max="10507" width="11.42578125" style="38"/>
    <col min="10508" max="10508" width="15.140625" style="38" customWidth="1"/>
    <col min="10509" max="10509" width="31.85546875" style="38" customWidth="1"/>
    <col min="10510" max="10510" width="20.140625" style="38" customWidth="1"/>
    <col min="10511" max="10511" width="127.140625" style="38" customWidth="1"/>
    <col min="10512" max="10763" width="11.42578125" style="38"/>
    <col min="10764" max="10764" width="15.140625" style="38" customWidth="1"/>
    <col min="10765" max="10765" width="31.85546875" style="38" customWidth="1"/>
    <col min="10766" max="10766" width="20.140625" style="38" customWidth="1"/>
    <col min="10767" max="10767" width="127.140625" style="38" customWidth="1"/>
    <col min="10768" max="11019" width="11.42578125" style="38"/>
    <col min="11020" max="11020" width="15.140625" style="38" customWidth="1"/>
    <col min="11021" max="11021" width="31.85546875" style="38" customWidth="1"/>
    <col min="11022" max="11022" width="20.140625" style="38" customWidth="1"/>
    <col min="11023" max="11023" width="127.140625" style="38" customWidth="1"/>
    <col min="11024" max="11275" width="11.42578125" style="38"/>
    <col min="11276" max="11276" width="15.140625" style="38" customWidth="1"/>
    <col min="11277" max="11277" width="31.85546875" style="38" customWidth="1"/>
    <col min="11278" max="11278" width="20.140625" style="38" customWidth="1"/>
    <col min="11279" max="11279" width="127.140625" style="38" customWidth="1"/>
    <col min="11280" max="11531" width="11.42578125" style="38"/>
    <col min="11532" max="11532" width="15.140625" style="38" customWidth="1"/>
    <col min="11533" max="11533" width="31.85546875" style="38" customWidth="1"/>
    <col min="11534" max="11534" width="20.140625" style="38" customWidth="1"/>
    <col min="11535" max="11535" width="127.140625" style="38" customWidth="1"/>
    <col min="11536" max="11787" width="11.42578125" style="38"/>
    <col min="11788" max="11788" width="15.140625" style="38" customWidth="1"/>
    <col min="11789" max="11789" width="31.85546875" style="38" customWidth="1"/>
    <col min="11790" max="11790" width="20.140625" style="38" customWidth="1"/>
    <col min="11791" max="11791" width="127.140625" style="38" customWidth="1"/>
    <col min="11792" max="12043" width="11.42578125" style="38"/>
    <col min="12044" max="12044" width="15.140625" style="38" customWidth="1"/>
    <col min="12045" max="12045" width="31.85546875" style="38" customWidth="1"/>
    <col min="12046" max="12046" width="20.140625" style="38" customWidth="1"/>
    <col min="12047" max="12047" width="127.140625" style="38" customWidth="1"/>
    <col min="12048" max="12299" width="11.42578125" style="38"/>
    <col min="12300" max="12300" width="15.140625" style="38" customWidth="1"/>
    <col min="12301" max="12301" width="31.85546875" style="38" customWidth="1"/>
    <col min="12302" max="12302" width="20.140625" style="38" customWidth="1"/>
    <col min="12303" max="12303" width="127.140625" style="38" customWidth="1"/>
    <col min="12304" max="12555" width="11.42578125" style="38"/>
    <col min="12556" max="12556" width="15.140625" style="38" customWidth="1"/>
    <col min="12557" max="12557" width="31.85546875" style="38" customWidth="1"/>
    <col min="12558" max="12558" width="20.140625" style="38" customWidth="1"/>
    <col min="12559" max="12559" width="127.140625" style="38" customWidth="1"/>
    <col min="12560" max="12811" width="11.42578125" style="38"/>
    <col min="12812" max="12812" width="15.140625" style="38" customWidth="1"/>
    <col min="12813" max="12813" width="31.85546875" style="38" customWidth="1"/>
    <col min="12814" max="12814" width="20.140625" style="38" customWidth="1"/>
    <col min="12815" max="12815" width="127.140625" style="38" customWidth="1"/>
    <col min="12816" max="13067" width="11.42578125" style="38"/>
    <col min="13068" max="13068" width="15.140625" style="38" customWidth="1"/>
    <col min="13069" max="13069" width="31.85546875" style="38" customWidth="1"/>
    <col min="13070" max="13070" width="20.140625" style="38" customWidth="1"/>
    <col min="13071" max="13071" width="127.140625" style="38" customWidth="1"/>
    <col min="13072" max="13323" width="11.42578125" style="38"/>
    <col min="13324" max="13324" width="15.140625" style="38" customWidth="1"/>
    <col min="13325" max="13325" width="31.85546875" style="38" customWidth="1"/>
    <col min="13326" max="13326" width="20.140625" style="38" customWidth="1"/>
    <col min="13327" max="13327" width="127.140625" style="38" customWidth="1"/>
    <col min="13328" max="13579" width="11.42578125" style="38"/>
    <col min="13580" max="13580" width="15.140625" style="38" customWidth="1"/>
    <col min="13581" max="13581" width="31.85546875" style="38" customWidth="1"/>
    <col min="13582" max="13582" width="20.140625" style="38" customWidth="1"/>
    <col min="13583" max="13583" width="127.140625" style="38" customWidth="1"/>
    <col min="13584" max="13835" width="11.42578125" style="38"/>
    <col min="13836" max="13836" width="15.140625" style="38" customWidth="1"/>
    <col min="13837" max="13837" width="31.85546875" style="38" customWidth="1"/>
    <col min="13838" max="13838" width="20.140625" style="38" customWidth="1"/>
    <col min="13839" max="13839" width="127.140625" style="38" customWidth="1"/>
    <col min="13840" max="14091" width="11.42578125" style="38"/>
    <col min="14092" max="14092" width="15.140625" style="38" customWidth="1"/>
    <col min="14093" max="14093" width="31.85546875" style="38" customWidth="1"/>
    <col min="14094" max="14094" width="20.140625" style="38" customWidth="1"/>
    <col min="14095" max="14095" width="127.140625" style="38" customWidth="1"/>
    <col min="14096" max="14347" width="11.42578125" style="38"/>
    <col min="14348" max="14348" width="15.140625" style="38" customWidth="1"/>
    <col min="14349" max="14349" width="31.85546875" style="38" customWidth="1"/>
    <col min="14350" max="14350" width="20.140625" style="38" customWidth="1"/>
    <col min="14351" max="14351" width="127.140625" style="38" customWidth="1"/>
    <col min="14352" max="14603" width="11.42578125" style="38"/>
    <col min="14604" max="14604" width="15.140625" style="38" customWidth="1"/>
    <col min="14605" max="14605" width="31.85546875" style="38" customWidth="1"/>
    <col min="14606" max="14606" width="20.140625" style="38" customWidth="1"/>
    <col min="14607" max="14607" width="127.140625" style="38" customWidth="1"/>
    <col min="14608" max="14859" width="11.42578125" style="38"/>
    <col min="14860" max="14860" width="15.140625" style="38" customWidth="1"/>
    <col min="14861" max="14861" width="31.85546875" style="38" customWidth="1"/>
    <col min="14862" max="14862" width="20.140625" style="38" customWidth="1"/>
    <col min="14863" max="14863" width="127.140625" style="38" customWidth="1"/>
    <col min="14864" max="15115" width="11.42578125" style="38"/>
    <col min="15116" max="15116" width="15.140625" style="38" customWidth="1"/>
    <col min="15117" max="15117" width="31.85546875" style="38" customWidth="1"/>
    <col min="15118" max="15118" width="20.140625" style="38" customWidth="1"/>
    <col min="15119" max="15119" width="127.140625" style="38" customWidth="1"/>
    <col min="15120" max="15371" width="11.42578125" style="38"/>
    <col min="15372" max="15372" width="15.140625" style="38" customWidth="1"/>
    <col min="15373" max="15373" width="31.85546875" style="38" customWidth="1"/>
    <col min="15374" max="15374" width="20.140625" style="38" customWidth="1"/>
    <col min="15375" max="15375" width="127.140625" style="38" customWidth="1"/>
    <col min="15376" max="15627" width="11.42578125" style="38"/>
    <col min="15628" max="15628" width="15.140625" style="38" customWidth="1"/>
    <col min="15629" max="15629" width="31.85546875" style="38" customWidth="1"/>
    <col min="15630" max="15630" width="20.140625" style="38" customWidth="1"/>
    <col min="15631" max="15631" width="127.140625" style="38" customWidth="1"/>
    <col min="15632" max="15883" width="11.42578125" style="38"/>
    <col min="15884" max="15884" width="15.140625" style="38" customWidth="1"/>
    <col min="15885" max="15885" width="31.85546875" style="38" customWidth="1"/>
    <col min="15886" max="15886" width="20.140625" style="38" customWidth="1"/>
    <col min="15887" max="15887" width="127.140625" style="38" customWidth="1"/>
    <col min="15888" max="16139" width="11.42578125" style="38"/>
    <col min="16140" max="16140" width="15.140625" style="38" customWidth="1"/>
    <col min="16141" max="16141" width="31.85546875" style="38" customWidth="1"/>
    <col min="16142" max="16142" width="20.140625" style="38" customWidth="1"/>
    <col min="16143" max="16143" width="127.140625" style="38" customWidth="1"/>
    <col min="16144" max="16384" width="11.42578125" style="38"/>
  </cols>
  <sheetData>
    <row r="1" spans="1:27" hidden="1" x14ac:dyDescent="0.25">
      <c r="A1" s="38" t="s">
        <v>0</v>
      </c>
      <c r="B1" s="38" t="s">
        <v>756</v>
      </c>
      <c r="C1" s="38" t="s">
        <v>757</v>
      </c>
      <c r="D1" s="38" t="s">
        <v>758</v>
      </c>
      <c r="E1" s="38" t="s">
        <v>759</v>
      </c>
      <c r="F1" s="38" t="s">
        <v>760</v>
      </c>
      <c r="G1" s="38" t="s">
        <v>761</v>
      </c>
      <c r="H1" s="38" t="s">
        <v>762</v>
      </c>
      <c r="I1" s="38" t="s">
        <v>763</v>
      </c>
      <c r="J1" s="38" t="s">
        <v>764</v>
      </c>
      <c r="K1" s="38" t="s">
        <v>765</v>
      </c>
      <c r="L1" s="38" t="s">
        <v>766</v>
      </c>
      <c r="M1" s="125" t="s">
        <v>683</v>
      </c>
      <c r="N1" s="38" t="s">
        <v>684</v>
      </c>
      <c r="O1" s="182" t="s">
        <v>678</v>
      </c>
    </row>
    <row r="2" spans="1:27" s="186" customFormat="1" ht="31.5" customHeight="1" x14ac:dyDescent="0.25">
      <c r="A2" s="512" t="s">
        <v>127</v>
      </c>
      <c r="B2" s="512" t="s">
        <v>643</v>
      </c>
      <c r="C2" s="512"/>
      <c r="D2" s="512"/>
      <c r="E2" s="512"/>
      <c r="F2" s="512"/>
      <c r="G2" s="512"/>
      <c r="H2" s="512"/>
      <c r="I2" s="512"/>
      <c r="J2" s="512"/>
      <c r="K2" s="512"/>
      <c r="L2" s="245"/>
      <c r="M2" s="500" t="s">
        <v>598</v>
      </c>
      <c r="N2" s="500" t="s">
        <v>674</v>
      </c>
      <c r="O2" s="178" t="s">
        <v>1</v>
      </c>
    </row>
    <row r="3" spans="1:27" s="186" customFormat="1" ht="14.25" customHeight="1" x14ac:dyDescent="0.25">
      <c r="A3" s="512"/>
      <c r="B3" s="512" t="s">
        <v>644</v>
      </c>
      <c r="C3" s="512"/>
      <c r="D3" s="512"/>
      <c r="E3" s="512"/>
      <c r="F3" s="512"/>
      <c r="G3" s="512"/>
      <c r="H3" s="512"/>
      <c r="I3" s="512"/>
      <c r="J3" s="512"/>
      <c r="K3" s="512"/>
      <c r="L3" s="512"/>
      <c r="M3" s="500"/>
      <c r="N3" s="500"/>
      <c r="O3" s="178"/>
    </row>
    <row r="4" spans="1:27" s="186" customFormat="1" x14ac:dyDescent="0.25">
      <c r="A4" s="512"/>
      <c r="B4" s="245" t="s">
        <v>550</v>
      </c>
      <c r="C4" s="246">
        <v>16072</v>
      </c>
      <c r="D4" s="246">
        <v>16438</v>
      </c>
      <c r="E4" s="246">
        <v>16803</v>
      </c>
      <c r="F4" s="246">
        <v>17168</v>
      </c>
      <c r="G4" s="246">
        <v>17533</v>
      </c>
      <c r="H4" s="246">
        <v>17899</v>
      </c>
      <c r="I4" s="246">
        <v>17</v>
      </c>
      <c r="J4" s="246">
        <v>18629</v>
      </c>
      <c r="K4" s="246">
        <v>18994</v>
      </c>
      <c r="L4" s="246">
        <v>19360</v>
      </c>
      <c r="M4" s="500"/>
      <c r="N4" s="500"/>
      <c r="O4" s="178"/>
    </row>
    <row r="5" spans="1:27" x14ac:dyDescent="0.25">
      <c r="A5" s="134">
        <v>37987</v>
      </c>
      <c r="B5" s="159">
        <v>2.5000000000000001E-2</v>
      </c>
      <c r="C5" s="160">
        <v>2.375E-2</v>
      </c>
      <c r="D5" s="160">
        <v>2.2499999999999999E-2</v>
      </c>
      <c r="E5" s="160">
        <v>2.1250000000000002E-2</v>
      </c>
      <c r="F5" s="160">
        <v>0.02</v>
      </c>
      <c r="G5" s="160">
        <v>1.8749999999999999E-2</v>
      </c>
      <c r="H5" s="160">
        <v>1.7500000000000002E-2</v>
      </c>
      <c r="I5" s="160">
        <v>1.6250000000000001E-2</v>
      </c>
      <c r="J5" s="160">
        <v>1.4999999999999999E-2</v>
      </c>
      <c r="K5" s="160">
        <v>1.375E-2</v>
      </c>
      <c r="L5" s="160">
        <v>1.2500000000000001E-2</v>
      </c>
      <c r="M5" s="135" t="s">
        <v>919</v>
      </c>
      <c r="N5" s="432">
        <v>38032</v>
      </c>
      <c r="O5" s="7"/>
    </row>
    <row r="6" spans="1:27" x14ac:dyDescent="0.25">
      <c r="A6" s="134">
        <v>26299</v>
      </c>
      <c r="B6" s="161">
        <v>2.5000000000000001E-2</v>
      </c>
      <c r="C6" s="105"/>
      <c r="D6" s="105"/>
      <c r="E6" s="105"/>
      <c r="F6" s="105"/>
      <c r="G6" s="105"/>
      <c r="H6" s="105"/>
      <c r="I6" s="105"/>
      <c r="J6" s="105"/>
      <c r="K6" s="105"/>
      <c r="L6" s="105"/>
      <c r="M6" s="135" t="s">
        <v>860</v>
      </c>
      <c r="N6" s="432">
        <v>26303</v>
      </c>
      <c r="O6" s="109"/>
      <c r="P6" s="109"/>
      <c r="Q6" s="109"/>
      <c r="R6" s="109"/>
      <c r="S6" s="109"/>
      <c r="T6" s="109"/>
      <c r="U6" s="109"/>
      <c r="V6" s="109"/>
      <c r="W6" s="109"/>
      <c r="X6" s="109"/>
      <c r="Y6" s="109"/>
      <c r="Z6" s="109"/>
      <c r="AA6" s="109"/>
    </row>
    <row r="7" spans="1:27" x14ac:dyDescent="0.25">
      <c r="A7" s="15">
        <v>16803</v>
      </c>
      <c r="B7" s="162">
        <v>2.5000000000000001E-2</v>
      </c>
      <c r="C7" s="105"/>
      <c r="D7" s="105"/>
      <c r="E7" s="105"/>
      <c r="F7" s="105"/>
      <c r="G7" s="105"/>
      <c r="H7" s="105"/>
      <c r="I7" s="105"/>
      <c r="J7" s="105"/>
      <c r="K7" s="105"/>
      <c r="L7" s="105"/>
      <c r="M7" s="125" t="s">
        <v>858</v>
      </c>
      <c r="N7" s="432">
        <v>16730</v>
      </c>
      <c r="O7" s="109"/>
      <c r="P7" s="109"/>
      <c r="Q7" s="109"/>
      <c r="R7" s="109"/>
      <c r="S7" s="109"/>
      <c r="T7" s="109"/>
      <c r="U7" s="109"/>
      <c r="V7" s="109"/>
      <c r="W7" s="109"/>
      <c r="X7" s="109"/>
      <c r="Y7" s="109"/>
      <c r="Z7" s="109"/>
      <c r="AA7" s="109"/>
    </row>
    <row r="8" spans="1:27" ht="15" customHeight="1" x14ac:dyDescent="0.25">
      <c r="A8" s="139"/>
      <c r="B8" s="105"/>
      <c r="C8" s="105"/>
      <c r="D8" s="105"/>
      <c r="E8" s="105"/>
      <c r="F8" s="105"/>
      <c r="G8" s="105"/>
      <c r="H8" s="105"/>
      <c r="I8" s="105"/>
      <c r="J8" s="105"/>
      <c r="K8" s="105"/>
      <c r="L8" s="105"/>
      <c r="M8" s="28"/>
      <c r="N8" s="137"/>
      <c r="O8" s="109"/>
      <c r="P8" s="109"/>
      <c r="Q8" s="109"/>
      <c r="R8" s="109"/>
      <c r="S8" s="109"/>
      <c r="T8" s="109"/>
      <c r="U8" s="109"/>
      <c r="V8" s="109"/>
      <c r="W8" s="109"/>
      <c r="X8" s="109"/>
      <c r="Y8" s="109"/>
      <c r="Z8" s="109"/>
      <c r="AA8" s="109"/>
    </row>
    <row r="9" spans="1:27" x14ac:dyDescent="0.25">
      <c r="B9" s="417" t="s">
        <v>1167</v>
      </c>
      <c r="C9" s="122"/>
      <c r="D9" s="122"/>
      <c r="E9" s="122"/>
      <c r="F9" s="122"/>
      <c r="G9" s="122"/>
      <c r="H9" s="122"/>
      <c r="I9" s="122"/>
      <c r="J9" s="122"/>
      <c r="K9" s="122"/>
      <c r="L9" s="122"/>
    </row>
    <row r="10" spans="1:27" x14ac:dyDescent="0.25">
      <c r="B10" s="418" t="s">
        <v>1177</v>
      </c>
      <c r="C10" s="122"/>
      <c r="D10" s="122"/>
      <c r="E10" s="122"/>
      <c r="F10" s="122"/>
      <c r="G10" s="122"/>
      <c r="H10" s="122"/>
      <c r="I10" s="122"/>
      <c r="J10" s="122"/>
      <c r="K10" s="122"/>
      <c r="L10" s="122"/>
    </row>
    <row r="11" spans="1:27" ht="18" customHeight="1" x14ac:dyDescent="0.25">
      <c r="B11" s="416" t="s">
        <v>1117</v>
      </c>
      <c r="C11" s="122"/>
      <c r="D11" s="122"/>
      <c r="E11" s="122"/>
      <c r="F11" s="122"/>
      <c r="G11" s="122"/>
      <c r="H11" s="122"/>
      <c r="I11" s="122"/>
      <c r="J11" s="122"/>
      <c r="K11" s="122"/>
      <c r="L11" s="122"/>
    </row>
    <row r="12" spans="1:27" x14ac:dyDescent="0.25">
      <c r="B12" s="174"/>
      <c r="C12" s="122"/>
      <c r="D12" s="122"/>
      <c r="E12" s="122"/>
      <c r="F12" s="122"/>
      <c r="G12" s="122"/>
      <c r="H12" s="122"/>
      <c r="I12" s="122"/>
      <c r="J12" s="122"/>
      <c r="K12" s="122"/>
      <c r="L12" s="122"/>
    </row>
    <row r="13" spans="1:27" x14ac:dyDescent="0.25">
      <c r="B13" s="174"/>
      <c r="C13" s="122"/>
      <c r="D13" s="122"/>
      <c r="E13" s="122"/>
      <c r="F13" s="122"/>
      <c r="G13" s="122"/>
      <c r="H13" s="122"/>
      <c r="I13" s="122"/>
      <c r="J13" s="122"/>
      <c r="K13" s="122"/>
      <c r="L13" s="122"/>
    </row>
    <row r="14" spans="1:27" x14ac:dyDescent="0.25">
      <c r="F14" s="431"/>
    </row>
    <row r="15" spans="1:27" x14ac:dyDescent="0.25">
      <c r="F15" s="431"/>
    </row>
    <row r="16" spans="1:27" x14ac:dyDescent="0.25">
      <c r="F16" s="431"/>
    </row>
  </sheetData>
  <mergeCells count="5">
    <mergeCell ref="B2:K2"/>
    <mergeCell ref="B3:L3"/>
    <mergeCell ref="A2:A4"/>
    <mergeCell ref="M2:M4"/>
    <mergeCell ref="N2:N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topLeftCell="A2" workbookViewId="0">
      <pane xSplit="1" ySplit="3" topLeftCell="B5" activePane="bottomRight" state="frozen"/>
      <selection activeCell="P18" sqref="P18"/>
      <selection pane="topRight" activeCell="P18" sqref="P18"/>
      <selection pane="bottomLeft" activeCell="P18" sqref="P18"/>
      <selection pane="bottomRight" activeCell="C27" sqref="C27"/>
    </sheetView>
  </sheetViews>
  <sheetFormatPr baseColWidth="10" defaultRowHeight="15" x14ac:dyDescent="0.25"/>
  <cols>
    <col min="1" max="1" width="15.85546875" style="38" customWidth="1"/>
    <col min="2" max="2" width="20" style="38" customWidth="1"/>
    <col min="3" max="7" width="18.140625" style="38" customWidth="1"/>
    <col min="8" max="8" width="55.140625" style="125" customWidth="1"/>
    <col min="9" max="9" width="14.85546875" style="38" customWidth="1"/>
    <col min="10" max="10" width="54.42578125" style="38" customWidth="1"/>
    <col min="11" max="262" width="11.42578125" style="38"/>
    <col min="263" max="263" width="15.140625" style="38" customWidth="1"/>
    <col min="264" max="264" width="31.85546875" style="38" customWidth="1"/>
    <col min="265" max="265" width="20.140625" style="38" customWidth="1"/>
    <col min="266" max="266" width="127.140625" style="38" customWidth="1"/>
    <col min="267" max="518" width="11.42578125" style="38"/>
    <col min="519" max="519" width="15.140625" style="38" customWidth="1"/>
    <col min="520" max="520" width="31.85546875" style="38" customWidth="1"/>
    <col min="521" max="521" width="20.140625" style="38" customWidth="1"/>
    <col min="522" max="522" width="127.140625" style="38" customWidth="1"/>
    <col min="523" max="774" width="11.42578125" style="38"/>
    <col min="775" max="775" width="15.140625" style="38" customWidth="1"/>
    <col min="776" max="776" width="31.85546875" style="38" customWidth="1"/>
    <col min="777" max="777" width="20.140625" style="38" customWidth="1"/>
    <col min="778" max="778" width="127.140625" style="38" customWidth="1"/>
    <col min="779" max="1030" width="11.42578125" style="38"/>
    <col min="1031" max="1031" width="15.140625" style="38" customWidth="1"/>
    <col min="1032" max="1032" width="31.85546875" style="38" customWidth="1"/>
    <col min="1033" max="1033" width="20.140625" style="38" customWidth="1"/>
    <col min="1034" max="1034" width="127.140625" style="38" customWidth="1"/>
    <col min="1035" max="1286" width="11.42578125" style="38"/>
    <col min="1287" max="1287" width="15.140625" style="38" customWidth="1"/>
    <col min="1288" max="1288" width="31.85546875" style="38" customWidth="1"/>
    <col min="1289" max="1289" width="20.140625" style="38" customWidth="1"/>
    <col min="1290" max="1290" width="127.140625" style="38" customWidth="1"/>
    <col min="1291" max="1542" width="11.42578125" style="38"/>
    <col min="1543" max="1543" width="15.140625" style="38" customWidth="1"/>
    <col min="1544" max="1544" width="31.85546875" style="38" customWidth="1"/>
    <col min="1545" max="1545" width="20.140625" style="38" customWidth="1"/>
    <col min="1546" max="1546" width="127.140625" style="38" customWidth="1"/>
    <col min="1547" max="1798" width="11.42578125" style="38"/>
    <col min="1799" max="1799" width="15.140625" style="38" customWidth="1"/>
    <col min="1800" max="1800" width="31.85546875" style="38" customWidth="1"/>
    <col min="1801" max="1801" width="20.140625" style="38" customWidth="1"/>
    <col min="1802" max="1802" width="127.140625" style="38" customWidth="1"/>
    <col min="1803" max="2054" width="11.42578125" style="38"/>
    <col min="2055" max="2055" width="15.140625" style="38" customWidth="1"/>
    <col min="2056" max="2056" width="31.85546875" style="38" customWidth="1"/>
    <col min="2057" max="2057" width="20.140625" style="38" customWidth="1"/>
    <col min="2058" max="2058" width="127.140625" style="38" customWidth="1"/>
    <col min="2059" max="2310" width="11.42578125" style="38"/>
    <col min="2311" max="2311" width="15.140625" style="38" customWidth="1"/>
    <col min="2312" max="2312" width="31.85546875" style="38" customWidth="1"/>
    <col min="2313" max="2313" width="20.140625" style="38" customWidth="1"/>
    <col min="2314" max="2314" width="127.140625" style="38" customWidth="1"/>
    <col min="2315" max="2566" width="11.42578125" style="38"/>
    <col min="2567" max="2567" width="15.140625" style="38" customWidth="1"/>
    <col min="2568" max="2568" width="31.85546875" style="38" customWidth="1"/>
    <col min="2569" max="2569" width="20.140625" style="38" customWidth="1"/>
    <col min="2570" max="2570" width="127.140625" style="38" customWidth="1"/>
    <col min="2571" max="2822" width="11.42578125" style="38"/>
    <col min="2823" max="2823" width="15.140625" style="38" customWidth="1"/>
    <col min="2824" max="2824" width="31.85546875" style="38" customWidth="1"/>
    <col min="2825" max="2825" width="20.140625" style="38" customWidth="1"/>
    <col min="2826" max="2826" width="127.140625" style="38" customWidth="1"/>
    <col min="2827" max="3078" width="11.42578125" style="38"/>
    <col min="3079" max="3079" width="15.140625" style="38" customWidth="1"/>
    <col min="3080" max="3080" width="31.85546875" style="38" customWidth="1"/>
    <col min="3081" max="3081" width="20.140625" style="38" customWidth="1"/>
    <col min="3082" max="3082" width="127.140625" style="38" customWidth="1"/>
    <col min="3083" max="3334" width="11.42578125" style="38"/>
    <col min="3335" max="3335" width="15.140625" style="38" customWidth="1"/>
    <col min="3336" max="3336" width="31.85546875" style="38" customWidth="1"/>
    <col min="3337" max="3337" width="20.140625" style="38" customWidth="1"/>
    <col min="3338" max="3338" width="127.140625" style="38" customWidth="1"/>
    <col min="3339" max="3590" width="11.42578125" style="38"/>
    <col min="3591" max="3591" width="15.140625" style="38" customWidth="1"/>
    <col min="3592" max="3592" width="31.85546875" style="38" customWidth="1"/>
    <col min="3593" max="3593" width="20.140625" style="38" customWidth="1"/>
    <col min="3594" max="3594" width="127.140625" style="38" customWidth="1"/>
    <col min="3595" max="3846" width="11.42578125" style="38"/>
    <col min="3847" max="3847" width="15.140625" style="38" customWidth="1"/>
    <col min="3848" max="3848" width="31.85546875" style="38" customWidth="1"/>
    <col min="3849" max="3849" width="20.140625" style="38" customWidth="1"/>
    <col min="3850" max="3850" width="127.140625" style="38" customWidth="1"/>
    <col min="3851" max="4102" width="11.42578125" style="38"/>
    <col min="4103" max="4103" width="15.140625" style="38" customWidth="1"/>
    <col min="4104" max="4104" width="31.85546875" style="38" customWidth="1"/>
    <col min="4105" max="4105" width="20.140625" style="38" customWidth="1"/>
    <col min="4106" max="4106" width="127.140625" style="38" customWidth="1"/>
    <col min="4107" max="4358" width="11.42578125" style="38"/>
    <col min="4359" max="4359" width="15.140625" style="38" customWidth="1"/>
    <col min="4360" max="4360" width="31.85546875" style="38" customWidth="1"/>
    <col min="4361" max="4361" width="20.140625" style="38" customWidth="1"/>
    <col min="4362" max="4362" width="127.140625" style="38" customWidth="1"/>
    <col min="4363" max="4614" width="11.42578125" style="38"/>
    <col min="4615" max="4615" width="15.140625" style="38" customWidth="1"/>
    <col min="4616" max="4616" width="31.85546875" style="38" customWidth="1"/>
    <col min="4617" max="4617" width="20.140625" style="38" customWidth="1"/>
    <col min="4618" max="4618" width="127.140625" style="38" customWidth="1"/>
    <col min="4619" max="4870" width="11.42578125" style="38"/>
    <col min="4871" max="4871" width="15.140625" style="38" customWidth="1"/>
    <col min="4872" max="4872" width="31.85546875" style="38" customWidth="1"/>
    <col min="4873" max="4873" width="20.140625" style="38" customWidth="1"/>
    <col min="4874" max="4874" width="127.140625" style="38" customWidth="1"/>
    <col min="4875" max="5126" width="11.42578125" style="38"/>
    <col min="5127" max="5127" width="15.140625" style="38" customWidth="1"/>
    <col min="5128" max="5128" width="31.85546875" style="38" customWidth="1"/>
    <col min="5129" max="5129" width="20.140625" style="38" customWidth="1"/>
    <col min="5130" max="5130" width="127.140625" style="38" customWidth="1"/>
    <col min="5131" max="5382" width="11.42578125" style="38"/>
    <col min="5383" max="5383" width="15.140625" style="38" customWidth="1"/>
    <col min="5384" max="5384" width="31.85546875" style="38" customWidth="1"/>
    <col min="5385" max="5385" width="20.140625" style="38" customWidth="1"/>
    <col min="5386" max="5386" width="127.140625" style="38" customWidth="1"/>
    <col min="5387" max="5638" width="11.42578125" style="38"/>
    <col min="5639" max="5639" width="15.140625" style="38" customWidth="1"/>
    <col min="5640" max="5640" width="31.85546875" style="38" customWidth="1"/>
    <col min="5641" max="5641" width="20.140625" style="38" customWidth="1"/>
    <col min="5642" max="5642" width="127.140625" style="38" customWidth="1"/>
    <col min="5643" max="5894" width="11.42578125" style="38"/>
    <col min="5895" max="5895" width="15.140625" style="38" customWidth="1"/>
    <col min="5896" max="5896" width="31.85546875" style="38" customWidth="1"/>
    <col min="5897" max="5897" width="20.140625" style="38" customWidth="1"/>
    <col min="5898" max="5898" width="127.140625" style="38" customWidth="1"/>
    <col min="5899" max="6150" width="11.42578125" style="38"/>
    <col min="6151" max="6151" width="15.140625" style="38" customWidth="1"/>
    <col min="6152" max="6152" width="31.85546875" style="38" customWidth="1"/>
    <col min="6153" max="6153" width="20.140625" style="38" customWidth="1"/>
    <col min="6154" max="6154" width="127.140625" style="38" customWidth="1"/>
    <col min="6155" max="6406" width="11.42578125" style="38"/>
    <col min="6407" max="6407" width="15.140625" style="38" customWidth="1"/>
    <col min="6408" max="6408" width="31.85546875" style="38" customWidth="1"/>
    <col min="6409" max="6409" width="20.140625" style="38" customWidth="1"/>
    <col min="6410" max="6410" width="127.140625" style="38" customWidth="1"/>
    <col min="6411" max="6662" width="11.42578125" style="38"/>
    <col min="6663" max="6663" width="15.140625" style="38" customWidth="1"/>
    <col min="6664" max="6664" width="31.85546875" style="38" customWidth="1"/>
    <col min="6665" max="6665" width="20.140625" style="38" customWidth="1"/>
    <col min="6666" max="6666" width="127.140625" style="38" customWidth="1"/>
    <col min="6667" max="6918" width="11.42578125" style="38"/>
    <col min="6919" max="6919" width="15.140625" style="38" customWidth="1"/>
    <col min="6920" max="6920" width="31.85546875" style="38" customWidth="1"/>
    <col min="6921" max="6921" width="20.140625" style="38" customWidth="1"/>
    <col min="6922" max="6922" width="127.140625" style="38" customWidth="1"/>
    <col min="6923" max="7174" width="11.42578125" style="38"/>
    <col min="7175" max="7175" width="15.140625" style="38" customWidth="1"/>
    <col min="7176" max="7176" width="31.85546875" style="38" customWidth="1"/>
    <col min="7177" max="7177" width="20.140625" style="38" customWidth="1"/>
    <col min="7178" max="7178" width="127.140625" style="38" customWidth="1"/>
    <col min="7179" max="7430" width="11.42578125" style="38"/>
    <col min="7431" max="7431" width="15.140625" style="38" customWidth="1"/>
    <col min="7432" max="7432" width="31.85546875" style="38" customWidth="1"/>
    <col min="7433" max="7433" width="20.140625" style="38" customWidth="1"/>
    <col min="7434" max="7434" width="127.140625" style="38" customWidth="1"/>
    <col min="7435" max="7686" width="11.42578125" style="38"/>
    <col min="7687" max="7687" width="15.140625" style="38" customWidth="1"/>
    <col min="7688" max="7688" width="31.85546875" style="38" customWidth="1"/>
    <col min="7689" max="7689" width="20.140625" style="38" customWidth="1"/>
    <col min="7690" max="7690" width="127.140625" style="38" customWidth="1"/>
    <col min="7691" max="7942" width="11.42578125" style="38"/>
    <col min="7943" max="7943" width="15.140625" style="38" customWidth="1"/>
    <col min="7944" max="7944" width="31.85546875" style="38" customWidth="1"/>
    <col min="7945" max="7945" width="20.140625" style="38" customWidth="1"/>
    <col min="7946" max="7946" width="127.140625" style="38" customWidth="1"/>
    <col min="7947" max="8198" width="11.42578125" style="38"/>
    <col min="8199" max="8199" width="15.140625" style="38" customWidth="1"/>
    <col min="8200" max="8200" width="31.85546875" style="38" customWidth="1"/>
    <col min="8201" max="8201" width="20.140625" style="38" customWidth="1"/>
    <col min="8202" max="8202" width="127.140625" style="38" customWidth="1"/>
    <col min="8203" max="8454" width="11.42578125" style="38"/>
    <col min="8455" max="8455" width="15.140625" style="38" customWidth="1"/>
    <col min="8456" max="8456" width="31.85546875" style="38" customWidth="1"/>
    <col min="8457" max="8457" width="20.140625" style="38" customWidth="1"/>
    <col min="8458" max="8458" width="127.140625" style="38" customWidth="1"/>
    <col min="8459" max="8710" width="11.42578125" style="38"/>
    <col min="8711" max="8711" width="15.140625" style="38" customWidth="1"/>
    <col min="8712" max="8712" width="31.85546875" style="38" customWidth="1"/>
    <col min="8713" max="8713" width="20.140625" style="38" customWidth="1"/>
    <col min="8714" max="8714" width="127.140625" style="38" customWidth="1"/>
    <col min="8715" max="8966" width="11.42578125" style="38"/>
    <col min="8967" max="8967" width="15.140625" style="38" customWidth="1"/>
    <col min="8968" max="8968" width="31.85546875" style="38" customWidth="1"/>
    <col min="8969" max="8969" width="20.140625" style="38" customWidth="1"/>
    <col min="8970" max="8970" width="127.140625" style="38" customWidth="1"/>
    <col min="8971" max="9222" width="11.42578125" style="38"/>
    <col min="9223" max="9223" width="15.140625" style="38" customWidth="1"/>
    <col min="9224" max="9224" width="31.85546875" style="38" customWidth="1"/>
    <col min="9225" max="9225" width="20.140625" style="38" customWidth="1"/>
    <col min="9226" max="9226" width="127.140625" style="38" customWidth="1"/>
    <col min="9227" max="9478" width="11.42578125" style="38"/>
    <col min="9479" max="9479" width="15.140625" style="38" customWidth="1"/>
    <col min="9480" max="9480" width="31.85546875" style="38" customWidth="1"/>
    <col min="9481" max="9481" width="20.140625" style="38" customWidth="1"/>
    <col min="9482" max="9482" width="127.140625" style="38" customWidth="1"/>
    <col min="9483" max="9734" width="11.42578125" style="38"/>
    <col min="9735" max="9735" width="15.140625" style="38" customWidth="1"/>
    <col min="9736" max="9736" width="31.85546875" style="38" customWidth="1"/>
    <col min="9737" max="9737" width="20.140625" style="38" customWidth="1"/>
    <col min="9738" max="9738" width="127.140625" style="38" customWidth="1"/>
    <col min="9739" max="9990" width="11.42578125" style="38"/>
    <col min="9991" max="9991" width="15.140625" style="38" customWidth="1"/>
    <col min="9992" max="9992" width="31.85546875" style="38" customWidth="1"/>
    <col min="9993" max="9993" width="20.140625" style="38" customWidth="1"/>
    <col min="9994" max="9994" width="127.140625" style="38" customWidth="1"/>
    <col min="9995" max="10246" width="11.42578125" style="38"/>
    <col min="10247" max="10247" width="15.140625" style="38" customWidth="1"/>
    <col min="10248" max="10248" width="31.85546875" style="38" customWidth="1"/>
    <col min="10249" max="10249" width="20.140625" style="38" customWidth="1"/>
    <col min="10250" max="10250" width="127.140625" style="38" customWidth="1"/>
    <col min="10251" max="10502" width="11.42578125" style="38"/>
    <col min="10503" max="10503" width="15.140625" style="38" customWidth="1"/>
    <col min="10504" max="10504" width="31.85546875" style="38" customWidth="1"/>
    <col min="10505" max="10505" width="20.140625" style="38" customWidth="1"/>
    <col min="10506" max="10506" width="127.140625" style="38" customWidth="1"/>
    <col min="10507" max="10758" width="11.42578125" style="38"/>
    <col min="10759" max="10759" width="15.140625" style="38" customWidth="1"/>
    <col min="10760" max="10760" width="31.85546875" style="38" customWidth="1"/>
    <col min="10761" max="10761" width="20.140625" style="38" customWidth="1"/>
    <col min="10762" max="10762" width="127.140625" style="38" customWidth="1"/>
    <col min="10763" max="11014" width="11.42578125" style="38"/>
    <col min="11015" max="11015" width="15.140625" style="38" customWidth="1"/>
    <col min="11016" max="11016" width="31.85546875" style="38" customWidth="1"/>
    <col min="11017" max="11017" width="20.140625" style="38" customWidth="1"/>
    <col min="11018" max="11018" width="127.140625" style="38" customWidth="1"/>
    <col min="11019" max="11270" width="11.42578125" style="38"/>
    <col min="11271" max="11271" width="15.140625" style="38" customWidth="1"/>
    <col min="11272" max="11272" width="31.85546875" style="38" customWidth="1"/>
    <col min="11273" max="11273" width="20.140625" style="38" customWidth="1"/>
    <col min="11274" max="11274" width="127.140625" style="38" customWidth="1"/>
    <col min="11275" max="11526" width="11.42578125" style="38"/>
    <col min="11527" max="11527" width="15.140625" style="38" customWidth="1"/>
    <col min="11528" max="11528" width="31.85546875" style="38" customWidth="1"/>
    <col min="11529" max="11529" width="20.140625" style="38" customWidth="1"/>
    <col min="11530" max="11530" width="127.140625" style="38" customWidth="1"/>
    <col min="11531" max="11782" width="11.42578125" style="38"/>
    <col min="11783" max="11783" width="15.140625" style="38" customWidth="1"/>
    <col min="11784" max="11784" width="31.85546875" style="38" customWidth="1"/>
    <col min="11785" max="11785" width="20.140625" style="38" customWidth="1"/>
    <col min="11786" max="11786" width="127.140625" style="38" customWidth="1"/>
    <col min="11787" max="12038" width="11.42578125" style="38"/>
    <col min="12039" max="12039" width="15.140625" style="38" customWidth="1"/>
    <col min="12040" max="12040" width="31.85546875" style="38" customWidth="1"/>
    <col min="12041" max="12041" width="20.140625" style="38" customWidth="1"/>
    <col min="12042" max="12042" width="127.140625" style="38" customWidth="1"/>
    <col min="12043" max="12294" width="11.42578125" style="38"/>
    <col min="12295" max="12295" width="15.140625" style="38" customWidth="1"/>
    <col min="12296" max="12296" width="31.85546875" style="38" customWidth="1"/>
    <col min="12297" max="12297" width="20.140625" style="38" customWidth="1"/>
    <col min="12298" max="12298" width="127.140625" style="38" customWidth="1"/>
    <col min="12299" max="12550" width="11.42578125" style="38"/>
    <col min="12551" max="12551" width="15.140625" style="38" customWidth="1"/>
    <col min="12552" max="12552" width="31.85546875" style="38" customWidth="1"/>
    <col min="12553" max="12553" width="20.140625" style="38" customWidth="1"/>
    <col min="12554" max="12554" width="127.140625" style="38" customWidth="1"/>
    <col min="12555" max="12806" width="11.42578125" style="38"/>
    <col min="12807" max="12807" width="15.140625" style="38" customWidth="1"/>
    <col min="12808" max="12808" width="31.85546875" style="38" customWidth="1"/>
    <col min="12809" max="12809" width="20.140625" style="38" customWidth="1"/>
    <col min="12810" max="12810" width="127.140625" style="38" customWidth="1"/>
    <col min="12811" max="13062" width="11.42578125" style="38"/>
    <col min="13063" max="13063" width="15.140625" style="38" customWidth="1"/>
    <col min="13064" max="13064" width="31.85546875" style="38" customWidth="1"/>
    <col min="13065" max="13065" width="20.140625" style="38" customWidth="1"/>
    <col min="13066" max="13066" width="127.140625" style="38" customWidth="1"/>
    <col min="13067" max="13318" width="11.42578125" style="38"/>
    <col min="13319" max="13319" width="15.140625" style="38" customWidth="1"/>
    <col min="13320" max="13320" width="31.85546875" style="38" customWidth="1"/>
    <col min="13321" max="13321" width="20.140625" style="38" customWidth="1"/>
    <col min="13322" max="13322" width="127.140625" style="38" customWidth="1"/>
    <col min="13323" max="13574" width="11.42578125" style="38"/>
    <col min="13575" max="13575" width="15.140625" style="38" customWidth="1"/>
    <col min="13576" max="13576" width="31.85546875" style="38" customWidth="1"/>
    <col min="13577" max="13577" width="20.140625" style="38" customWidth="1"/>
    <col min="13578" max="13578" width="127.140625" style="38" customWidth="1"/>
    <col min="13579" max="13830" width="11.42578125" style="38"/>
    <col min="13831" max="13831" width="15.140625" style="38" customWidth="1"/>
    <col min="13832" max="13832" width="31.85546875" style="38" customWidth="1"/>
    <col min="13833" max="13833" width="20.140625" style="38" customWidth="1"/>
    <col min="13834" max="13834" width="127.140625" style="38" customWidth="1"/>
    <col min="13835" max="14086" width="11.42578125" style="38"/>
    <col min="14087" max="14087" width="15.140625" style="38" customWidth="1"/>
    <col min="14088" max="14088" width="31.85546875" style="38" customWidth="1"/>
    <col min="14089" max="14089" width="20.140625" style="38" customWidth="1"/>
    <col min="14090" max="14090" width="127.140625" style="38" customWidth="1"/>
    <col min="14091" max="14342" width="11.42578125" style="38"/>
    <col min="14343" max="14343" width="15.140625" style="38" customWidth="1"/>
    <col min="14344" max="14344" width="31.85546875" style="38" customWidth="1"/>
    <col min="14345" max="14345" width="20.140625" style="38" customWidth="1"/>
    <col min="14346" max="14346" width="127.140625" style="38" customWidth="1"/>
    <col min="14347" max="14598" width="11.42578125" style="38"/>
    <col min="14599" max="14599" width="15.140625" style="38" customWidth="1"/>
    <col min="14600" max="14600" width="31.85546875" style="38" customWidth="1"/>
    <col min="14601" max="14601" width="20.140625" style="38" customWidth="1"/>
    <col min="14602" max="14602" width="127.140625" style="38" customWidth="1"/>
    <col min="14603" max="14854" width="11.42578125" style="38"/>
    <col min="14855" max="14855" width="15.140625" style="38" customWidth="1"/>
    <col min="14856" max="14856" width="31.85546875" style="38" customWidth="1"/>
    <col min="14857" max="14857" width="20.140625" style="38" customWidth="1"/>
    <col min="14858" max="14858" width="127.140625" style="38" customWidth="1"/>
    <col min="14859" max="15110" width="11.42578125" style="38"/>
    <col min="15111" max="15111" width="15.140625" style="38" customWidth="1"/>
    <col min="15112" max="15112" width="31.85546875" style="38" customWidth="1"/>
    <col min="15113" max="15113" width="20.140625" style="38" customWidth="1"/>
    <col min="15114" max="15114" width="127.140625" style="38" customWidth="1"/>
    <col min="15115" max="15366" width="11.42578125" style="38"/>
    <col min="15367" max="15367" width="15.140625" style="38" customWidth="1"/>
    <col min="15368" max="15368" width="31.85546875" style="38" customWidth="1"/>
    <col min="15369" max="15369" width="20.140625" style="38" customWidth="1"/>
    <col min="15370" max="15370" width="127.140625" style="38" customWidth="1"/>
    <col min="15371" max="15622" width="11.42578125" style="38"/>
    <col min="15623" max="15623" width="15.140625" style="38" customWidth="1"/>
    <col min="15624" max="15624" width="31.85546875" style="38" customWidth="1"/>
    <col min="15625" max="15625" width="20.140625" style="38" customWidth="1"/>
    <col min="15626" max="15626" width="127.140625" style="38" customWidth="1"/>
    <col min="15627" max="15878" width="11.42578125" style="38"/>
    <col min="15879" max="15879" width="15.140625" style="38" customWidth="1"/>
    <col min="15880" max="15880" width="31.85546875" style="38" customWidth="1"/>
    <col min="15881" max="15881" width="20.140625" style="38" customWidth="1"/>
    <col min="15882" max="15882" width="127.140625" style="38" customWidth="1"/>
    <col min="15883" max="16134" width="11.42578125" style="38"/>
    <col min="16135" max="16135" width="15.140625" style="38" customWidth="1"/>
    <col min="16136" max="16136" width="31.85546875" style="38" customWidth="1"/>
    <col min="16137" max="16137" width="20.140625" style="38" customWidth="1"/>
    <col min="16138" max="16138" width="127.140625" style="38" customWidth="1"/>
    <col min="16139" max="16384" width="11.42578125" style="38"/>
  </cols>
  <sheetData>
    <row r="1" spans="1:22" hidden="1" x14ac:dyDescent="0.25">
      <c r="A1" s="38" t="s">
        <v>0</v>
      </c>
      <c r="B1" s="38" t="s">
        <v>767</v>
      </c>
      <c r="C1" s="38" t="s">
        <v>768</v>
      </c>
      <c r="D1" s="182" t="s">
        <v>769</v>
      </c>
      <c r="E1" s="182" t="s">
        <v>770</v>
      </c>
      <c r="F1" s="182" t="s">
        <v>771</v>
      </c>
      <c r="G1" s="182" t="s">
        <v>772</v>
      </c>
      <c r="H1" s="125" t="s">
        <v>683</v>
      </c>
      <c r="I1" s="182" t="s">
        <v>684</v>
      </c>
      <c r="J1" s="182" t="s">
        <v>678</v>
      </c>
    </row>
    <row r="2" spans="1:22" s="186" customFormat="1" ht="31.5" customHeight="1" x14ac:dyDescent="0.25">
      <c r="A2" s="500" t="s">
        <v>127</v>
      </c>
      <c r="B2" s="500" t="s">
        <v>863</v>
      </c>
      <c r="C2" s="500"/>
      <c r="D2" s="500"/>
      <c r="E2" s="500"/>
      <c r="F2" s="500"/>
      <c r="G2" s="500"/>
      <c r="H2" s="500" t="s">
        <v>598</v>
      </c>
      <c r="I2" s="500" t="s">
        <v>674</v>
      </c>
      <c r="J2" s="500" t="s">
        <v>1</v>
      </c>
    </row>
    <row r="3" spans="1:22" s="186" customFormat="1" x14ac:dyDescent="0.25">
      <c r="A3" s="500"/>
      <c r="B3" s="500" t="s">
        <v>573</v>
      </c>
      <c r="C3" s="513">
        <v>37622</v>
      </c>
      <c r="D3" s="513">
        <v>37987</v>
      </c>
      <c r="E3" s="513"/>
      <c r="F3" s="513"/>
      <c r="G3" s="513">
        <v>39814</v>
      </c>
      <c r="H3" s="500"/>
      <c r="I3" s="500"/>
      <c r="J3" s="500"/>
    </row>
    <row r="4" spans="1:22" s="186" customFormat="1" ht="30" x14ac:dyDescent="0.25">
      <c r="A4" s="500"/>
      <c r="B4" s="500"/>
      <c r="C4" s="513"/>
      <c r="D4" s="157" t="s">
        <v>574</v>
      </c>
      <c r="E4" s="157" t="s">
        <v>605</v>
      </c>
      <c r="F4" s="157" t="s">
        <v>575</v>
      </c>
      <c r="G4" s="513"/>
      <c r="H4" s="500"/>
      <c r="I4" s="500"/>
      <c r="J4" s="500"/>
    </row>
    <row r="5" spans="1:22" s="77" customFormat="1" x14ac:dyDescent="0.25">
      <c r="A5" s="134">
        <v>39904</v>
      </c>
      <c r="B5" s="127">
        <v>0</v>
      </c>
      <c r="C5" s="126">
        <v>7.4999999999999997E-3</v>
      </c>
      <c r="D5" s="126">
        <v>7.4999999999999997E-3</v>
      </c>
      <c r="E5" s="127">
        <v>0.01</v>
      </c>
      <c r="F5" s="126">
        <v>1.2500000000000001E-2</v>
      </c>
      <c r="G5" s="126">
        <v>1.2500000000000001E-2</v>
      </c>
      <c r="H5" t="s">
        <v>1189</v>
      </c>
      <c r="I5" s="432">
        <v>39813</v>
      </c>
      <c r="J5" s="168" t="s">
        <v>1190</v>
      </c>
    </row>
    <row r="6" spans="1:22" s="77" customFormat="1" x14ac:dyDescent="0.25">
      <c r="A6" s="134">
        <v>39083</v>
      </c>
      <c r="B6" s="127">
        <v>0</v>
      </c>
      <c r="C6" s="126">
        <v>7.4999999999999997E-3</v>
      </c>
      <c r="D6" s="126">
        <v>7.4999999999999997E-3</v>
      </c>
      <c r="E6" s="127">
        <v>0.01</v>
      </c>
      <c r="F6" s="126">
        <v>1.2500000000000001E-2</v>
      </c>
      <c r="G6" s="138"/>
      <c r="H6" s="193" t="s">
        <v>861</v>
      </c>
      <c r="I6" s="432">
        <v>39068</v>
      </c>
      <c r="J6" s="168" t="s">
        <v>1192</v>
      </c>
    </row>
    <row r="7" spans="1:22" s="77" customFormat="1" x14ac:dyDescent="0.25">
      <c r="A7" s="134">
        <v>37987</v>
      </c>
      <c r="B7" s="127">
        <v>0</v>
      </c>
      <c r="C7" s="126">
        <v>7.4999999999999997E-3</v>
      </c>
      <c r="D7" s="126">
        <v>7.4999999999999997E-3</v>
      </c>
      <c r="E7" s="126">
        <v>7.4999999999999997E-3</v>
      </c>
      <c r="F7" s="126">
        <v>7.4999999999999997E-3</v>
      </c>
      <c r="G7" s="138"/>
      <c r="H7" s="192" t="s">
        <v>862</v>
      </c>
      <c r="I7" s="432">
        <v>37855</v>
      </c>
      <c r="J7" s="187" t="s">
        <v>1191</v>
      </c>
    </row>
    <row r="9" spans="1:22" s="125" customFormat="1" x14ac:dyDescent="0.25">
      <c r="A9" s="38"/>
      <c r="B9" s="417" t="s">
        <v>1167</v>
      </c>
      <c r="C9" s="38"/>
      <c r="D9" s="38"/>
      <c r="F9" s="38"/>
      <c r="G9" s="38"/>
      <c r="I9" s="38"/>
      <c r="J9" s="38"/>
      <c r="K9" s="38"/>
      <c r="L9" s="38"/>
      <c r="M9" s="38"/>
      <c r="N9" s="38"/>
      <c r="O9" s="38"/>
      <c r="P9" s="38"/>
      <c r="Q9" s="38"/>
      <c r="R9" s="38"/>
      <c r="S9" s="38"/>
      <c r="T9" s="38"/>
      <c r="U9" s="38"/>
      <c r="V9" s="38"/>
    </row>
    <row r="10" spans="1:22" s="125" customFormat="1" x14ac:dyDescent="0.25">
      <c r="A10" s="38"/>
      <c r="B10" s="418" t="s">
        <v>1177</v>
      </c>
      <c r="C10" s="38"/>
      <c r="D10" s="38"/>
      <c r="F10" s="38"/>
      <c r="G10" s="38"/>
      <c r="I10" s="38"/>
      <c r="J10" s="38"/>
      <c r="K10" s="38"/>
      <c r="L10" s="38"/>
      <c r="M10" s="38"/>
      <c r="N10" s="38"/>
      <c r="O10" s="38"/>
      <c r="P10" s="38"/>
      <c r="Q10" s="38"/>
      <c r="R10" s="38"/>
      <c r="S10" s="38"/>
      <c r="T10" s="38"/>
      <c r="U10" s="38"/>
      <c r="V10" s="38"/>
    </row>
    <row r="11" spans="1:22" s="125" customFormat="1" x14ac:dyDescent="0.25">
      <c r="A11" s="38"/>
      <c r="B11" s="416" t="s">
        <v>1117</v>
      </c>
      <c r="C11" s="38"/>
      <c r="D11" s="38"/>
      <c r="F11" s="130"/>
      <c r="G11" s="38"/>
      <c r="I11" s="38"/>
      <c r="J11" s="38"/>
      <c r="K11" s="38"/>
      <c r="L11" s="38"/>
      <c r="M11" s="38"/>
      <c r="N11" s="38"/>
      <c r="O11" s="38"/>
      <c r="P11" s="38"/>
      <c r="Q11" s="38"/>
      <c r="R11" s="38"/>
      <c r="S11" s="38"/>
      <c r="T11" s="38"/>
      <c r="U11" s="38"/>
      <c r="V11" s="38"/>
    </row>
    <row r="12" spans="1:22" s="125" customFormat="1" ht="15.75" customHeight="1" x14ac:dyDescent="0.25">
      <c r="A12" s="38"/>
      <c r="B12" s="38"/>
      <c r="C12" s="38"/>
      <c r="D12" s="38"/>
      <c r="E12" s="38"/>
      <c r="F12" s="38"/>
      <c r="G12" s="38"/>
      <c r="I12" s="38"/>
      <c r="J12" s="38"/>
      <c r="K12" s="38"/>
      <c r="L12" s="38"/>
      <c r="M12" s="38"/>
      <c r="N12" s="38"/>
      <c r="O12" s="38"/>
      <c r="P12" s="38"/>
      <c r="Q12" s="38"/>
      <c r="R12" s="38"/>
      <c r="S12" s="38"/>
      <c r="T12" s="38"/>
      <c r="U12" s="38"/>
      <c r="V12" s="38"/>
    </row>
    <row r="13" spans="1:22" x14ac:dyDescent="0.25">
      <c r="B13" s="175"/>
    </row>
    <row r="14" spans="1:22" x14ac:dyDescent="0.25">
      <c r="B14" s="174"/>
    </row>
    <row r="15" spans="1:22" x14ac:dyDescent="0.25">
      <c r="B15" s="174"/>
    </row>
  </sheetData>
  <mergeCells count="9">
    <mergeCell ref="J2:J4"/>
    <mergeCell ref="D3:F3"/>
    <mergeCell ref="A2:A4"/>
    <mergeCell ref="B2:G2"/>
    <mergeCell ref="H2:H4"/>
    <mergeCell ref="I2:I4"/>
    <mergeCell ref="G3:G4"/>
    <mergeCell ref="C3:C4"/>
    <mergeCell ref="B3:B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D19" sqref="D19"/>
    </sheetView>
  </sheetViews>
  <sheetFormatPr baseColWidth="10" defaultRowHeight="15" x14ac:dyDescent="0.25"/>
  <cols>
    <col min="1" max="1" width="14.28515625" customWidth="1"/>
    <col min="2" max="2" width="13.7109375" customWidth="1"/>
    <col min="3" max="3" width="13.5703125" customWidth="1"/>
    <col min="4" max="4" width="41.42578125" customWidth="1"/>
    <col min="5" max="5" width="51.140625" customWidth="1"/>
  </cols>
  <sheetData>
    <row r="1" spans="1:5" hidden="1" x14ac:dyDescent="0.25">
      <c r="A1" s="24" t="s">
        <v>0</v>
      </c>
      <c r="B1" s="24" t="s">
        <v>774</v>
      </c>
      <c r="C1" s="24" t="s">
        <v>773</v>
      </c>
      <c r="D1" s="24" t="s">
        <v>683</v>
      </c>
      <c r="E1" s="24" t="s">
        <v>678</v>
      </c>
    </row>
    <row r="2" spans="1:5" s="198" customFormat="1" ht="49.5" customHeight="1" x14ac:dyDescent="0.25">
      <c r="A2" s="238" t="s">
        <v>127</v>
      </c>
      <c r="B2" s="386" t="s">
        <v>479</v>
      </c>
      <c r="C2" s="248" t="s">
        <v>480</v>
      </c>
      <c r="D2" s="386" t="s">
        <v>1193</v>
      </c>
      <c r="E2" s="249" t="s">
        <v>1</v>
      </c>
    </row>
    <row r="3" spans="1:5" x14ac:dyDescent="0.25">
      <c r="A3" s="8">
        <v>41365</v>
      </c>
      <c r="B3" s="422">
        <v>1.2513000000000001</v>
      </c>
      <c r="C3" s="194">
        <v>1.2513000000000001</v>
      </c>
      <c r="D3" s="292" t="s">
        <v>970</v>
      </c>
      <c r="E3" s="38" t="s">
        <v>971</v>
      </c>
    </row>
    <row r="4" spans="1:5" x14ac:dyDescent="0.25">
      <c r="A4" s="8">
        <v>41000</v>
      </c>
      <c r="B4" s="422">
        <v>1.2414000000000001</v>
      </c>
      <c r="C4" s="194">
        <f t="shared" ref="C4:C15" si="0">B4</f>
        <v>1.2414000000000001</v>
      </c>
      <c r="D4" s="292" t="s">
        <v>972</v>
      </c>
      <c r="E4" s="38"/>
    </row>
    <row r="5" spans="1:5" x14ac:dyDescent="0.25">
      <c r="A5" s="8">
        <v>40634</v>
      </c>
      <c r="B5" s="422">
        <v>1.2135</v>
      </c>
      <c r="C5" s="194">
        <f t="shared" si="0"/>
        <v>1.2135</v>
      </c>
      <c r="D5" s="292" t="s">
        <v>973</v>
      </c>
      <c r="E5" s="38"/>
    </row>
    <row r="6" spans="1:5" x14ac:dyDescent="0.25">
      <c r="A6" s="8">
        <v>40269</v>
      </c>
      <c r="B6" s="422">
        <v>1.1883999999999999</v>
      </c>
      <c r="C6" s="194">
        <f t="shared" si="0"/>
        <v>1.1883999999999999</v>
      </c>
      <c r="D6" s="292" t="s">
        <v>976</v>
      </c>
      <c r="E6" s="38"/>
    </row>
    <row r="7" spans="1:5" x14ac:dyDescent="0.25">
      <c r="A7" s="8">
        <v>39904</v>
      </c>
      <c r="B7" s="422">
        <v>1.1798999999999999</v>
      </c>
      <c r="C7" s="194">
        <f t="shared" si="0"/>
        <v>1.1798999999999999</v>
      </c>
      <c r="D7" s="292" t="s">
        <v>977</v>
      </c>
      <c r="E7" s="38"/>
    </row>
    <row r="8" spans="1:5" x14ac:dyDescent="0.25">
      <c r="A8" s="8">
        <v>39539</v>
      </c>
      <c r="B8" s="422">
        <v>1.1648000000000001</v>
      </c>
      <c r="C8" s="194">
        <f t="shared" si="0"/>
        <v>1.1648000000000001</v>
      </c>
      <c r="D8" s="292" t="s">
        <v>979</v>
      </c>
      <c r="E8" s="38"/>
    </row>
    <row r="9" spans="1:5" x14ac:dyDescent="0.25">
      <c r="A9" s="8">
        <v>39173</v>
      </c>
      <c r="B9" s="422">
        <v>1.1479999999999999</v>
      </c>
      <c r="C9" s="195">
        <f t="shared" si="0"/>
        <v>1.1479999999999999</v>
      </c>
      <c r="D9" s="292" t="s">
        <v>980</v>
      </c>
      <c r="E9" s="38"/>
    </row>
    <row r="10" spans="1:5" x14ac:dyDescent="0.25">
      <c r="A10" s="8">
        <v>38808</v>
      </c>
      <c r="B10" s="423">
        <v>1.1287</v>
      </c>
      <c r="C10" s="196">
        <f t="shared" si="0"/>
        <v>1.1287</v>
      </c>
      <c r="D10" s="292" t="s">
        <v>984</v>
      </c>
      <c r="E10" s="38"/>
    </row>
    <row r="11" spans="1:5" x14ac:dyDescent="0.25">
      <c r="A11" s="8">
        <v>38443</v>
      </c>
      <c r="B11" s="422">
        <v>1.1104000000000001</v>
      </c>
      <c r="C11" s="194">
        <f t="shared" si="0"/>
        <v>1.1104000000000001</v>
      </c>
      <c r="D11" s="292" t="s">
        <v>985</v>
      </c>
      <c r="E11" s="38"/>
    </row>
    <row r="12" spans="1:5" x14ac:dyDescent="0.25">
      <c r="A12" s="8">
        <v>38078</v>
      </c>
      <c r="B12" s="422">
        <v>1.0886</v>
      </c>
      <c r="C12" s="194">
        <f t="shared" si="0"/>
        <v>1.0886</v>
      </c>
      <c r="D12" s="362"/>
      <c r="E12" s="38"/>
    </row>
    <row r="13" spans="1:5" x14ac:dyDescent="0.25">
      <c r="A13" s="8">
        <v>37712</v>
      </c>
      <c r="B13" s="422">
        <v>1.0698000000000001</v>
      </c>
      <c r="C13" s="194">
        <f t="shared" si="0"/>
        <v>1.0698000000000001</v>
      </c>
      <c r="D13" s="362"/>
      <c r="E13" s="38"/>
    </row>
    <row r="14" spans="1:5" x14ac:dyDescent="0.25">
      <c r="A14" s="8">
        <v>37347</v>
      </c>
      <c r="B14" s="422">
        <v>1.0529999999999999</v>
      </c>
      <c r="C14" s="194">
        <f t="shared" si="0"/>
        <v>1.0529999999999999</v>
      </c>
      <c r="D14" s="362"/>
      <c r="E14" s="38"/>
    </row>
    <row r="15" spans="1:5" x14ac:dyDescent="0.25">
      <c r="A15" s="8">
        <v>36982</v>
      </c>
      <c r="B15" s="422">
        <v>1.0364</v>
      </c>
      <c r="C15" s="194">
        <f t="shared" si="0"/>
        <v>1.0364</v>
      </c>
      <c r="D15" s="362"/>
      <c r="E15" s="38"/>
    </row>
    <row r="16" spans="1:5" x14ac:dyDescent="0.25">
      <c r="A16" s="8">
        <v>36617</v>
      </c>
      <c r="B16" s="422">
        <v>6.6717000000000004</v>
      </c>
      <c r="C16" s="194">
        <f>B16/6.55957</f>
        <v>1.0170941083028309</v>
      </c>
      <c r="D16" s="363"/>
      <c r="E16" s="38"/>
    </row>
    <row r="17" spans="1:6" x14ac:dyDescent="0.25">
      <c r="A17" s="8">
        <v>36251</v>
      </c>
      <c r="B17" s="424">
        <v>6.6185999999999998</v>
      </c>
      <c r="C17" s="194">
        <f>B17/6.55957</f>
        <v>1.0089990654875243</v>
      </c>
      <c r="D17" s="364"/>
      <c r="E17" s="38"/>
    </row>
    <row r="18" spans="1:6" x14ac:dyDescent="0.25">
      <c r="A18" s="8">
        <v>36161</v>
      </c>
      <c r="B18" s="424">
        <v>6.5595699999999999</v>
      </c>
      <c r="C18" s="194">
        <f>B18/6.55957</f>
        <v>1</v>
      </c>
      <c r="D18" s="364"/>
      <c r="E18" s="38"/>
    </row>
    <row r="19" spans="1:6" s="34" customFormat="1" ht="15" customHeight="1" x14ac:dyDescent="0.25">
      <c r="A19" s="281"/>
      <c r="D19" s="77"/>
      <c r="E19" s="77"/>
    </row>
    <row r="20" spans="1:6" x14ac:dyDescent="0.25">
      <c r="B20" s="289" t="s">
        <v>1160</v>
      </c>
      <c r="C20" s="425"/>
    </row>
    <row r="21" spans="1:6" x14ac:dyDescent="0.25">
      <c r="A21" s="12"/>
      <c r="B21" t="s">
        <v>1194</v>
      </c>
      <c r="C21" s="22"/>
      <c r="D21" s="22"/>
      <c r="F21" s="12"/>
    </row>
    <row r="22" spans="1:6" x14ac:dyDescent="0.25">
      <c r="B22" s="425" t="s">
        <v>1091</v>
      </c>
      <c r="C22" s="23"/>
      <c r="D22" s="23"/>
      <c r="F22" s="12"/>
    </row>
    <row r="23" spans="1:6" x14ac:dyDescent="0.25">
      <c r="B23" s="23" t="s">
        <v>1195</v>
      </c>
      <c r="C23" s="12"/>
      <c r="D23" s="12"/>
      <c r="F23" s="12"/>
    </row>
    <row r="24" spans="1:6" x14ac:dyDescent="0.25">
      <c r="B24" s="22"/>
      <c r="C24" s="22"/>
      <c r="D24" s="22"/>
      <c r="F24" s="12"/>
    </row>
    <row r="25" spans="1:6" x14ac:dyDescent="0.25">
      <c r="B25" s="23"/>
      <c r="C25" s="23"/>
      <c r="D25" s="23"/>
      <c r="F25" s="12"/>
    </row>
    <row r="26" spans="1:6" x14ac:dyDescent="0.25">
      <c r="B26" s="23"/>
      <c r="C26" s="23"/>
      <c r="D26" s="23"/>
      <c r="F26" s="12"/>
    </row>
    <row r="27" spans="1:6" x14ac:dyDescent="0.25">
      <c r="B27" s="23"/>
      <c r="C27" s="23"/>
      <c r="D27" s="23"/>
      <c r="F27" s="12"/>
    </row>
    <row r="28" spans="1:6" x14ac:dyDescent="0.25">
      <c r="B28" s="12"/>
      <c r="C28" s="12"/>
      <c r="D28" s="12"/>
      <c r="F28" s="12"/>
    </row>
    <row r="29" spans="1:6" x14ac:dyDescent="0.25">
      <c r="A29" s="12"/>
      <c r="B29" s="12"/>
      <c r="C29" s="12"/>
      <c r="D29" s="12"/>
      <c r="F29" s="12"/>
    </row>
    <row r="30" spans="1:6" x14ac:dyDescent="0.25">
      <c r="A30" s="12"/>
      <c r="B30" s="12"/>
      <c r="C30" s="12"/>
      <c r="D30" s="12"/>
      <c r="F30" s="12"/>
    </row>
    <row r="31" spans="1:6" x14ac:dyDescent="0.25">
      <c r="A31" s="12"/>
      <c r="B31" s="12"/>
      <c r="C31" s="12"/>
      <c r="D31" s="12"/>
      <c r="F31" s="12"/>
    </row>
    <row r="32" spans="1:6" x14ac:dyDescent="0.25">
      <c r="A32" s="12"/>
      <c r="B32" s="12"/>
      <c r="C32" s="12"/>
      <c r="D32" s="12"/>
      <c r="F32" s="12"/>
    </row>
    <row r="33" spans="1:6" x14ac:dyDescent="0.25">
      <c r="A33" s="12"/>
      <c r="B33" s="12"/>
      <c r="C33" s="12"/>
      <c r="D33" s="12"/>
      <c r="F33" s="12"/>
    </row>
    <row r="34" spans="1:6" x14ac:dyDescent="0.25">
      <c r="A34" s="12"/>
      <c r="B34" s="12"/>
      <c r="C34" s="12"/>
      <c r="D34" s="12"/>
      <c r="F34" s="12"/>
    </row>
    <row r="35" spans="1:6" x14ac:dyDescent="0.25">
      <c r="A35" s="12"/>
      <c r="B35" s="12"/>
      <c r="C35" s="12"/>
      <c r="D35" s="12"/>
      <c r="F35" s="12"/>
    </row>
    <row r="36" spans="1:6" x14ac:dyDescent="0.25">
      <c r="A36" s="12"/>
      <c r="B36" s="12"/>
      <c r="C36" s="12"/>
      <c r="D36" s="12"/>
      <c r="F36" s="12"/>
    </row>
    <row r="37" spans="1:6" x14ac:dyDescent="0.25">
      <c r="A37" s="12"/>
      <c r="B37" s="12"/>
      <c r="C37" s="12"/>
      <c r="D37" s="12"/>
      <c r="F37" s="12"/>
    </row>
    <row r="38" spans="1:6" x14ac:dyDescent="0.25">
      <c r="A38" s="12"/>
      <c r="B38" s="12"/>
      <c r="C38" s="12"/>
      <c r="D38" s="12"/>
      <c r="F38" s="12"/>
    </row>
    <row r="39" spans="1:6" x14ac:dyDescent="0.25">
      <c r="A39" s="12"/>
      <c r="B39" s="12"/>
      <c r="C39" s="12"/>
      <c r="D39" s="12"/>
      <c r="F39" s="12"/>
    </row>
    <row r="40" spans="1:6" x14ac:dyDescent="0.25">
      <c r="A40" s="12"/>
      <c r="B40" s="12"/>
      <c r="C40" s="12"/>
      <c r="D40" s="12"/>
      <c r="F40" s="12"/>
    </row>
    <row r="41" spans="1:6" x14ac:dyDescent="0.25">
      <c r="A41" s="12"/>
      <c r="B41" s="12"/>
      <c r="C41" s="12"/>
      <c r="D41" s="12"/>
      <c r="F41" s="12"/>
    </row>
    <row r="42" spans="1:6" x14ac:dyDescent="0.25">
      <c r="A42" s="12"/>
      <c r="B42" s="12"/>
      <c r="C42" s="12"/>
      <c r="D42" s="12"/>
      <c r="F42" s="12"/>
    </row>
    <row r="43" spans="1:6" x14ac:dyDescent="0.25">
      <c r="A43" s="12"/>
      <c r="B43" s="12"/>
      <c r="C43" s="12"/>
      <c r="D43" s="12"/>
      <c r="F43" s="12"/>
    </row>
    <row r="44" spans="1:6" x14ac:dyDescent="0.25">
      <c r="A44" s="12"/>
      <c r="B44" s="12"/>
      <c r="C44" s="12"/>
      <c r="D44" s="12"/>
      <c r="F44" s="12"/>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workbookViewId="0">
      <pane xSplit="1" ySplit="2" topLeftCell="B3" activePane="bottomRight" state="frozen"/>
      <selection pane="topRight" activeCell="B1" sqref="B1"/>
      <selection pane="bottomLeft" activeCell="A3" sqref="A3"/>
      <selection pane="bottomRight" activeCell="N33" sqref="N33"/>
    </sheetView>
  </sheetViews>
  <sheetFormatPr baseColWidth="10" defaultRowHeight="15" x14ac:dyDescent="0.25"/>
  <cols>
    <col min="1" max="1" width="22" customWidth="1"/>
    <col min="2" max="2" width="15" customWidth="1"/>
    <col min="4" max="4" width="17.5703125" customWidth="1"/>
    <col min="5" max="5" width="11.42578125" customWidth="1"/>
    <col min="6" max="6" width="21.85546875" customWidth="1"/>
  </cols>
  <sheetData>
    <row r="1" spans="1:9" ht="33.75" customHeight="1" x14ac:dyDescent="0.25">
      <c r="A1" s="514" t="s">
        <v>999</v>
      </c>
      <c r="B1" s="315" t="s">
        <v>1016</v>
      </c>
      <c r="C1" s="315" t="s">
        <v>1017</v>
      </c>
      <c r="D1" s="514" t="s">
        <v>1015</v>
      </c>
      <c r="E1" s="514"/>
      <c r="F1" s="500" t="s">
        <v>1196</v>
      </c>
    </row>
    <row r="2" spans="1:9" ht="33" customHeight="1" x14ac:dyDescent="0.25">
      <c r="A2" s="514"/>
      <c r="B2" s="336" t="s">
        <v>991</v>
      </c>
      <c r="C2" s="336" t="s">
        <v>991</v>
      </c>
      <c r="D2" s="337" t="s">
        <v>993</v>
      </c>
      <c r="E2" s="336" t="s">
        <v>991</v>
      </c>
      <c r="F2" s="500"/>
    </row>
    <row r="3" spans="1:9" x14ac:dyDescent="0.25">
      <c r="A3" s="8" t="s">
        <v>1000</v>
      </c>
      <c r="B3" s="338" t="s">
        <v>992</v>
      </c>
      <c r="C3" s="338">
        <v>0.43</v>
      </c>
      <c r="D3" s="314"/>
      <c r="E3" s="314">
        <v>0.43</v>
      </c>
      <c r="F3" s="38"/>
    </row>
    <row r="4" spans="1:9" x14ac:dyDescent="0.25">
      <c r="A4" s="8" t="s">
        <v>1001</v>
      </c>
      <c r="B4" s="338" t="s">
        <v>992</v>
      </c>
      <c r="C4" s="338">
        <v>0.5</v>
      </c>
      <c r="D4" s="314"/>
      <c r="E4" s="314">
        <v>0.5</v>
      </c>
      <c r="F4" s="38"/>
    </row>
    <row r="5" spans="1:9" x14ac:dyDescent="0.25">
      <c r="A5" s="8" t="s">
        <v>1002</v>
      </c>
      <c r="B5" s="338" t="s">
        <v>992</v>
      </c>
      <c r="C5" s="338">
        <v>0.56999999999999995</v>
      </c>
      <c r="D5" s="314"/>
      <c r="E5" s="314">
        <v>0.56999999999999995</v>
      </c>
      <c r="F5" s="38"/>
    </row>
    <row r="6" spans="1:9" x14ac:dyDescent="0.25">
      <c r="A6" s="8" t="s">
        <v>1008</v>
      </c>
      <c r="B6" s="338" t="s">
        <v>992</v>
      </c>
      <c r="C6" s="338">
        <v>0.64</v>
      </c>
      <c r="D6" s="314"/>
      <c r="E6" s="314">
        <v>0.64</v>
      </c>
      <c r="F6" s="38"/>
    </row>
    <row r="7" spans="1:9" x14ac:dyDescent="0.25">
      <c r="A7" s="8" t="s">
        <v>1009</v>
      </c>
      <c r="B7" s="338" t="s">
        <v>992</v>
      </c>
      <c r="C7" s="338">
        <v>0.71</v>
      </c>
      <c r="D7" s="314"/>
      <c r="E7" s="314">
        <v>0.71</v>
      </c>
      <c r="F7" s="38"/>
    </row>
    <row r="8" spans="1:9" x14ac:dyDescent="0.25">
      <c r="A8" s="8" t="s">
        <v>1010</v>
      </c>
      <c r="B8" s="338">
        <v>0.75</v>
      </c>
      <c r="C8" s="338">
        <v>0.78</v>
      </c>
      <c r="D8" s="314" t="s">
        <v>995</v>
      </c>
      <c r="E8" s="314">
        <v>0.78</v>
      </c>
      <c r="F8" s="38"/>
    </row>
    <row r="9" spans="1:9" x14ac:dyDescent="0.25">
      <c r="A9" s="8" t="s">
        <v>1011</v>
      </c>
      <c r="B9" s="338">
        <v>0.8</v>
      </c>
      <c r="C9" s="338">
        <v>0.83</v>
      </c>
      <c r="D9" s="314" t="s">
        <v>996</v>
      </c>
      <c r="E9" s="314">
        <v>0.83</v>
      </c>
      <c r="F9" s="38"/>
    </row>
    <row r="10" spans="1:9" x14ac:dyDescent="0.25">
      <c r="A10" s="8" t="s">
        <v>1012</v>
      </c>
      <c r="B10" s="338">
        <v>0.85</v>
      </c>
      <c r="C10" s="338">
        <v>0.88</v>
      </c>
      <c r="D10" s="314" t="s">
        <v>994</v>
      </c>
      <c r="E10" s="314">
        <v>0.88</v>
      </c>
      <c r="F10" s="38"/>
    </row>
    <row r="11" spans="1:9" x14ac:dyDescent="0.25">
      <c r="A11" s="8" t="s">
        <v>1013</v>
      </c>
      <c r="B11" s="338">
        <v>0.9</v>
      </c>
      <c r="C11" s="338">
        <v>0.92</v>
      </c>
      <c r="D11" s="314" t="s">
        <v>997</v>
      </c>
      <c r="E11" s="314">
        <v>0.92</v>
      </c>
      <c r="F11" s="38"/>
    </row>
    <row r="12" spans="1:9" x14ac:dyDescent="0.25">
      <c r="A12" s="8" t="s">
        <v>1014</v>
      </c>
      <c r="B12" s="338">
        <v>0.95</v>
      </c>
      <c r="C12" s="338">
        <v>0.96</v>
      </c>
      <c r="D12" s="314" t="s">
        <v>998</v>
      </c>
      <c r="E12" s="314">
        <v>0.96</v>
      </c>
      <c r="F12" s="38"/>
      <c r="I12" s="313"/>
    </row>
    <row r="13" spans="1:9" x14ac:dyDescent="0.25">
      <c r="A13" s="8" t="s">
        <v>1004</v>
      </c>
      <c r="B13" s="338">
        <v>1.05</v>
      </c>
      <c r="C13" s="338">
        <v>1</v>
      </c>
      <c r="D13" s="314">
        <v>0</v>
      </c>
      <c r="E13" s="314">
        <v>1</v>
      </c>
      <c r="F13" s="38"/>
      <c r="I13" s="313"/>
    </row>
    <row r="14" spans="1:9" x14ac:dyDescent="0.25">
      <c r="A14" s="8" t="s">
        <v>1003</v>
      </c>
      <c r="B14" s="338">
        <v>1.1000000000000001</v>
      </c>
      <c r="C14" s="338" t="s">
        <v>3</v>
      </c>
      <c r="D14" s="314" t="s">
        <v>990</v>
      </c>
      <c r="E14" s="314"/>
      <c r="F14" s="38"/>
      <c r="I14" s="313"/>
    </row>
    <row r="15" spans="1:9" x14ac:dyDescent="0.25">
      <c r="A15" s="8" t="s">
        <v>1005</v>
      </c>
      <c r="B15" s="338">
        <v>1.1499999999999999</v>
      </c>
      <c r="C15" s="338" t="s">
        <v>3</v>
      </c>
      <c r="D15" s="314" t="s">
        <v>990</v>
      </c>
      <c r="E15" s="314"/>
      <c r="F15" s="38"/>
      <c r="I15" s="313"/>
    </row>
    <row r="16" spans="1:9" x14ac:dyDescent="0.25">
      <c r="A16" s="8" t="s">
        <v>1006</v>
      </c>
      <c r="B16" s="338">
        <v>1.2</v>
      </c>
      <c r="C16" s="338" t="s">
        <v>3</v>
      </c>
      <c r="D16" s="314" t="s">
        <v>990</v>
      </c>
      <c r="E16" s="314"/>
      <c r="F16" s="38"/>
      <c r="I16" s="313"/>
    </row>
    <row r="17" spans="1:22" x14ac:dyDescent="0.25">
      <c r="A17" s="8" t="s">
        <v>1007</v>
      </c>
      <c r="B17" s="338">
        <v>1.25</v>
      </c>
      <c r="C17" s="338" t="s">
        <v>3</v>
      </c>
      <c r="D17" s="314"/>
      <c r="E17" s="314"/>
      <c r="F17" s="38"/>
      <c r="I17" s="313"/>
    </row>
    <row r="18" spans="1:22" s="38" customFormat="1" ht="75" customHeight="1" x14ac:dyDescent="0.25">
      <c r="A18" s="235"/>
      <c r="B18" s="515" t="s">
        <v>1018</v>
      </c>
      <c r="C18" s="515"/>
      <c r="D18" s="515"/>
      <c r="E18" s="515"/>
      <c r="F18" s="515"/>
      <c r="G18" s="515"/>
      <c r="H18" s="515"/>
      <c r="I18" s="515"/>
      <c r="J18" s="515"/>
      <c r="K18" s="515"/>
      <c r="L18" s="515"/>
      <c r="M18" s="515"/>
      <c r="N18" s="515"/>
      <c r="O18" s="515"/>
      <c r="P18" s="515"/>
      <c r="Q18" s="515"/>
      <c r="R18" s="515"/>
      <c r="S18" s="515"/>
      <c r="T18" s="515"/>
      <c r="U18" s="5"/>
      <c r="V18" s="7"/>
    </row>
    <row r="19" spans="1:22" x14ac:dyDescent="0.25">
      <c r="I19" s="313"/>
    </row>
    <row r="20" spans="1:22" x14ac:dyDescent="0.25">
      <c r="I20" s="313"/>
    </row>
    <row r="21" spans="1:22" x14ac:dyDescent="0.25">
      <c r="I21" s="313"/>
    </row>
    <row r="22" spans="1:22" x14ac:dyDescent="0.25">
      <c r="I22" s="313"/>
    </row>
    <row r="23" spans="1:22" x14ac:dyDescent="0.25">
      <c r="I23" s="313"/>
    </row>
    <row r="24" spans="1:22" x14ac:dyDescent="0.25">
      <c r="I24" s="313"/>
    </row>
    <row r="25" spans="1:22" x14ac:dyDescent="0.25">
      <c r="I25" s="313"/>
    </row>
    <row r="26" spans="1:22" x14ac:dyDescent="0.25">
      <c r="I26" s="313"/>
    </row>
    <row r="27" spans="1:22" x14ac:dyDescent="0.25">
      <c r="I27" s="313"/>
    </row>
  </sheetData>
  <dataConsolidate/>
  <mergeCells count="4">
    <mergeCell ref="D1:E1"/>
    <mergeCell ref="A1:A2"/>
    <mergeCell ref="B18:T18"/>
    <mergeCell ref="F1:F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K37" sqref="K37"/>
    </sheetView>
  </sheetViews>
  <sheetFormatPr baseColWidth="10" defaultRowHeight="15" x14ac:dyDescent="0.25"/>
  <cols>
    <col min="1" max="1" width="13.42578125" customWidth="1"/>
    <col min="2" max="2" width="20.85546875" customWidth="1"/>
    <col min="3" max="3" width="20.42578125" customWidth="1"/>
    <col min="4" max="4" width="41.28515625" customWidth="1"/>
    <col min="5" max="5" width="40.5703125" customWidth="1"/>
  </cols>
  <sheetData>
    <row r="1" spans="1:8" hidden="1" x14ac:dyDescent="0.25">
      <c r="A1" s="38" t="s">
        <v>0</v>
      </c>
      <c r="B1" s="38" t="s">
        <v>776</v>
      </c>
      <c r="C1" s="38" t="s">
        <v>478</v>
      </c>
      <c r="D1" s="24" t="s">
        <v>683</v>
      </c>
      <c r="E1" s="38" t="s">
        <v>1</v>
      </c>
    </row>
    <row r="2" spans="1:8" s="181" customFormat="1" ht="37.5" customHeight="1" x14ac:dyDescent="0.25">
      <c r="A2" s="250" t="s">
        <v>127</v>
      </c>
      <c r="B2" s="251" t="s">
        <v>473</v>
      </c>
      <c r="C2" s="251" t="s">
        <v>474</v>
      </c>
      <c r="D2" s="386" t="s">
        <v>1193</v>
      </c>
      <c r="E2" s="249" t="s">
        <v>1</v>
      </c>
    </row>
    <row r="3" spans="1:8" x14ac:dyDescent="0.25">
      <c r="A3" s="8">
        <v>41640</v>
      </c>
      <c r="B3" s="194">
        <v>15.258900000000001</v>
      </c>
      <c r="C3" s="252">
        <v>15.258900000000001</v>
      </c>
      <c r="D3" s="292" t="s">
        <v>969</v>
      </c>
      <c r="E3" s="38"/>
    </row>
    <row r="4" spans="1:8" ht="13.5" customHeight="1" x14ac:dyDescent="0.25">
      <c r="A4" s="8">
        <v>41275</v>
      </c>
      <c r="B4" s="194">
        <v>15.228400000000001</v>
      </c>
      <c r="C4" s="194">
        <v>15.228400000000001</v>
      </c>
      <c r="D4" s="292" t="s">
        <v>970</v>
      </c>
      <c r="E4" s="38"/>
    </row>
    <row r="5" spans="1:8" x14ac:dyDescent="0.25">
      <c r="A5" s="8">
        <v>40909</v>
      </c>
      <c r="B5" s="194">
        <v>15.0528</v>
      </c>
      <c r="C5" s="252">
        <f>B5</f>
        <v>15.0528</v>
      </c>
      <c r="D5" s="292" t="s">
        <v>972</v>
      </c>
      <c r="E5" s="38"/>
    </row>
    <row r="6" spans="1:8" x14ac:dyDescent="0.25">
      <c r="A6" s="8">
        <v>40544</v>
      </c>
      <c r="B6" s="194">
        <v>14.7216</v>
      </c>
      <c r="C6" s="252">
        <f>B6</f>
        <v>14.7216</v>
      </c>
      <c r="D6" s="292" t="s">
        <v>973</v>
      </c>
      <c r="E6" s="38"/>
      <c r="H6">
        <v>17</v>
      </c>
    </row>
    <row r="7" spans="1:8" x14ac:dyDescent="0.25">
      <c r="A7" s="8">
        <v>40179</v>
      </c>
      <c r="B7" s="194">
        <v>14.4047</v>
      </c>
      <c r="C7" s="252">
        <f>B7</f>
        <v>14.4047</v>
      </c>
      <c r="D7" s="292" t="s">
        <v>976</v>
      </c>
      <c r="E7" s="38"/>
    </row>
    <row r="8" spans="1:8" x14ac:dyDescent="0.25">
      <c r="A8" s="8">
        <v>39814</v>
      </c>
      <c r="B8" s="194">
        <v>14.219799999999999</v>
      </c>
      <c r="C8" s="252">
        <f>B8</f>
        <v>14.219799999999999</v>
      </c>
      <c r="D8" s="292" t="s">
        <v>977</v>
      </c>
      <c r="E8" s="38"/>
    </row>
    <row r="9" spans="1:8" x14ac:dyDescent="0.25">
      <c r="A9" s="8">
        <v>39448</v>
      </c>
      <c r="B9" s="194">
        <v>13.968400000000001</v>
      </c>
      <c r="C9" s="252">
        <f>B9</f>
        <v>13.968400000000001</v>
      </c>
      <c r="D9" s="292" t="s">
        <v>979</v>
      </c>
      <c r="E9" s="38"/>
    </row>
    <row r="10" spans="1:8" x14ac:dyDescent="0.25">
      <c r="A10" s="8">
        <v>39083</v>
      </c>
      <c r="B10" s="253">
        <v>13.5091</v>
      </c>
      <c r="C10" s="252">
        <f t="shared" ref="C10:C16" si="0">B10</f>
        <v>13.5091</v>
      </c>
      <c r="D10" s="292" t="s">
        <v>980</v>
      </c>
      <c r="E10" s="38"/>
    </row>
    <row r="11" spans="1:8" x14ac:dyDescent="0.25">
      <c r="A11" s="8">
        <v>38718</v>
      </c>
      <c r="B11" s="196">
        <v>13.027100000000001</v>
      </c>
      <c r="C11" s="252">
        <f t="shared" si="0"/>
        <v>13.027100000000001</v>
      </c>
      <c r="D11" s="292" t="s">
        <v>984</v>
      </c>
      <c r="E11" s="38"/>
    </row>
    <row r="12" spans="1:8" x14ac:dyDescent="0.25">
      <c r="A12" s="8">
        <v>38353</v>
      </c>
      <c r="B12" s="194">
        <v>12.66</v>
      </c>
      <c r="C12" s="252">
        <f t="shared" si="0"/>
        <v>12.66</v>
      </c>
      <c r="D12" s="292" t="s">
        <v>985</v>
      </c>
      <c r="E12" s="38"/>
    </row>
    <row r="13" spans="1:8" x14ac:dyDescent="0.25">
      <c r="A13" s="8">
        <v>37987</v>
      </c>
      <c r="B13" s="194">
        <v>12.363200000000001</v>
      </c>
      <c r="C13" s="252">
        <f t="shared" si="0"/>
        <v>12.363200000000001</v>
      </c>
      <c r="D13" s="362"/>
      <c r="E13" s="38"/>
    </row>
    <row r="14" spans="1:8" x14ac:dyDescent="0.25">
      <c r="A14" s="8">
        <v>37622</v>
      </c>
      <c r="B14" s="194">
        <v>12.0852</v>
      </c>
      <c r="C14" s="252">
        <f t="shared" si="0"/>
        <v>12.0852</v>
      </c>
      <c r="D14" s="362"/>
      <c r="E14" s="38"/>
    </row>
    <row r="15" spans="1:8" x14ac:dyDescent="0.25">
      <c r="A15" s="8">
        <v>37257</v>
      </c>
      <c r="B15" s="194">
        <v>11.8949</v>
      </c>
      <c r="C15" s="252">
        <f t="shared" si="0"/>
        <v>11.8949</v>
      </c>
      <c r="D15" s="362"/>
      <c r="E15" s="38"/>
    </row>
    <row r="16" spans="1:8" x14ac:dyDescent="0.25">
      <c r="A16" s="8">
        <v>36892</v>
      </c>
      <c r="B16" s="194">
        <v>11.707599999999999</v>
      </c>
      <c r="C16" s="252">
        <f t="shared" si="0"/>
        <v>11.707599999999999</v>
      </c>
      <c r="D16" s="362"/>
      <c r="E16" s="38"/>
    </row>
    <row r="17" spans="1:5" x14ac:dyDescent="0.25">
      <c r="A17" s="8">
        <v>36526</v>
      </c>
      <c r="B17" s="365">
        <v>75.661600000000007</v>
      </c>
      <c r="C17" s="254">
        <f>B17/6.55957</f>
        <v>11.53453656261005</v>
      </c>
      <c r="D17" s="362"/>
      <c r="E17" s="38"/>
    </row>
    <row r="18" spans="1:5" x14ac:dyDescent="0.25">
      <c r="A18" s="8">
        <v>36161</v>
      </c>
      <c r="B18" s="365">
        <v>71.853399999999993</v>
      </c>
      <c r="C18" s="254">
        <f>B18/6.55957</f>
        <v>10.953980215166542</v>
      </c>
      <c r="D18" s="363"/>
      <c r="E18" s="38" t="s">
        <v>775</v>
      </c>
    </row>
    <row r="19" spans="1:5" x14ac:dyDescent="0.25">
      <c r="D19" s="197"/>
    </row>
    <row r="20" spans="1:5" x14ac:dyDescent="0.25">
      <c r="D20" s="197"/>
    </row>
    <row r="21" spans="1:5" x14ac:dyDescent="0.25">
      <c r="D21" s="34"/>
    </row>
    <row r="23" spans="1:5" x14ac:dyDescent="0.25">
      <c r="D23" s="22"/>
    </row>
    <row r="24" spans="1:5" x14ac:dyDescent="0.25">
      <c r="D24" s="23"/>
    </row>
    <row r="25" spans="1:5" x14ac:dyDescent="0.25">
      <c r="D25" s="12"/>
    </row>
    <row r="26" spans="1:5" x14ac:dyDescent="0.25">
      <c r="D26" s="22"/>
    </row>
    <row r="27" spans="1:5" x14ac:dyDescent="0.25">
      <c r="D27" s="23"/>
    </row>
    <row r="28" spans="1:5" x14ac:dyDescent="0.25">
      <c r="D28" s="23"/>
    </row>
    <row r="29" spans="1:5" x14ac:dyDescent="0.25">
      <c r="D29" s="23"/>
    </row>
    <row r="30" spans="1:5" x14ac:dyDescent="0.25">
      <c r="D30" s="12"/>
    </row>
    <row r="31" spans="1:5" x14ac:dyDescent="0.25">
      <c r="D31" s="12"/>
    </row>
    <row r="32" spans="1:5" x14ac:dyDescent="0.25">
      <c r="D32" s="12"/>
    </row>
    <row r="33" spans="4:4" x14ac:dyDescent="0.25">
      <c r="D33" s="12"/>
    </row>
    <row r="34" spans="4:4" x14ac:dyDescent="0.25">
      <c r="D34" s="12"/>
    </row>
    <row r="35" spans="4:4" x14ac:dyDescent="0.25">
      <c r="D35" s="12"/>
    </row>
    <row r="36" spans="4:4" x14ac:dyDescent="0.25">
      <c r="D36" s="12"/>
    </row>
    <row r="37" spans="4:4" x14ac:dyDescent="0.25">
      <c r="D37" s="12"/>
    </row>
    <row r="38" spans="4:4" x14ac:dyDescent="0.25">
      <c r="D38" s="12"/>
    </row>
    <row r="39" spans="4:4" x14ac:dyDescent="0.25">
      <c r="D39" s="12"/>
    </row>
    <row r="40" spans="4:4" x14ac:dyDescent="0.25">
      <c r="D40" s="12"/>
    </row>
    <row r="41" spans="4:4" x14ac:dyDescent="0.25">
      <c r="D41" s="12"/>
    </row>
    <row r="42" spans="4:4" x14ac:dyDescent="0.25">
      <c r="D42" s="12"/>
    </row>
    <row r="43" spans="4:4" x14ac:dyDescent="0.25">
      <c r="D43" s="12"/>
    </row>
    <row r="44" spans="4:4" x14ac:dyDescent="0.25">
      <c r="D44" s="12"/>
    </row>
    <row r="45" spans="4:4" x14ac:dyDescent="0.25">
      <c r="D45" s="12"/>
    </row>
    <row r="46" spans="4:4" x14ac:dyDescent="0.25">
      <c r="D46" s="1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opLeftCell="A2" workbookViewId="0">
      <pane xSplit="1" ySplit="1" topLeftCell="B81" activePane="bottomRight" state="frozen"/>
      <selection activeCell="P18" sqref="P18"/>
      <selection pane="topRight" activeCell="P18" sqref="P18"/>
      <selection pane="bottomLeft" activeCell="P18" sqref="P18"/>
      <selection pane="bottomRight" activeCell="D14" sqref="D14"/>
    </sheetView>
  </sheetViews>
  <sheetFormatPr baseColWidth="10" defaultRowHeight="15" x14ac:dyDescent="0.25"/>
  <cols>
    <col min="1" max="1" width="13" style="38" customWidth="1"/>
    <col min="2" max="2" width="20" style="38" customWidth="1"/>
    <col min="3" max="3" width="19" style="38" customWidth="1"/>
    <col min="4" max="4" width="46.5703125" style="38" customWidth="1"/>
    <col min="5" max="5" width="34.140625" style="38" customWidth="1"/>
    <col min="6" max="16384" width="11.42578125" style="38"/>
  </cols>
  <sheetData>
    <row r="1" spans="1:9" hidden="1" x14ac:dyDescent="0.25">
      <c r="A1" s="38" t="s">
        <v>0</v>
      </c>
      <c r="C1" s="38" t="s">
        <v>475</v>
      </c>
      <c r="E1" s="24" t="s">
        <v>678</v>
      </c>
    </row>
    <row r="2" spans="1:9" s="290" customFormat="1" ht="30" customHeight="1" x14ac:dyDescent="0.25">
      <c r="A2" s="238" t="s">
        <v>127</v>
      </c>
      <c r="B2" s="257" t="s">
        <v>476</v>
      </c>
      <c r="C2" s="257" t="s">
        <v>477</v>
      </c>
      <c r="D2" s="257" t="s">
        <v>925</v>
      </c>
      <c r="E2" s="249" t="s">
        <v>1</v>
      </c>
    </row>
    <row r="3" spans="1:9" ht="15.75" customHeight="1" x14ac:dyDescent="0.25">
      <c r="A3" s="8">
        <v>41365</v>
      </c>
      <c r="B3" s="194">
        <v>0.43519999999999998</v>
      </c>
      <c r="C3" s="254">
        <f t="shared" ref="C3:C10" si="0">B3</f>
        <v>0.43519999999999998</v>
      </c>
      <c r="D3" s="292" t="s">
        <v>968</v>
      </c>
      <c r="E3" s="38" t="s">
        <v>926</v>
      </c>
    </row>
    <row r="4" spans="1:9" ht="16.5" customHeight="1" x14ac:dyDescent="0.25">
      <c r="A4" s="8">
        <v>41000</v>
      </c>
      <c r="B4" s="196">
        <v>0.433</v>
      </c>
      <c r="C4" s="254">
        <f t="shared" si="0"/>
        <v>0.433</v>
      </c>
      <c r="D4" s="292" t="s">
        <v>972</v>
      </c>
      <c r="I4" s="38">
        <v>17</v>
      </c>
    </row>
    <row r="5" spans="1:9" x14ac:dyDescent="0.25">
      <c r="A5" s="8">
        <v>40634</v>
      </c>
      <c r="B5" s="194">
        <v>0.42330000000000001</v>
      </c>
      <c r="C5" s="254">
        <f t="shared" si="0"/>
        <v>0.42330000000000001</v>
      </c>
      <c r="D5" s="292" t="s">
        <v>974</v>
      </c>
    </row>
    <row r="6" spans="1:9" x14ac:dyDescent="0.25">
      <c r="A6" s="8">
        <v>40269</v>
      </c>
      <c r="B6" s="194">
        <v>0.42159999999999997</v>
      </c>
      <c r="C6" s="254">
        <f t="shared" si="0"/>
        <v>0.42159999999999997</v>
      </c>
      <c r="D6" s="292" t="s">
        <v>975</v>
      </c>
    </row>
    <row r="7" spans="1:9" x14ac:dyDescent="0.25">
      <c r="A7" s="8">
        <v>39904</v>
      </c>
      <c r="B7" s="194">
        <v>0.41860000000000003</v>
      </c>
      <c r="C7" s="254">
        <f t="shared" si="0"/>
        <v>0.41860000000000003</v>
      </c>
      <c r="D7" s="292" t="s">
        <v>978</v>
      </c>
    </row>
    <row r="8" spans="1:9" x14ac:dyDescent="0.25">
      <c r="A8" s="8">
        <v>39539</v>
      </c>
      <c r="B8" s="194">
        <v>0.41320000000000001</v>
      </c>
      <c r="C8" s="254">
        <f t="shared" si="0"/>
        <v>0.41320000000000001</v>
      </c>
      <c r="D8" s="292" t="s">
        <v>981</v>
      </c>
    </row>
    <row r="9" spans="1:9" x14ac:dyDescent="0.25">
      <c r="A9" s="8">
        <v>39173</v>
      </c>
      <c r="B9" s="194">
        <v>0.4073</v>
      </c>
      <c r="C9" s="254">
        <f t="shared" si="0"/>
        <v>0.4073</v>
      </c>
      <c r="D9" s="292" t="s">
        <v>982</v>
      </c>
    </row>
    <row r="10" spans="1:9" x14ac:dyDescent="0.25">
      <c r="A10" s="8">
        <v>38808</v>
      </c>
      <c r="B10" s="196">
        <v>0.40050000000000002</v>
      </c>
      <c r="C10" s="254">
        <f t="shared" si="0"/>
        <v>0.40050000000000002</v>
      </c>
      <c r="D10" s="292" t="s">
        <v>983</v>
      </c>
    </row>
    <row r="11" spans="1:9" x14ac:dyDescent="0.25">
      <c r="A11" s="8">
        <v>38443</v>
      </c>
      <c r="B11" s="194">
        <v>0.39400000000000002</v>
      </c>
      <c r="C11" s="254">
        <v>0.39400000000000002</v>
      </c>
      <c r="D11" s="292" t="s">
        <v>986</v>
      </c>
    </row>
    <row r="12" spans="1:9" x14ac:dyDescent="0.25">
      <c r="A12" s="8">
        <v>38078</v>
      </c>
      <c r="B12" s="194">
        <v>0.38619999999999999</v>
      </c>
      <c r="C12" s="254">
        <v>0.38619999999999999</v>
      </c>
      <c r="D12" s="426"/>
    </row>
    <row r="13" spans="1:9" x14ac:dyDescent="0.25">
      <c r="A13" s="8">
        <v>37712</v>
      </c>
      <c r="B13" s="194">
        <v>0.37959999999999999</v>
      </c>
      <c r="C13" s="254">
        <v>0.37959999999999999</v>
      </c>
      <c r="D13" s="254"/>
    </row>
    <row r="14" spans="1:9" x14ac:dyDescent="0.25">
      <c r="A14" s="8">
        <v>37347</v>
      </c>
      <c r="B14" s="194">
        <v>0.37369999999999998</v>
      </c>
      <c r="C14" s="254">
        <v>0.37369999999999998</v>
      </c>
      <c r="D14" s="254"/>
    </row>
    <row r="15" spans="1:9" x14ac:dyDescent="0.25">
      <c r="A15" s="8">
        <v>36982</v>
      </c>
      <c r="B15" s="258">
        <v>2.4125999999999999</v>
      </c>
      <c r="C15" s="254">
        <v>0.36779849898697625</v>
      </c>
      <c r="D15" s="254"/>
    </row>
    <row r="16" spans="1:9" x14ac:dyDescent="0.25">
      <c r="A16" s="8">
        <v>36526</v>
      </c>
      <c r="B16" s="258">
        <v>2.3586</v>
      </c>
      <c r="C16" s="254">
        <v>0.35956625205615611</v>
      </c>
      <c r="D16" s="254"/>
    </row>
    <row r="17" spans="1:4" x14ac:dyDescent="0.25">
      <c r="A17" s="8">
        <v>36161</v>
      </c>
      <c r="B17" s="258">
        <v>2.3586</v>
      </c>
      <c r="C17" s="254">
        <v>0.35956625205615611</v>
      </c>
      <c r="D17" s="254"/>
    </row>
    <row r="18" spans="1:4" x14ac:dyDescent="0.25">
      <c r="A18" s="8">
        <v>35796</v>
      </c>
      <c r="B18" s="258">
        <v>2.3492000000000002</v>
      </c>
      <c r="C18" s="254">
        <v>0.3581332312941245</v>
      </c>
      <c r="D18" s="254"/>
    </row>
    <row r="19" spans="1:4" x14ac:dyDescent="0.25">
      <c r="A19" s="8">
        <v>35431</v>
      </c>
      <c r="B19" s="258">
        <v>2.3492000000000002</v>
      </c>
      <c r="C19" s="254">
        <v>0.3581332312941245</v>
      </c>
      <c r="D19" s="254"/>
    </row>
    <row r="20" spans="1:4" x14ac:dyDescent="0.25">
      <c r="A20" s="8">
        <v>35065</v>
      </c>
      <c r="B20" s="259">
        <v>2.3374999999999999</v>
      </c>
      <c r="C20" s="254">
        <v>0.35634957779244675</v>
      </c>
      <c r="D20" s="254"/>
    </row>
    <row r="21" spans="1:4" x14ac:dyDescent="0.25">
      <c r="A21" s="8">
        <v>34700</v>
      </c>
      <c r="B21" s="258">
        <v>2.3029999999999999</v>
      </c>
      <c r="C21" s="254">
        <v>0.3510900866977561</v>
      </c>
      <c r="D21" s="254"/>
    </row>
    <row r="22" spans="1:4" x14ac:dyDescent="0.25">
      <c r="A22" s="8">
        <v>34335</v>
      </c>
      <c r="B22" s="258">
        <v>2.3029999999999999</v>
      </c>
      <c r="C22" s="254">
        <v>0.3510900866977561</v>
      </c>
      <c r="D22" s="254"/>
    </row>
    <row r="23" spans="1:4" x14ac:dyDescent="0.25">
      <c r="A23" s="8">
        <v>33970</v>
      </c>
      <c r="B23" s="258">
        <v>2.3029999999999999</v>
      </c>
      <c r="C23" s="254">
        <v>0.3510900866977561</v>
      </c>
      <c r="D23" s="254"/>
    </row>
    <row r="24" spans="1:4" x14ac:dyDescent="0.25">
      <c r="A24" s="8">
        <v>33604</v>
      </c>
      <c r="B24" s="258">
        <v>2.242</v>
      </c>
      <c r="C24" s="254">
        <v>0.34179069664627409</v>
      </c>
      <c r="D24" s="254"/>
    </row>
    <row r="25" spans="1:4" x14ac:dyDescent="0.25">
      <c r="A25" s="8">
        <v>33239</v>
      </c>
      <c r="B25" s="258">
        <v>2.1789999999999998</v>
      </c>
      <c r="C25" s="254">
        <v>0.33218640856031717</v>
      </c>
      <c r="D25" s="254"/>
    </row>
    <row r="26" spans="1:4" x14ac:dyDescent="0.25">
      <c r="A26" s="8">
        <v>32874</v>
      </c>
      <c r="B26" s="258">
        <v>2.093</v>
      </c>
      <c r="C26" s="254">
        <v>0.31907579307789991</v>
      </c>
      <c r="D26" s="254"/>
    </row>
    <row r="27" spans="1:4" x14ac:dyDescent="0.25">
      <c r="A27" s="8">
        <v>32690</v>
      </c>
      <c r="B27" s="258">
        <v>2.0449999999999999</v>
      </c>
      <c r="C27" s="254">
        <v>0.31175824025050419</v>
      </c>
      <c r="D27" s="254"/>
    </row>
    <row r="28" spans="1:4" x14ac:dyDescent="0.25">
      <c r="A28" s="8">
        <v>32509</v>
      </c>
      <c r="B28" s="258">
        <v>2.0190000000000001</v>
      </c>
      <c r="C28" s="254">
        <v>0.30779456580233155</v>
      </c>
      <c r="D28" s="254"/>
    </row>
    <row r="29" spans="1:4" x14ac:dyDescent="0.25">
      <c r="A29" s="8">
        <v>32143</v>
      </c>
      <c r="B29" s="258">
        <v>1.9730000000000001</v>
      </c>
      <c r="C29" s="254">
        <v>0.30078191100941071</v>
      </c>
      <c r="D29" s="254"/>
    </row>
    <row r="30" spans="1:4" x14ac:dyDescent="0.25">
      <c r="A30" s="8">
        <v>31959</v>
      </c>
      <c r="B30" s="259">
        <v>1.9279999999999999</v>
      </c>
      <c r="C30" s="254">
        <v>0.29392170523372718</v>
      </c>
      <c r="D30" s="254"/>
    </row>
    <row r="31" spans="1:4" x14ac:dyDescent="0.25">
      <c r="A31" s="8">
        <v>31778</v>
      </c>
      <c r="B31" s="258">
        <v>1.9139999999999999</v>
      </c>
      <c r="C31" s="254">
        <v>0.29178741899240346</v>
      </c>
      <c r="D31" s="254"/>
    </row>
    <row r="32" spans="1:4" x14ac:dyDescent="0.25">
      <c r="A32" s="8">
        <v>31594</v>
      </c>
      <c r="B32" s="258">
        <v>1.885</v>
      </c>
      <c r="C32" s="254">
        <v>0.28736639749251858</v>
      </c>
      <c r="D32" s="254"/>
    </row>
    <row r="33" spans="1:4" x14ac:dyDescent="0.25">
      <c r="A33" s="8">
        <v>31413</v>
      </c>
      <c r="B33" s="258">
        <v>1.867</v>
      </c>
      <c r="C33" s="254">
        <v>0.28462231518224518</v>
      </c>
      <c r="D33" s="254"/>
    </row>
    <row r="34" spans="1:4" x14ac:dyDescent="0.25">
      <c r="A34" s="8">
        <v>31229</v>
      </c>
      <c r="B34" s="258">
        <v>1.839</v>
      </c>
      <c r="C34" s="254">
        <v>0.28035374269959767</v>
      </c>
      <c r="D34" s="254"/>
    </row>
    <row r="35" spans="1:4" x14ac:dyDescent="0.25">
      <c r="A35" s="8">
        <v>31048</v>
      </c>
      <c r="B35" s="258">
        <v>1.79</v>
      </c>
      <c r="C35" s="254">
        <v>0.27288374085496458</v>
      </c>
      <c r="D35" s="254"/>
    </row>
    <row r="36" spans="1:4" x14ac:dyDescent="0.25">
      <c r="A36" s="8">
        <v>30864</v>
      </c>
      <c r="B36" s="258">
        <v>1.736</v>
      </c>
      <c r="C36" s="254">
        <v>0.26465149392414444</v>
      </c>
      <c r="D36" s="254"/>
    </row>
    <row r="37" spans="1:4" x14ac:dyDescent="0.25">
      <c r="A37" s="8">
        <v>30682</v>
      </c>
      <c r="B37" s="258">
        <v>1.72</v>
      </c>
      <c r="C37" s="254">
        <v>0.26221230964834585</v>
      </c>
      <c r="D37" s="254"/>
    </row>
    <row r="38" spans="1:4" x14ac:dyDescent="0.25">
      <c r="A38" s="8">
        <v>30498</v>
      </c>
      <c r="B38" s="258">
        <v>1.66</v>
      </c>
      <c r="C38" s="254">
        <v>0.25306536861410123</v>
      </c>
      <c r="D38" s="254"/>
    </row>
    <row r="39" spans="1:4" x14ac:dyDescent="0.25">
      <c r="A39" s="8">
        <v>30317</v>
      </c>
      <c r="B39" s="258">
        <v>1.57</v>
      </c>
      <c r="C39" s="254">
        <v>0.23934495706273431</v>
      </c>
      <c r="D39" s="254"/>
    </row>
    <row r="40" spans="1:4" x14ac:dyDescent="0.25">
      <c r="A40" s="8">
        <v>30133</v>
      </c>
      <c r="B40" s="259">
        <v>1.52</v>
      </c>
      <c r="C40" s="254">
        <v>0.23172250620086379</v>
      </c>
      <c r="D40" s="254"/>
    </row>
    <row r="41" spans="1:4" x14ac:dyDescent="0.25">
      <c r="A41" s="8">
        <v>29952</v>
      </c>
      <c r="B41" s="258">
        <v>1.47</v>
      </c>
      <c r="C41" s="254">
        <v>0.22410005533899327</v>
      </c>
      <c r="D41" s="254"/>
    </row>
    <row r="42" spans="1:4" x14ac:dyDescent="0.25">
      <c r="A42" s="8">
        <v>29768</v>
      </c>
      <c r="B42" s="258">
        <v>1.3779999999999999</v>
      </c>
      <c r="C42" s="254">
        <v>0.21007474575315149</v>
      </c>
      <c r="D42" s="254"/>
    </row>
    <row r="43" spans="1:4" x14ac:dyDescent="0.25">
      <c r="A43" s="8">
        <v>29587</v>
      </c>
      <c r="B43" s="258">
        <v>1.3120000000000001</v>
      </c>
      <c r="C43" s="254">
        <v>0.20001311061548244</v>
      </c>
      <c r="D43" s="254"/>
    </row>
    <row r="44" spans="1:4" x14ac:dyDescent="0.25">
      <c r="A44" s="8">
        <v>29403</v>
      </c>
      <c r="B44" s="258">
        <v>1.22</v>
      </c>
      <c r="C44" s="254">
        <v>0.18598780102964066</v>
      </c>
      <c r="D44" s="254"/>
    </row>
    <row r="45" spans="1:4" x14ac:dyDescent="0.25">
      <c r="A45" s="8">
        <v>29221</v>
      </c>
      <c r="B45" s="258">
        <v>1.1559999999999999</v>
      </c>
      <c r="C45" s="254">
        <v>0.17623106392644639</v>
      </c>
      <c r="D45" s="254"/>
    </row>
    <row r="46" spans="1:4" x14ac:dyDescent="0.25">
      <c r="A46" s="8">
        <v>29037</v>
      </c>
      <c r="B46" s="258">
        <v>1.0940000000000001</v>
      </c>
      <c r="C46" s="254">
        <v>0.16677922485772698</v>
      </c>
      <c r="D46" s="254"/>
    </row>
    <row r="47" spans="1:4" x14ac:dyDescent="0.25">
      <c r="A47" s="8">
        <v>28856</v>
      </c>
      <c r="B47" s="258">
        <v>1.04</v>
      </c>
      <c r="C47" s="254">
        <v>0.15854697792690681</v>
      </c>
      <c r="D47" s="254"/>
    </row>
    <row r="48" spans="1:4" x14ac:dyDescent="0.25">
      <c r="A48" s="8">
        <v>28672</v>
      </c>
      <c r="B48" s="258">
        <v>1</v>
      </c>
      <c r="C48" s="254">
        <v>0.15244901723741039</v>
      </c>
      <c r="D48" s="254"/>
    </row>
    <row r="49" spans="1:4" x14ac:dyDescent="0.25">
      <c r="A49" s="8">
        <v>28491</v>
      </c>
      <c r="B49" s="258">
        <v>0.95240000000000002</v>
      </c>
      <c r="C49" s="254">
        <v>0.14519244401690964</v>
      </c>
      <c r="D49" s="254"/>
    </row>
    <row r="50" spans="1:4" x14ac:dyDescent="0.25">
      <c r="A50" s="8">
        <v>28307</v>
      </c>
      <c r="B50" s="259">
        <v>0.91</v>
      </c>
      <c r="C50" s="254">
        <v>0.13872860568604345</v>
      </c>
      <c r="D50" s="254"/>
    </row>
    <row r="51" spans="1:4" x14ac:dyDescent="0.25">
      <c r="A51" s="8">
        <v>28126</v>
      </c>
      <c r="B51" s="258">
        <v>0.88400000000000001</v>
      </c>
      <c r="C51" s="254">
        <v>0.13476493123787078</v>
      </c>
      <c r="D51" s="254"/>
    </row>
    <row r="52" spans="1:4" x14ac:dyDescent="0.25">
      <c r="A52" s="8">
        <v>27942</v>
      </c>
      <c r="B52" s="258">
        <v>0.85</v>
      </c>
      <c r="C52" s="254">
        <v>0.12958166465179882</v>
      </c>
      <c r="D52" s="254"/>
    </row>
    <row r="53" spans="1:4" x14ac:dyDescent="0.25">
      <c r="A53" s="8">
        <v>27760</v>
      </c>
      <c r="B53" s="258">
        <v>0.81</v>
      </c>
      <c r="C53" s="254">
        <v>0.12348370396230242</v>
      </c>
      <c r="D53" s="254"/>
    </row>
    <row r="54" spans="1:4" x14ac:dyDescent="0.25">
      <c r="A54" s="8">
        <v>27576</v>
      </c>
      <c r="B54" s="259">
        <v>0.75600000000000001</v>
      </c>
      <c r="C54" s="254">
        <v>0.11525145703148225</v>
      </c>
      <c r="D54" s="254"/>
    </row>
    <row r="55" spans="1:4" x14ac:dyDescent="0.25">
      <c r="A55" s="8">
        <v>27395</v>
      </c>
      <c r="B55" s="258">
        <v>0.72</v>
      </c>
      <c r="C55" s="254">
        <v>0.10976329241093546</v>
      </c>
      <c r="D55" s="254"/>
    </row>
    <row r="56" spans="1:4" x14ac:dyDescent="0.25">
      <c r="A56" s="8">
        <v>27211</v>
      </c>
      <c r="B56" s="258">
        <v>0.67500000000000004</v>
      </c>
      <c r="C56" s="254">
        <v>0.10290308663525201</v>
      </c>
      <c r="D56" s="254"/>
    </row>
    <row r="57" spans="1:4" x14ac:dyDescent="0.25">
      <c r="A57" s="8">
        <v>27030</v>
      </c>
      <c r="B57" s="258">
        <v>0.62</v>
      </c>
      <c r="C57" s="254">
        <v>9.4518390687194434E-2</v>
      </c>
      <c r="D57" s="254"/>
    </row>
    <row r="58" spans="1:4" x14ac:dyDescent="0.25">
      <c r="A58" s="8">
        <v>26846</v>
      </c>
      <c r="B58" s="258">
        <v>0.6</v>
      </c>
      <c r="C58" s="254">
        <v>9.1469410342446225E-2</v>
      </c>
      <c r="D58" s="254"/>
    </row>
    <row r="59" spans="1:4" x14ac:dyDescent="0.25">
      <c r="A59" s="8">
        <v>26665</v>
      </c>
      <c r="B59" s="258">
        <v>0.56000000000000005</v>
      </c>
      <c r="C59" s="254">
        <v>8.5371449652949821E-2</v>
      </c>
      <c r="D59" s="254"/>
    </row>
    <row r="60" spans="1:4" x14ac:dyDescent="0.25">
      <c r="A60" s="8">
        <v>26481</v>
      </c>
      <c r="B60" s="259">
        <v>0.54500000000000004</v>
      </c>
      <c r="C60" s="254">
        <v>8.3084714394388665E-2</v>
      </c>
      <c r="D60" s="254"/>
    </row>
    <row r="61" spans="1:4" x14ac:dyDescent="0.25">
      <c r="A61" s="8">
        <v>26299</v>
      </c>
      <c r="B61" s="258">
        <v>0.49</v>
      </c>
      <c r="C61" s="254">
        <v>7.470001844633109E-2</v>
      </c>
      <c r="D61" s="254"/>
    </row>
    <row r="62" spans="1:4" x14ac:dyDescent="0.25">
      <c r="A62" s="8">
        <v>26115</v>
      </c>
      <c r="B62" s="258">
        <v>0.49</v>
      </c>
      <c r="C62" s="254">
        <v>7.470001844633109E-2</v>
      </c>
      <c r="D62" s="254"/>
    </row>
    <row r="63" spans="1:4" x14ac:dyDescent="0.25">
      <c r="A63" s="8">
        <v>25934</v>
      </c>
      <c r="B63" s="258">
        <v>0.45</v>
      </c>
      <c r="C63" s="254">
        <v>6.8602057756834672E-2</v>
      </c>
      <c r="D63" s="254"/>
    </row>
    <row r="64" spans="1:4" x14ac:dyDescent="0.25">
      <c r="A64" s="8">
        <v>25750</v>
      </c>
      <c r="B64" s="258">
        <v>0.435</v>
      </c>
      <c r="C64" s="254">
        <v>6.6315322498273516E-2</v>
      </c>
      <c r="D64" s="254"/>
    </row>
    <row r="65" spans="1:4" x14ac:dyDescent="0.25">
      <c r="A65" s="8">
        <v>25569</v>
      </c>
      <c r="B65" s="258">
        <v>0.40500000000000003</v>
      </c>
      <c r="C65" s="254">
        <v>6.1741851981151209E-2</v>
      </c>
      <c r="D65" s="254"/>
    </row>
    <row r="66" spans="1:4" x14ac:dyDescent="0.25">
      <c r="A66" s="8">
        <v>25385</v>
      </c>
      <c r="B66" s="258">
        <v>0.40500000000000003</v>
      </c>
      <c r="C66" s="254">
        <v>6.1741851981151209E-2</v>
      </c>
      <c r="D66" s="254"/>
    </row>
    <row r="67" spans="1:4" x14ac:dyDescent="0.25">
      <c r="A67" s="8">
        <v>25204</v>
      </c>
      <c r="B67" s="258">
        <v>0.38200000000000001</v>
      </c>
      <c r="C67" s="254">
        <v>5.8235524584690765E-2</v>
      </c>
      <c r="D67" s="254"/>
    </row>
    <row r="68" spans="1:4" x14ac:dyDescent="0.25">
      <c r="A68" s="8">
        <v>25020</v>
      </c>
      <c r="B68" s="258">
        <v>0.36499999999999999</v>
      </c>
      <c r="C68" s="254">
        <v>5.5643891291654785E-2</v>
      </c>
      <c r="D68" s="254"/>
    </row>
    <row r="69" spans="1:4" x14ac:dyDescent="0.25">
      <c r="A69" s="8">
        <v>24838</v>
      </c>
      <c r="B69" s="258">
        <v>0.34</v>
      </c>
      <c r="C69" s="254">
        <v>5.183266586071953E-2</v>
      </c>
      <c r="D69" s="254"/>
    </row>
    <row r="70" spans="1:4" x14ac:dyDescent="0.25">
      <c r="A70" s="8">
        <v>24654</v>
      </c>
      <c r="B70" s="258">
        <v>0.34</v>
      </c>
      <c r="C70" s="254">
        <v>5.183266586071953E-2</v>
      </c>
      <c r="D70" s="254"/>
    </row>
    <row r="71" spans="1:4" x14ac:dyDescent="0.25">
      <c r="A71" s="8">
        <v>24473</v>
      </c>
      <c r="B71" s="258">
        <v>0.32500000000000001</v>
      </c>
      <c r="C71" s="254">
        <v>4.9545930602158374E-2</v>
      </c>
      <c r="D71" s="254"/>
    </row>
    <row r="72" spans="1:4" x14ac:dyDescent="0.25">
      <c r="A72" s="8">
        <v>24289</v>
      </c>
      <c r="B72" s="258">
        <v>0.32500000000000001</v>
      </c>
      <c r="C72" s="254">
        <v>4.9545930602158374E-2</v>
      </c>
      <c r="D72" s="254"/>
    </row>
    <row r="73" spans="1:4" x14ac:dyDescent="0.25">
      <c r="A73" s="8">
        <v>24108</v>
      </c>
      <c r="B73" s="258">
        <v>0.32</v>
      </c>
      <c r="C73" s="254">
        <v>4.8783685515971321E-2</v>
      </c>
      <c r="D73" s="254"/>
    </row>
    <row r="74" spans="1:4" x14ac:dyDescent="0.25">
      <c r="A74" s="8">
        <v>23924</v>
      </c>
      <c r="B74" s="258">
        <v>0.315</v>
      </c>
      <c r="C74" s="254">
        <v>4.8021440429784269E-2</v>
      </c>
      <c r="D74" s="254"/>
    </row>
    <row r="75" spans="1:4" x14ac:dyDescent="0.25">
      <c r="A75" s="8">
        <v>23743</v>
      </c>
      <c r="B75" s="259">
        <v>0.3</v>
      </c>
      <c r="C75" s="254">
        <v>4.5734705171223113E-2</v>
      </c>
      <c r="D75" s="254"/>
    </row>
    <row r="76" spans="1:4" x14ac:dyDescent="0.25">
      <c r="A76" s="8">
        <v>23559</v>
      </c>
      <c r="B76" s="258">
        <v>0.3</v>
      </c>
      <c r="C76" s="254">
        <v>4.5734705171223113E-2</v>
      </c>
      <c r="D76" s="254"/>
    </row>
    <row r="77" spans="1:4" x14ac:dyDescent="0.25">
      <c r="A77" s="8">
        <v>23377</v>
      </c>
      <c r="B77" s="258">
        <v>0.27</v>
      </c>
      <c r="C77" s="254">
        <v>4.1161234654100806E-2</v>
      </c>
      <c r="D77" s="254"/>
    </row>
    <row r="78" spans="1:4" x14ac:dyDescent="0.25">
      <c r="A78" s="8">
        <v>23193</v>
      </c>
      <c r="B78" s="258">
        <v>0.27</v>
      </c>
      <c r="C78" s="254">
        <v>4.1161234654100806E-2</v>
      </c>
      <c r="D78" s="254"/>
    </row>
    <row r="79" spans="1:4" x14ac:dyDescent="0.25">
      <c r="A79" s="8">
        <v>23012</v>
      </c>
      <c r="B79" s="259">
        <v>0.255</v>
      </c>
      <c r="C79" s="254">
        <v>3.887449939553965E-2</v>
      </c>
      <c r="D79" s="254"/>
    </row>
    <row r="80" spans="1:4" x14ac:dyDescent="0.25">
      <c r="A80" s="8">
        <v>22828</v>
      </c>
      <c r="B80" s="258">
        <v>0.255</v>
      </c>
      <c r="C80" s="254">
        <v>3.887449939553965E-2</v>
      </c>
      <c r="D80" s="254"/>
    </row>
    <row r="81" spans="1:4" x14ac:dyDescent="0.25">
      <c r="A81" s="8">
        <v>22647</v>
      </c>
      <c r="B81" s="258">
        <v>0.25</v>
      </c>
      <c r="C81" s="254">
        <v>3.8112254309352597E-2</v>
      </c>
      <c r="D81" s="254"/>
    </row>
    <row r="82" spans="1:4" x14ac:dyDescent="0.25">
      <c r="A82" s="8">
        <v>22282</v>
      </c>
      <c r="B82" s="258">
        <v>0.23</v>
      </c>
      <c r="C82" s="254">
        <v>3.5063273964604388E-2</v>
      </c>
      <c r="D82" s="254"/>
    </row>
    <row r="83" spans="1:4" x14ac:dyDescent="0.25">
      <c r="A83" s="8">
        <v>22098</v>
      </c>
      <c r="B83" s="258">
        <v>0.22</v>
      </c>
      <c r="C83" s="254">
        <v>3.3538783792230284E-2</v>
      </c>
      <c r="D83" s="254"/>
    </row>
    <row r="84" spans="1:4" x14ac:dyDescent="0.25">
      <c r="A84" s="8">
        <v>21916</v>
      </c>
      <c r="B84" s="258">
        <v>0.21</v>
      </c>
      <c r="C84" s="254">
        <v>3.2014293619856179E-2</v>
      </c>
      <c r="D84" s="254"/>
    </row>
    <row r="85" spans="1:4" x14ac:dyDescent="0.25">
      <c r="A85" s="8">
        <v>21732</v>
      </c>
      <c r="B85" s="259" t="s">
        <v>109</v>
      </c>
      <c r="C85" s="254">
        <v>3.0489803447482079E-2</v>
      </c>
      <c r="D85" s="254"/>
    </row>
    <row r="86" spans="1:4" x14ac:dyDescent="0.25">
      <c r="A86" s="8">
        <v>21551</v>
      </c>
      <c r="B86" s="258" t="s">
        <v>110</v>
      </c>
      <c r="C86" s="254">
        <v>2.8965313275107974E-2</v>
      </c>
      <c r="D86" s="254"/>
    </row>
    <row r="87" spans="1:4" x14ac:dyDescent="0.25">
      <c r="A87" s="8">
        <v>21367</v>
      </c>
      <c r="B87" s="258" t="s">
        <v>111</v>
      </c>
      <c r="C87" s="254">
        <v>2.7440823102733866E-2</v>
      </c>
      <c r="D87" s="254"/>
    </row>
    <row r="88" spans="1:4" x14ac:dyDescent="0.25">
      <c r="A88" s="8">
        <v>21186</v>
      </c>
      <c r="B88" s="258" t="s">
        <v>112</v>
      </c>
      <c r="C88" s="254">
        <v>2.5154087844172713E-2</v>
      </c>
      <c r="D88" s="254"/>
    </row>
    <row r="89" spans="1:4" x14ac:dyDescent="0.25">
      <c r="A89" s="8">
        <v>20821</v>
      </c>
      <c r="B89" s="258" t="s">
        <v>113</v>
      </c>
      <c r="C89" s="254">
        <v>2.2867352585611556E-2</v>
      </c>
      <c r="D89" s="254"/>
    </row>
    <row r="90" spans="1:4" x14ac:dyDescent="0.25">
      <c r="A90" s="8">
        <v>20455</v>
      </c>
      <c r="B90" s="258" t="s">
        <v>114</v>
      </c>
      <c r="C90" s="254">
        <v>2.1342862413237455E-2</v>
      </c>
      <c r="D90" s="254"/>
    </row>
    <row r="91" spans="1:4" x14ac:dyDescent="0.25">
      <c r="A91" s="8">
        <v>20090</v>
      </c>
      <c r="B91" s="258" t="s">
        <v>115</v>
      </c>
      <c r="C91" s="254">
        <v>1.9818372240863351E-2</v>
      </c>
      <c r="D91" s="254"/>
    </row>
    <row r="92" spans="1:4" x14ac:dyDescent="0.25">
      <c r="A92" s="8">
        <v>19725</v>
      </c>
      <c r="B92" s="258" t="s">
        <v>116</v>
      </c>
      <c r="C92" s="254">
        <v>1.9056127154676299E-2</v>
      </c>
      <c r="D92" s="254"/>
    </row>
    <row r="93" spans="1:4" x14ac:dyDescent="0.25">
      <c r="A93" s="8">
        <v>19360</v>
      </c>
      <c r="B93" s="258" t="s">
        <v>116</v>
      </c>
      <c r="C93" s="254">
        <v>1.9056127154676299E-2</v>
      </c>
      <c r="D93" s="254"/>
    </row>
    <row r="94" spans="1:4" x14ac:dyDescent="0.25">
      <c r="A94" s="8">
        <v>19176</v>
      </c>
      <c r="B94" s="259" t="s">
        <v>116</v>
      </c>
      <c r="C94" s="254">
        <v>1.9056127154676299E-2</v>
      </c>
      <c r="D94" s="254"/>
    </row>
    <row r="95" spans="1:4" x14ac:dyDescent="0.25">
      <c r="A95" s="8">
        <v>18994</v>
      </c>
      <c r="B95" s="258" t="s">
        <v>117</v>
      </c>
      <c r="C95" s="254">
        <v>1.8293882068489246E-2</v>
      </c>
      <c r="D95" s="254"/>
    </row>
    <row r="96" spans="1:4" x14ac:dyDescent="0.25">
      <c r="A96" s="8">
        <v>18810</v>
      </c>
      <c r="B96" s="258" t="s">
        <v>118</v>
      </c>
      <c r="C96" s="254">
        <v>1.6769391896115142E-2</v>
      </c>
      <c r="D96" s="254"/>
    </row>
    <row r="97" spans="1:4" x14ac:dyDescent="0.25">
      <c r="A97" s="8">
        <v>18629</v>
      </c>
      <c r="B97" s="258" t="s">
        <v>119</v>
      </c>
      <c r="C97" s="254">
        <v>1.3720411551366933E-2</v>
      </c>
      <c r="D97" s="254"/>
    </row>
    <row r="98" spans="1:4" x14ac:dyDescent="0.25">
      <c r="A98" s="8">
        <v>18445</v>
      </c>
      <c r="B98" s="258" t="s">
        <v>120</v>
      </c>
      <c r="C98" s="254">
        <v>1.219592137899283E-2</v>
      </c>
      <c r="D98" s="254"/>
    </row>
    <row r="99" spans="1:4" x14ac:dyDescent="0.25">
      <c r="A99" s="8">
        <v>18264</v>
      </c>
      <c r="B99" s="258" t="s">
        <v>121</v>
      </c>
      <c r="C99" s="254">
        <v>9.1469410342446232E-3</v>
      </c>
      <c r="D99" s="254"/>
    </row>
    <row r="100" spans="1:4" x14ac:dyDescent="0.25">
      <c r="A100" s="8">
        <v>17899</v>
      </c>
      <c r="B100" s="258" t="s">
        <v>121</v>
      </c>
      <c r="C100" s="254">
        <v>9.1469410342446232E-3</v>
      </c>
      <c r="D100" s="254"/>
    </row>
    <row r="101" spans="1:4" x14ac:dyDescent="0.25">
      <c r="A101" s="8">
        <v>17807</v>
      </c>
      <c r="B101" s="258" t="s">
        <v>121</v>
      </c>
      <c r="C101" s="254">
        <v>9.1469410342446232E-3</v>
      </c>
      <c r="D101" s="254"/>
    </row>
    <row r="102" spans="1:4" x14ac:dyDescent="0.25">
      <c r="A102" s="8">
        <v>17533</v>
      </c>
      <c r="B102" s="258" t="s">
        <v>122</v>
      </c>
      <c r="C102" s="254">
        <v>7.6224508618705196E-3</v>
      </c>
      <c r="D102" s="254"/>
    </row>
    <row r="103" spans="1:4" x14ac:dyDescent="0.25">
      <c r="A103" s="8">
        <v>17258</v>
      </c>
      <c r="B103" s="258" t="s">
        <v>123</v>
      </c>
      <c r="C103" s="254">
        <v>6.0979606894964152E-3</v>
      </c>
      <c r="D103" s="254"/>
    </row>
    <row r="105" spans="1:4" x14ac:dyDescent="0.25">
      <c r="B105" s="287" t="s">
        <v>920</v>
      </c>
    </row>
    <row r="106" spans="1:4" x14ac:dyDescent="0.25">
      <c r="B106" s="288" t="s">
        <v>921</v>
      </c>
    </row>
    <row r="108" spans="1:4" x14ac:dyDescent="0.25">
      <c r="B108" s="289" t="s">
        <v>922</v>
      </c>
    </row>
    <row r="109" spans="1:4" x14ac:dyDescent="0.25">
      <c r="B109" t="s">
        <v>923</v>
      </c>
    </row>
    <row r="110" spans="1:4" x14ac:dyDescent="0.25">
      <c r="B110" s="38" t="s">
        <v>924</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M33" sqref="M33"/>
    </sheetView>
  </sheetViews>
  <sheetFormatPr baseColWidth="10" defaultRowHeight="15" x14ac:dyDescent="0.25"/>
  <cols>
    <col min="1" max="1" width="14.28515625" style="61" customWidth="1"/>
    <col min="2" max="2" width="20.42578125" style="260" customWidth="1"/>
    <col min="3" max="3" width="22.28515625" style="260" customWidth="1"/>
    <col min="4" max="4" width="51.140625" style="38" customWidth="1"/>
    <col min="5" max="5" width="34.140625" style="38" customWidth="1"/>
    <col min="6" max="16384" width="11.42578125" style="38"/>
  </cols>
  <sheetData>
    <row r="1" spans="1:9" hidden="1" x14ac:dyDescent="0.25">
      <c r="A1" s="61" t="s">
        <v>0</v>
      </c>
      <c r="B1" s="260" t="s">
        <v>485</v>
      </c>
      <c r="C1" s="260" t="s">
        <v>486</v>
      </c>
      <c r="D1" s="24" t="s">
        <v>683</v>
      </c>
      <c r="E1" s="24" t="s">
        <v>678</v>
      </c>
    </row>
    <row r="2" spans="1:9" ht="41.25" customHeight="1" x14ac:dyDescent="0.25">
      <c r="A2" s="250" t="s">
        <v>127</v>
      </c>
      <c r="B2" s="249" t="s">
        <v>487</v>
      </c>
      <c r="C2" s="249" t="s">
        <v>488</v>
      </c>
      <c r="D2" s="386" t="s">
        <v>1196</v>
      </c>
      <c r="E2" s="249" t="s">
        <v>1</v>
      </c>
    </row>
    <row r="3" spans="1:9" x14ac:dyDescent="0.25">
      <c r="A3" s="134">
        <v>41730</v>
      </c>
      <c r="B3" s="261">
        <v>5.3075000000000001</v>
      </c>
      <c r="C3" s="261">
        <v>5.3075000000000001</v>
      </c>
      <c r="D3" s="429" t="s">
        <v>927</v>
      </c>
      <c r="E3" s="291"/>
    </row>
    <row r="4" spans="1:9" x14ac:dyDescent="0.25">
      <c r="A4" s="8">
        <v>41365</v>
      </c>
      <c r="B4" s="261">
        <v>5.3006000000000002</v>
      </c>
      <c r="C4" s="261">
        <v>5.3006000000000002</v>
      </c>
      <c r="D4" s="429" t="s">
        <v>968</v>
      </c>
      <c r="E4" s="291"/>
      <c r="I4" s="38">
        <v>17</v>
      </c>
    </row>
    <row r="5" spans="1:9" x14ac:dyDescent="0.25">
      <c r="A5" s="134">
        <v>41000</v>
      </c>
      <c r="B5" s="261">
        <v>5.2508999999999997</v>
      </c>
      <c r="C5" s="262">
        <v>5.2508999999999997</v>
      </c>
      <c r="D5" s="429" t="s">
        <v>972</v>
      </c>
    </row>
    <row r="6" spans="1:9" x14ac:dyDescent="0.25">
      <c r="A6" s="8">
        <v>40634</v>
      </c>
      <c r="B6" s="261">
        <v>5.1353999999999997</v>
      </c>
      <c r="C6" s="263">
        <v>5.1353999999999997</v>
      </c>
      <c r="D6" s="429" t="s">
        <v>974</v>
      </c>
    </row>
    <row r="7" spans="1:9" x14ac:dyDescent="0.25">
      <c r="A7" s="8">
        <v>40269</v>
      </c>
      <c r="B7" s="261">
        <v>5.0248999999999997</v>
      </c>
      <c r="C7" s="263">
        <v>5.0248999999999997</v>
      </c>
      <c r="D7" s="429" t="s">
        <v>975</v>
      </c>
    </row>
    <row r="8" spans="1:9" x14ac:dyDescent="0.25">
      <c r="A8" s="8">
        <v>39904</v>
      </c>
      <c r="B8" s="261">
        <v>4.9603999999999999</v>
      </c>
      <c r="C8" s="263">
        <v>4.9603999999999999</v>
      </c>
      <c r="D8" s="429" t="s">
        <v>978</v>
      </c>
    </row>
    <row r="9" spans="1:9" x14ac:dyDescent="0.25">
      <c r="A9" s="8">
        <v>39539</v>
      </c>
      <c r="B9" s="261">
        <v>4.8727</v>
      </c>
      <c r="C9" s="263">
        <v>4.8727</v>
      </c>
      <c r="D9" s="429" t="s">
        <v>981</v>
      </c>
    </row>
    <row r="10" spans="1:9" x14ac:dyDescent="0.25">
      <c r="A10" s="8">
        <v>39173</v>
      </c>
      <c r="B10" s="293">
        <v>47125</v>
      </c>
      <c r="C10" s="263">
        <v>4.7125000000000004</v>
      </c>
      <c r="D10" s="429" t="s">
        <v>982</v>
      </c>
    </row>
    <row r="11" spans="1:9" x14ac:dyDescent="0.25">
      <c r="A11" s="8">
        <v>38808</v>
      </c>
      <c r="B11" s="261">
        <v>4.5444000000000004</v>
      </c>
      <c r="C11" s="263">
        <v>4.5444000000000004</v>
      </c>
      <c r="D11" s="429" t="s">
        <v>983</v>
      </c>
    </row>
    <row r="12" spans="1:9" x14ac:dyDescent="0.25">
      <c r="A12" s="8">
        <v>38443</v>
      </c>
      <c r="B12" s="261">
        <v>4.4162999999999997</v>
      </c>
      <c r="C12" s="263">
        <v>4.4162999999999997</v>
      </c>
      <c r="D12" s="429" t="s">
        <v>986</v>
      </c>
    </row>
    <row r="13" spans="1:9" x14ac:dyDescent="0.25">
      <c r="A13" s="8">
        <v>38078</v>
      </c>
      <c r="B13" s="261">
        <v>4.3128000000000002</v>
      </c>
      <c r="C13" s="263">
        <v>4.3128000000000002</v>
      </c>
      <c r="D13" s="430"/>
    </row>
    <row r="14" spans="1:9" x14ac:dyDescent="0.25">
      <c r="A14" s="8">
        <v>37622</v>
      </c>
      <c r="B14" s="261">
        <v>4.2157999999999998</v>
      </c>
      <c r="C14" s="263">
        <v>4.2157999999999998</v>
      </c>
      <c r="D14" s="362"/>
    </row>
    <row r="15" spans="1:9" x14ac:dyDescent="0.25">
      <c r="A15" s="8">
        <v>37257</v>
      </c>
      <c r="B15" s="261">
        <v>4.1494</v>
      </c>
      <c r="C15" s="263">
        <v>4.1494</v>
      </c>
      <c r="D15" s="194"/>
    </row>
    <row r="16" spans="1:9" x14ac:dyDescent="0.25">
      <c r="A16" s="8">
        <v>36892</v>
      </c>
      <c r="B16" s="99" t="s">
        <v>489</v>
      </c>
      <c r="C16" s="263">
        <v>4.0841000000000003</v>
      </c>
      <c r="D16" s="194"/>
    </row>
    <row r="17" spans="1:4" x14ac:dyDescent="0.25">
      <c r="A17" s="8">
        <v>36526</v>
      </c>
      <c r="B17" s="99" t="s">
        <v>490</v>
      </c>
      <c r="C17" s="263">
        <v>4.0231000000000003</v>
      </c>
      <c r="D17" s="195"/>
    </row>
    <row r="18" spans="1:4" x14ac:dyDescent="0.25">
      <c r="A18" s="8">
        <v>36161</v>
      </c>
      <c r="B18" s="99" t="s">
        <v>491</v>
      </c>
      <c r="C18" s="263">
        <v>3.7639999999999998</v>
      </c>
      <c r="D18" s="197"/>
    </row>
    <row r="19" spans="1:4" x14ac:dyDescent="0.25">
      <c r="A19" s="8">
        <v>35796</v>
      </c>
      <c r="B19" s="99" t="s">
        <v>492</v>
      </c>
      <c r="C19" s="263">
        <v>3.5215999999999998</v>
      </c>
      <c r="D19" s="197"/>
    </row>
    <row r="20" spans="1:4" x14ac:dyDescent="0.25">
      <c r="A20" s="8">
        <v>35431</v>
      </c>
      <c r="B20" s="99" t="s">
        <v>493</v>
      </c>
      <c r="C20" s="263">
        <v>3.3935</v>
      </c>
      <c r="D20" s="77"/>
    </row>
    <row r="21" spans="1:4" x14ac:dyDescent="0.25">
      <c r="A21" s="8">
        <v>35065</v>
      </c>
      <c r="B21" s="99" t="s">
        <v>494</v>
      </c>
      <c r="C21" s="263">
        <v>3.2258</v>
      </c>
    </row>
    <row r="22" spans="1:4" x14ac:dyDescent="0.25">
      <c r="A22" s="8">
        <v>34700</v>
      </c>
      <c r="B22" s="99" t="s">
        <v>495</v>
      </c>
      <c r="C22" s="263">
        <v>3.0535999999999999</v>
      </c>
      <c r="D22" s="199"/>
    </row>
    <row r="23" spans="1:4" x14ac:dyDescent="0.25">
      <c r="A23" s="8">
        <v>34335</v>
      </c>
      <c r="B23" s="99" t="s">
        <v>496</v>
      </c>
      <c r="C23" s="263">
        <v>2.9758</v>
      </c>
      <c r="D23" s="200"/>
    </row>
    <row r="24" spans="1:4" x14ac:dyDescent="0.25">
      <c r="A24" s="8">
        <v>33970</v>
      </c>
      <c r="B24" s="99" t="s">
        <v>497</v>
      </c>
      <c r="C24" s="263">
        <v>2.9392</v>
      </c>
      <c r="D24" s="24"/>
    </row>
    <row r="25" spans="1:4" x14ac:dyDescent="0.25">
      <c r="A25" s="8">
        <v>33604</v>
      </c>
      <c r="B25" s="99" t="s">
        <v>498</v>
      </c>
      <c r="C25" s="263">
        <v>2.9316</v>
      </c>
      <c r="D25" s="199"/>
    </row>
    <row r="26" spans="1:4" x14ac:dyDescent="0.25">
      <c r="A26" s="8">
        <v>33239</v>
      </c>
      <c r="B26" s="99" t="s">
        <v>499</v>
      </c>
      <c r="C26" s="263">
        <v>2.8660000000000001</v>
      </c>
      <c r="D26" s="200"/>
    </row>
    <row r="27" spans="1:4" x14ac:dyDescent="0.25">
      <c r="A27" s="8">
        <v>32874</v>
      </c>
      <c r="B27" s="99" t="s">
        <v>500</v>
      </c>
      <c r="C27" s="263">
        <v>2.7761</v>
      </c>
      <c r="D27" s="200"/>
    </row>
    <row r="28" spans="1:4" x14ac:dyDescent="0.25">
      <c r="A28" s="8">
        <v>32509</v>
      </c>
      <c r="B28" s="99" t="s">
        <v>501</v>
      </c>
      <c r="C28" s="263">
        <v>2.6541000000000001</v>
      </c>
      <c r="D28" s="200"/>
    </row>
    <row r="29" spans="1:4" x14ac:dyDescent="0.25">
      <c r="A29" s="8">
        <v>32143</v>
      </c>
      <c r="B29" s="99" t="s">
        <v>502</v>
      </c>
      <c r="C29" s="263">
        <v>2.5428000000000002</v>
      </c>
      <c r="D29" s="24"/>
    </row>
    <row r="30" spans="1:4" x14ac:dyDescent="0.25">
      <c r="A30" s="8">
        <v>31778</v>
      </c>
      <c r="B30" s="99" t="s">
        <v>503</v>
      </c>
      <c r="C30" s="263">
        <v>2.4422000000000001</v>
      </c>
      <c r="D30" s="24"/>
    </row>
    <row r="31" spans="1:4" x14ac:dyDescent="0.25">
      <c r="A31" s="8">
        <v>31413</v>
      </c>
      <c r="B31" s="99" t="s">
        <v>504</v>
      </c>
      <c r="C31" s="263">
        <v>2.3782000000000001</v>
      </c>
      <c r="D31" s="24"/>
    </row>
    <row r="32" spans="1:4" x14ac:dyDescent="0.25">
      <c r="A32" s="18">
        <v>31048</v>
      </c>
      <c r="B32" s="260" t="s">
        <v>505</v>
      </c>
      <c r="C32" s="262">
        <v>2.2593000000000001</v>
      </c>
      <c r="D32" s="24"/>
    </row>
    <row r="33" spans="1:4" x14ac:dyDescent="0.25">
      <c r="A33" s="18">
        <v>30682</v>
      </c>
      <c r="B33" s="260" t="s">
        <v>506</v>
      </c>
      <c r="C33" s="264">
        <v>2.1160000000000001</v>
      </c>
      <c r="D33" s="24"/>
    </row>
    <row r="34" spans="1:4" x14ac:dyDescent="0.25">
      <c r="A34" s="18">
        <v>30317</v>
      </c>
      <c r="B34" s="260" t="s">
        <v>507</v>
      </c>
      <c r="C34" s="264">
        <v>1.9924999999999999</v>
      </c>
      <c r="D34" s="24"/>
    </row>
    <row r="35" spans="1:4" x14ac:dyDescent="0.25">
      <c r="A35" s="18">
        <v>29952</v>
      </c>
      <c r="B35" s="260" t="s">
        <v>508</v>
      </c>
      <c r="C35" s="264">
        <v>1.7958000000000001</v>
      </c>
      <c r="D35" s="24"/>
    </row>
    <row r="36" spans="1:4" x14ac:dyDescent="0.25">
      <c r="A36" s="18">
        <v>29587</v>
      </c>
      <c r="B36" s="260" t="s">
        <v>509</v>
      </c>
      <c r="C36" s="264">
        <v>1.6160000000000001</v>
      </c>
      <c r="D36" s="24"/>
    </row>
    <row r="37" spans="1:4" x14ac:dyDescent="0.25">
      <c r="A37" s="18">
        <v>29221</v>
      </c>
      <c r="B37" s="260" t="s">
        <v>510</v>
      </c>
      <c r="C37" s="264">
        <v>1.4360999999999999</v>
      </c>
      <c r="D37" s="24"/>
    </row>
    <row r="38" spans="1:4" x14ac:dyDescent="0.25">
      <c r="A38" s="18">
        <v>28856</v>
      </c>
      <c r="B38" s="260" t="s">
        <v>511</v>
      </c>
      <c r="C38" s="264">
        <v>1.2638</v>
      </c>
      <c r="D38" s="24"/>
    </row>
    <row r="39" spans="1:4" x14ac:dyDescent="0.25">
      <c r="A39" s="18">
        <v>28491</v>
      </c>
      <c r="B39" s="260" t="s">
        <v>512</v>
      </c>
      <c r="C39" s="264">
        <v>1.1312</v>
      </c>
      <c r="D39" s="24"/>
    </row>
    <row r="40" spans="1:4" x14ac:dyDescent="0.25">
      <c r="A40" s="18">
        <v>28126</v>
      </c>
      <c r="B40" s="260" t="s">
        <v>513</v>
      </c>
      <c r="C40" s="264">
        <v>1.0275000000000001</v>
      </c>
      <c r="D40" s="24"/>
    </row>
    <row r="41" spans="1:4" x14ac:dyDescent="0.25">
      <c r="A41" s="18">
        <v>27760</v>
      </c>
      <c r="B41" s="260" t="s">
        <v>514</v>
      </c>
      <c r="C41" s="264">
        <v>0.93300000000000005</v>
      </c>
      <c r="D41" s="24"/>
    </row>
    <row r="42" spans="1:4" x14ac:dyDescent="0.25">
      <c r="A42" s="18">
        <v>27395</v>
      </c>
      <c r="B42" s="260" t="s">
        <v>515</v>
      </c>
      <c r="C42" s="264">
        <v>0.84460000000000002</v>
      </c>
      <c r="D42" s="24"/>
    </row>
    <row r="43" spans="1:4" x14ac:dyDescent="0.25">
      <c r="A43" s="18">
        <v>27030</v>
      </c>
      <c r="B43" s="260" t="s">
        <v>516</v>
      </c>
      <c r="C43" s="264">
        <v>0.73329999999999995</v>
      </c>
      <c r="D43" s="24"/>
    </row>
    <row r="44" spans="1:4" x14ac:dyDescent="0.25">
      <c r="A44" s="18">
        <v>26665</v>
      </c>
      <c r="B44" s="260" t="s">
        <v>517</v>
      </c>
      <c r="C44" s="264">
        <v>0.64790000000000003</v>
      </c>
      <c r="D44" s="24"/>
    </row>
    <row r="45" spans="1:4" x14ac:dyDescent="0.25">
      <c r="A45" s="18">
        <v>26299</v>
      </c>
      <c r="B45" s="260" t="s">
        <v>518</v>
      </c>
      <c r="C45" s="264">
        <v>0.59150000000000003</v>
      </c>
      <c r="D45" s="24"/>
    </row>
    <row r="46" spans="1:4" x14ac:dyDescent="0.25">
      <c r="A46" s="18">
        <v>25934</v>
      </c>
      <c r="B46" s="260" t="s">
        <v>519</v>
      </c>
      <c r="C46" s="264">
        <v>0.54120000000000001</v>
      </c>
    </row>
    <row r="47" spans="1:4" x14ac:dyDescent="0.25">
      <c r="A47" s="18">
        <v>25569</v>
      </c>
      <c r="B47" s="260" t="s">
        <v>520</v>
      </c>
      <c r="C47" s="264">
        <v>0.497</v>
      </c>
    </row>
    <row r="48" spans="1:4" x14ac:dyDescent="0.25">
      <c r="A48" s="8">
        <v>25204</v>
      </c>
      <c r="B48" s="99" t="s">
        <v>521</v>
      </c>
      <c r="C48" s="265">
        <v>0.45729999999999998</v>
      </c>
    </row>
    <row r="49" spans="1:3" x14ac:dyDescent="0.25">
      <c r="A49" s="8">
        <v>24838</v>
      </c>
      <c r="B49" s="99" t="s">
        <v>522</v>
      </c>
      <c r="C49" s="265">
        <v>0.42230000000000001</v>
      </c>
    </row>
    <row r="50" spans="1:3" x14ac:dyDescent="0.25">
      <c r="A50" s="8">
        <v>24473</v>
      </c>
      <c r="B50" s="99" t="s">
        <v>523</v>
      </c>
      <c r="C50" s="266">
        <v>0.38869999999999999</v>
      </c>
    </row>
    <row r="51" spans="1:3" x14ac:dyDescent="0.25">
      <c r="A51" s="8">
        <v>24108</v>
      </c>
      <c r="B51" s="99" t="s">
        <v>524</v>
      </c>
      <c r="C51" s="266">
        <v>0.3674</v>
      </c>
    </row>
    <row r="52" spans="1:3" x14ac:dyDescent="0.25">
      <c r="A52" s="8">
        <v>23743</v>
      </c>
      <c r="B52" s="99" t="s">
        <v>525</v>
      </c>
      <c r="C52" s="266">
        <v>0.34760000000000002</v>
      </c>
    </row>
    <row r="53" spans="1:3" x14ac:dyDescent="0.25">
      <c r="A53" s="8">
        <v>23377</v>
      </c>
      <c r="B53" s="99" t="s">
        <v>526</v>
      </c>
      <c r="C53" s="266">
        <v>0.33079999999999998</v>
      </c>
    </row>
    <row r="54" spans="1:3" x14ac:dyDescent="0.25">
      <c r="A54" s="8">
        <v>23012</v>
      </c>
      <c r="B54" s="99" t="s">
        <v>527</v>
      </c>
      <c r="C54" s="266">
        <v>0.3034</v>
      </c>
    </row>
    <row r="55" spans="1:3" x14ac:dyDescent="0.25">
      <c r="A55" s="8">
        <v>22647</v>
      </c>
      <c r="B55" s="99" t="s">
        <v>528</v>
      </c>
      <c r="C55" s="266">
        <v>0.28360000000000002</v>
      </c>
    </row>
    <row r="56" spans="1:3" x14ac:dyDescent="0.25">
      <c r="A56" s="8">
        <v>22282</v>
      </c>
      <c r="B56" s="99" t="s">
        <v>529</v>
      </c>
      <c r="C56" s="266">
        <v>0.2576</v>
      </c>
    </row>
    <row r="57" spans="1:3" x14ac:dyDescent="0.25">
      <c r="A57" s="8">
        <v>21916</v>
      </c>
      <c r="B57" s="99" t="s">
        <v>530</v>
      </c>
      <c r="C57" s="266">
        <v>0.23169999999999999</v>
      </c>
    </row>
    <row r="58" spans="1:3" x14ac:dyDescent="0.25">
      <c r="A58" s="8">
        <v>21551</v>
      </c>
      <c r="B58" s="99" t="s">
        <v>531</v>
      </c>
      <c r="C58" s="266">
        <v>0.2165</v>
      </c>
    </row>
    <row r="59" spans="1:3" x14ac:dyDescent="0.25">
      <c r="A59" s="8">
        <v>21186</v>
      </c>
      <c r="B59" s="99" t="s">
        <v>532</v>
      </c>
      <c r="C59" s="266">
        <v>0.19819999999999999</v>
      </c>
    </row>
    <row r="60" spans="1:3" x14ac:dyDescent="0.25">
      <c r="A60" s="8">
        <v>20821</v>
      </c>
      <c r="B60" s="99" t="s">
        <v>533</v>
      </c>
      <c r="C60" s="266">
        <v>0.17680000000000001</v>
      </c>
    </row>
    <row r="61" spans="1:3" x14ac:dyDescent="0.25">
      <c r="A61" s="8">
        <v>20455</v>
      </c>
      <c r="B61" s="99" t="s">
        <v>534</v>
      </c>
      <c r="C61" s="266">
        <v>0.16309999999999999</v>
      </c>
    </row>
    <row r="62" spans="1:3" x14ac:dyDescent="0.25">
      <c r="A62" s="8">
        <v>20090</v>
      </c>
      <c r="B62" s="99" t="s">
        <v>535</v>
      </c>
      <c r="C62" s="265">
        <v>0.14940000000000001</v>
      </c>
    </row>
    <row r="63" spans="1:3" x14ac:dyDescent="0.25">
      <c r="A63" s="8">
        <v>19725</v>
      </c>
      <c r="B63" s="99" t="s">
        <v>536</v>
      </c>
      <c r="C63" s="266">
        <v>0.1326</v>
      </c>
    </row>
    <row r="64" spans="1:3" x14ac:dyDescent="0.25">
      <c r="A64" s="8">
        <v>19360</v>
      </c>
      <c r="B64" s="99" t="s">
        <v>537</v>
      </c>
      <c r="C64" s="266">
        <v>0.11890000000000001</v>
      </c>
    </row>
    <row r="65" spans="1:3" x14ac:dyDescent="0.25">
      <c r="A65" s="8">
        <v>18994</v>
      </c>
      <c r="B65" s="99" t="s">
        <v>538</v>
      </c>
      <c r="C65" s="266">
        <v>0.1159</v>
      </c>
    </row>
    <row r="66" spans="1:3" x14ac:dyDescent="0.25">
      <c r="A66" s="8">
        <v>18629</v>
      </c>
      <c r="B66" s="99" t="s">
        <v>539</v>
      </c>
      <c r="C66" s="266">
        <v>9.6000000000000002E-2</v>
      </c>
    </row>
    <row r="67" spans="1:3" x14ac:dyDescent="0.25">
      <c r="A67" s="8">
        <v>18264</v>
      </c>
      <c r="B67" s="99" t="s">
        <v>540</v>
      </c>
      <c r="C67" s="266">
        <v>7.9299999999999995E-2</v>
      </c>
    </row>
    <row r="68" spans="1:3" x14ac:dyDescent="0.25">
      <c r="A68" s="8">
        <v>17899</v>
      </c>
      <c r="B68" s="99" t="s">
        <v>541</v>
      </c>
      <c r="C68" s="266">
        <v>6.4000000000000001E-2</v>
      </c>
    </row>
    <row r="69" spans="1:3" x14ac:dyDescent="0.25">
      <c r="A69" s="8">
        <v>17533</v>
      </c>
      <c r="B69" s="99" t="s">
        <v>542</v>
      </c>
      <c r="C69" s="266">
        <v>5.6399999999999999E-2</v>
      </c>
    </row>
    <row r="70" spans="1:3" x14ac:dyDescent="0.25">
      <c r="A70" s="8">
        <v>17258</v>
      </c>
      <c r="B70" s="99" t="s">
        <v>543</v>
      </c>
      <c r="C70" s="266">
        <v>3.9600000000000003E-2</v>
      </c>
    </row>
    <row r="71" spans="1:3" x14ac:dyDescent="0.25">
      <c r="A71" s="17"/>
      <c r="B71" s="99"/>
      <c r="C71" s="266"/>
    </row>
    <row r="72" spans="1:3" x14ac:dyDescent="0.25">
      <c r="A72" s="17"/>
      <c r="B72" s="428" t="s">
        <v>1091</v>
      </c>
      <c r="C72" s="201"/>
    </row>
    <row r="73" spans="1:3" x14ac:dyDescent="0.25">
      <c r="A73" s="17"/>
      <c r="B73" s="427" t="s">
        <v>1197</v>
      </c>
      <c r="C73" s="7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3"/>
  <sheetViews>
    <sheetView topLeftCell="A25" workbookViewId="0">
      <selection activeCell="E64" sqref="E64"/>
    </sheetView>
  </sheetViews>
  <sheetFormatPr baseColWidth="10" defaultRowHeight="15" x14ac:dyDescent="0.25"/>
  <cols>
    <col min="1" max="1" width="6" style="144" customWidth="1"/>
    <col min="2" max="2" width="2.85546875" style="144" customWidth="1"/>
    <col min="3" max="3" width="3.28515625" style="144" customWidth="1"/>
    <col min="4" max="8" width="11.42578125" style="144"/>
    <col min="9" max="9" width="12.140625" style="144" customWidth="1"/>
    <col min="10" max="15" width="11.42578125" style="144"/>
    <col min="16" max="16" width="12.85546875" style="144" customWidth="1"/>
    <col min="17" max="16384" width="11.42578125" style="144"/>
  </cols>
  <sheetData>
    <row r="2" spans="1:15" ht="18.75" x14ac:dyDescent="0.3">
      <c r="B2" s="145" t="s">
        <v>856</v>
      </c>
    </row>
    <row r="3" spans="1:15" x14ac:dyDescent="0.25">
      <c r="A3" s="144" t="s">
        <v>3</v>
      </c>
    </row>
    <row r="4" spans="1:15" x14ac:dyDescent="0.25">
      <c r="B4" s="482" t="s">
        <v>670</v>
      </c>
      <c r="C4" s="483"/>
      <c r="D4" s="483"/>
      <c r="E4" s="483"/>
      <c r="F4" s="483"/>
      <c r="G4" s="483"/>
      <c r="H4" s="483"/>
      <c r="I4" s="483"/>
      <c r="J4" s="483"/>
      <c r="K4" s="483"/>
      <c r="L4" s="484"/>
    </row>
    <row r="5" spans="1:15" x14ac:dyDescent="0.25">
      <c r="B5" s="485"/>
      <c r="C5" s="486"/>
      <c r="D5" s="486"/>
      <c r="E5" s="486"/>
      <c r="F5" s="486"/>
      <c r="G5" s="486"/>
      <c r="H5" s="486"/>
      <c r="I5" s="486"/>
      <c r="J5" s="486"/>
      <c r="K5" s="486"/>
      <c r="L5" s="487"/>
    </row>
    <row r="6" spans="1:15" x14ac:dyDescent="0.25">
      <c r="B6" s="485"/>
      <c r="C6" s="486"/>
      <c r="D6" s="486"/>
      <c r="E6" s="486"/>
      <c r="F6" s="486"/>
      <c r="G6" s="486"/>
      <c r="H6" s="486"/>
      <c r="I6" s="486"/>
      <c r="J6" s="486"/>
      <c r="K6" s="486"/>
      <c r="L6" s="487"/>
    </row>
    <row r="7" spans="1:15" x14ac:dyDescent="0.25">
      <c r="B7" s="485"/>
      <c r="C7" s="486"/>
      <c r="D7" s="486"/>
      <c r="E7" s="486"/>
      <c r="F7" s="486"/>
      <c r="G7" s="486"/>
      <c r="H7" s="486"/>
      <c r="I7" s="486"/>
      <c r="J7" s="486"/>
      <c r="K7" s="486"/>
      <c r="L7" s="487"/>
    </row>
    <row r="8" spans="1:15" x14ac:dyDescent="0.25">
      <c r="B8" s="488"/>
      <c r="C8" s="489"/>
      <c r="D8" s="489"/>
      <c r="E8" s="489"/>
      <c r="F8" s="489"/>
      <c r="G8" s="489"/>
      <c r="H8" s="489"/>
      <c r="I8" s="489"/>
      <c r="J8" s="489"/>
      <c r="K8" s="489"/>
      <c r="L8" s="490"/>
    </row>
    <row r="9" spans="1:15" x14ac:dyDescent="0.25">
      <c r="B9" s="146"/>
      <c r="C9" s="334"/>
      <c r="D9" s="146"/>
      <c r="E9" s="146"/>
      <c r="F9" s="146"/>
      <c r="G9" s="146"/>
      <c r="H9" s="146"/>
      <c r="I9" s="146"/>
      <c r="J9" s="146"/>
      <c r="K9" s="146"/>
      <c r="L9" s="146"/>
    </row>
    <row r="10" spans="1:15" x14ac:dyDescent="0.25">
      <c r="B10" s="147" t="s">
        <v>855</v>
      </c>
      <c r="C10" s="148"/>
    </row>
    <row r="11" spans="1:15" x14ac:dyDescent="0.25">
      <c r="B11" s="147"/>
      <c r="C11" s="234" t="s">
        <v>1095</v>
      </c>
    </row>
    <row r="12" spans="1:15" x14ac:dyDescent="0.25">
      <c r="C12" s="144">
        <v>1</v>
      </c>
      <c r="D12" s="148" t="s">
        <v>654</v>
      </c>
    </row>
    <row r="13" spans="1:15" x14ac:dyDescent="0.25">
      <c r="C13" s="144">
        <f>C12+1</f>
        <v>2</v>
      </c>
      <c r="D13" s="148" t="s">
        <v>655</v>
      </c>
      <c r="J13" s="150" t="s">
        <v>603</v>
      </c>
      <c r="K13" s="151"/>
      <c r="L13" s="151"/>
      <c r="M13" s="151"/>
      <c r="N13" s="151"/>
      <c r="O13" s="152"/>
    </row>
    <row r="14" spans="1:15" x14ac:dyDescent="0.25">
      <c r="C14" s="144">
        <f t="shared" ref="C14:C23" si="0">C13+1</f>
        <v>3</v>
      </c>
      <c r="D14" s="148" t="s">
        <v>1038</v>
      </c>
      <c r="J14" s="153" t="s">
        <v>604</v>
      </c>
      <c r="K14" s="1"/>
      <c r="L14" s="1"/>
      <c r="M14" s="1"/>
      <c r="N14" s="1"/>
      <c r="O14" s="154"/>
    </row>
    <row r="15" spans="1:15" x14ac:dyDescent="0.25">
      <c r="C15" s="144">
        <f t="shared" si="0"/>
        <v>4</v>
      </c>
      <c r="D15" s="148" t="s">
        <v>1101</v>
      </c>
      <c r="J15" s="153"/>
      <c r="K15" s="1"/>
      <c r="L15" s="1"/>
      <c r="M15" s="1"/>
      <c r="N15" s="1"/>
      <c r="O15" s="154"/>
    </row>
    <row r="16" spans="1:15" x14ac:dyDescent="0.25">
      <c r="C16" s="144">
        <f t="shared" si="0"/>
        <v>5</v>
      </c>
      <c r="D16" s="148" t="s">
        <v>652</v>
      </c>
      <c r="J16" s="155" t="s">
        <v>874</v>
      </c>
      <c r="K16" s="1"/>
      <c r="L16" s="1"/>
      <c r="M16" s="1"/>
      <c r="N16" s="1"/>
      <c r="O16" s="154"/>
    </row>
    <row r="17" spans="3:15" x14ac:dyDescent="0.25">
      <c r="C17" s="144">
        <f t="shared" si="0"/>
        <v>6</v>
      </c>
      <c r="D17" s="148" t="s">
        <v>653</v>
      </c>
      <c r="J17" s="153" t="s">
        <v>875</v>
      </c>
      <c r="K17" s="1"/>
      <c r="L17" s="1"/>
      <c r="M17" s="1"/>
      <c r="N17" s="1"/>
      <c r="O17" s="154"/>
    </row>
    <row r="18" spans="3:15" x14ac:dyDescent="0.25">
      <c r="C18" s="144">
        <f t="shared" si="0"/>
        <v>7</v>
      </c>
      <c r="D18" s="148" t="s">
        <v>656</v>
      </c>
      <c r="J18" s="155"/>
      <c r="K18" s="1"/>
      <c r="L18" s="1"/>
      <c r="M18" s="1"/>
      <c r="N18" s="1"/>
      <c r="O18" s="154"/>
    </row>
    <row r="19" spans="3:15" x14ac:dyDescent="0.25">
      <c r="C19" s="144">
        <f t="shared" si="0"/>
        <v>8</v>
      </c>
      <c r="D19" s="148" t="s">
        <v>657</v>
      </c>
      <c r="J19" s="155" t="s">
        <v>2</v>
      </c>
      <c r="K19" s="1"/>
      <c r="L19" s="1"/>
      <c r="M19" s="1"/>
      <c r="N19" s="1"/>
      <c r="O19" s="154"/>
    </row>
    <row r="20" spans="3:15" x14ac:dyDescent="0.25">
      <c r="C20" s="144">
        <f t="shared" si="0"/>
        <v>9</v>
      </c>
      <c r="D20" s="148" t="s">
        <v>658</v>
      </c>
      <c r="J20" s="274" t="s">
        <v>873</v>
      </c>
      <c r="K20" s="1"/>
      <c r="L20" s="1"/>
      <c r="M20" s="1"/>
      <c r="N20" s="1"/>
      <c r="O20" s="154"/>
    </row>
    <row r="21" spans="3:15" x14ac:dyDescent="0.25">
      <c r="C21" s="144">
        <f t="shared" si="0"/>
        <v>10</v>
      </c>
      <c r="D21" s="148" t="s">
        <v>928</v>
      </c>
      <c r="J21" s="275" t="s">
        <v>872</v>
      </c>
      <c r="K21" s="149"/>
      <c r="L21" s="149"/>
      <c r="M21" s="149"/>
      <c r="N21" s="149"/>
      <c r="O21" s="156"/>
    </row>
    <row r="22" spans="3:15" x14ac:dyDescent="0.25">
      <c r="C22" s="144">
        <f t="shared" si="0"/>
        <v>11</v>
      </c>
      <c r="D22" s="148" t="s">
        <v>660</v>
      </c>
    </row>
    <row r="23" spans="3:15" x14ac:dyDescent="0.25">
      <c r="C23" s="144">
        <f t="shared" si="0"/>
        <v>12</v>
      </c>
      <c r="D23" s="148" t="s">
        <v>661</v>
      </c>
    </row>
    <row r="24" spans="3:15" x14ac:dyDescent="0.25">
      <c r="D24" s="148"/>
    </row>
    <row r="25" spans="3:15" x14ac:dyDescent="0.25">
      <c r="C25" s="234" t="s">
        <v>1096</v>
      </c>
      <c r="D25" s="148"/>
    </row>
    <row r="26" spans="3:15" x14ac:dyDescent="0.25">
      <c r="C26" s="144">
        <f>C23+1</f>
        <v>13</v>
      </c>
      <c r="D26" s="148" t="s">
        <v>662</v>
      </c>
      <c r="G26" s="177"/>
    </row>
    <row r="27" spans="3:15" x14ac:dyDescent="0.25">
      <c r="C27" s="144">
        <f>C26+1</f>
        <v>14</v>
      </c>
      <c r="D27" s="148" t="s">
        <v>664</v>
      </c>
    </row>
    <row r="28" spans="3:15" x14ac:dyDescent="0.25">
      <c r="C28" s="144">
        <f t="shared" ref="C28:C36" si="1">C27+1</f>
        <v>15</v>
      </c>
      <c r="D28" s="148" t="s">
        <v>1039</v>
      </c>
    </row>
    <row r="29" spans="3:15" x14ac:dyDescent="0.25">
      <c r="C29" s="144">
        <f t="shared" si="1"/>
        <v>16</v>
      </c>
      <c r="D29" s="148" t="s">
        <v>663</v>
      </c>
    </row>
    <row r="30" spans="3:15" x14ac:dyDescent="0.25">
      <c r="C30" s="144">
        <f t="shared" si="1"/>
        <v>17</v>
      </c>
      <c r="D30" s="148" t="s">
        <v>665</v>
      </c>
      <c r="I30" s="177"/>
    </row>
    <row r="31" spans="3:15" x14ac:dyDescent="0.25">
      <c r="C31" s="144">
        <f t="shared" si="1"/>
        <v>18</v>
      </c>
      <c r="D31" s="148" t="s">
        <v>1040</v>
      </c>
      <c r="I31" s="177"/>
    </row>
    <row r="32" spans="3:15" x14ac:dyDescent="0.25">
      <c r="C32" s="144">
        <f t="shared" si="1"/>
        <v>19</v>
      </c>
      <c r="D32" s="148" t="s">
        <v>1112</v>
      </c>
    </row>
    <row r="33" spans="2:4" x14ac:dyDescent="0.25">
      <c r="C33" s="144">
        <f t="shared" si="1"/>
        <v>20</v>
      </c>
      <c r="D33" s="148" t="s">
        <v>1113</v>
      </c>
    </row>
    <row r="34" spans="2:4" x14ac:dyDescent="0.25">
      <c r="C34" s="144">
        <f t="shared" si="1"/>
        <v>21</v>
      </c>
      <c r="D34" s="148" t="s">
        <v>1114</v>
      </c>
    </row>
    <row r="35" spans="2:4" x14ac:dyDescent="0.25">
      <c r="C35" s="144">
        <f t="shared" si="1"/>
        <v>22</v>
      </c>
      <c r="D35" s="148" t="s">
        <v>1115</v>
      </c>
    </row>
    <row r="36" spans="2:4" x14ac:dyDescent="0.25">
      <c r="C36" s="144">
        <f t="shared" si="1"/>
        <v>23</v>
      </c>
      <c r="D36" s="148" t="s">
        <v>666</v>
      </c>
    </row>
    <row r="37" spans="2:4" x14ac:dyDescent="0.25">
      <c r="D37" s="148"/>
    </row>
    <row r="38" spans="2:4" x14ac:dyDescent="0.25">
      <c r="B38" s="147" t="s">
        <v>857</v>
      </c>
      <c r="D38" s="148"/>
    </row>
    <row r="39" spans="2:4" x14ac:dyDescent="0.25">
      <c r="B39" s="147"/>
      <c r="C39" s="144">
        <f>C36+1</f>
        <v>24</v>
      </c>
      <c r="D39" s="148" t="s">
        <v>1043</v>
      </c>
    </row>
    <row r="40" spans="2:4" x14ac:dyDescent="0.25">
      <c r="B40" s="147"/>
      <c r="C40" s="144">
        <f>C39+1</f>
        <v>25</v>
      </c>
      <c r="D40" s="148" t="s">
        <v>1044</v>
      </c>
    </row>
    <row r="41" spans="2:4" x14ac:dyDescent="0.25">
      <c r="B41" s="147"/>
      <c r="C41" s="144">
        <f t="shared" ref="C41:C49" si="2">C40+1</f>
        <v>26</v>
      </c>
      <c r="D41" s="148" t="s">
        <v>1045</v>
      </c>
    </row>
    <row r="42" spans="2:4" x14ac:dyDescent="0.25">
      <c r="B42" s="147"/>
      <c r="C42" s="144">
        <f t="shared" si="2"/>
        <v>27</v>
      </c>
      <c r="D42" s="148" t="s">
        <v>1046</v>
      </c>
    </row>
    <row r="43" spans="2:4" x14ac:dyDescent="0.25">
      <c r="B43" s="147"/>
      <c r="C43" s="144">
        <f t="shared" si="2"/>
        <v>28</v>
      </c>
      <c r="D43" s="148" t="s">
        <v>653</v>
      </c>
    </row>
    <row r="44" spans="2:4" x14ac:dyDescent="0.25">
      <c r="B44" s="147"/>
      <c r="C44" s="144">
        <f t="shared" si="2"/>
        <v>29</v>
      </c>
      <c r="D44" s="176" t="s">
        <v>660</v>
      </c>
    </row>
    <row r="45" spans="2:4" x14ac:dyDescent="0.25">
      <c r="B45" s="147"/>
      <c r="C45" s="144">
        <f t="shared" si="2"/>
        <v>30</v>
      </c>
      <c r="D45" s="148" t="s">
        <v>661</v>
      </c>
    </row>
    <row r="46" spans="2:4" x14ac:dyDescent="0.25">
      <c r="B46" s="147"/>
      <c r="C46" s="144">
        <f t="shared" si="2"/>
        <v>31</v>
      </c>
      <c r="D46" s="148" t="s">
        <v>659</v>
      </c>
    </row>
    <row r="47" spans="2:4" x14ac:dyDescent="0.25">
      <c r="B47" s="147"/>
      <c r="C47" s="144">
        <f t="shared" si="2"/>
        <v>32</v>
      </c>
      <c r="D47" s="148" t="s">
        <v>658</v>
      </c>
    </row>
    <row r="48" spans="2:4" x14ac:dyDescent="0.25">
      <c r="C48" s="144">
        <f t="shared" si="2"/>
        <v>33</v>
      </c>
      <c r="D48" s="167" t="s">
        <v>1047</v>
      </c>
    </row>
    <row r="49" spans="2:4" x14ac:dyDescent="0.25">
      <c r="C49" s="144">
        <f t="shared" si="2"/>
        <v>34</v>
      </c>
      <c r="D49" s="148" t="s">
        <v>1048</v>
      </c>
    </row>
    <row r="50" spans="2:4" x14ac:dyDescent="0.25">
      <c r="B50" s="147"/>
      <c r="D50" s="148"/>
    </row>
    <row r="51" spans="2:4" x14ac:dyDescent="0.25">
      <c r="B51" s="147" t="s">
        <v>1037</v>
      </c>
      <c r="D51" s="148"/>
    </row>
    <row r="52" spans="2:4" x14ac:dyDescent="0.25">
      <c r="C52" s="144">
        <f>C49+1</f>
        <v>35</v>
      </c>
      <c r="D52" s="148" t="s">
        <v>928</v>
      </c>
    </row>
    <row r="53" spans="2:4" x14ac:dyDescent="0.25">
      <c r="C53" s="144">
        <f>C52+1</f>
        <v>36</v>
      </c>
      <c r="D53" s="148" t="s">
        <v>1041</v>
      </c>
    </row>
    <row r="54" spans="2:4" x14ac:dyDescent="0.25">
      <c r="C54" s="144">
        <f>C53+1</f>
        <v>37</v>
      </c>
      <c r="D54" s="148" t="s">
        <v>1042</v>
      </c>
    </row>
    <row r="55" spans="2:4" x14ac:dyDescent="0.25">
      <c r="D55" s="148"/>
    </row>
    <row r="56" spans="2:4" x14ac:dyDescent="0.25">
      <c r="B56" s="147" t="s">
        <v>1036</v>
      </c>
      <c r="D56" s="148"/>
    </row>
    <row r="57" spans="2:4" x14ac:dyDescent="0.25">
      <c r="C57" s="144">
        <f>C54+1</f>
        <v>38</v>
      </c>
      <c r="D57" s="148" t="s">
        <v>667</v>
      </c>
    </row>
    <row r="58" spans="2:4" x14ac:dyDescent="0.25">
      <c r="C58" s="144">
        <f>C57+1</f>
        <v>39</v>
      </c>
      <c r="D58" s="148" t="s">
        <v>1092</v>
      </c>
    </row>
    <row r="59" spans="2:4" x14ac:dyDescent="0.25">
      <c r="C59" s="144">
        <f t="shared" ref="C59:C62" si="3">C58+1</f>
        <v>40</v>
      </c>
      <c r="D59" s="148" t="s">
        <v>1093</v>
      </c>
    </row>
    <row r="60" spans="2:4" x14ac:dyDescent="0.25">
      <c r="C60" s="144">
        <f t="shared" si="3"/>
        <v>41</v>
      </c>
      <c r="D60" s="148" t="s">
        <v>668</v>
      </c>
    </row>
    <row r="61" spans="2:4" x14ac:dyDescent="0.25">
      <c r="C61" s="144">
        <f t="shared" si="3"/>
        <v>42</v>
      </c>
      <c r="D61" s="148" t="s">
        <v>1252</v>
      </c>
    </row>
    <row r="62" spans="2:4" x14ac:dyDescent="0.25">
      <c r="C62" s="144">
        <f t="shared" si="3"/>
        <v>43</v>
      </c>
      <c r="D62" s="148" t="s">
        <v>669</v>
      </c>
    </row>
    <row r="63" spans="2:4" x14ac:dyDescent="0.25">
      <c r="D63" s="148"/>
    </row>
  </sheetData>
  <mergeCells count="1">
    <mergeCell ref="B4:L8"/>
  </mergeCells>
  <hyperlinks>
    <hyperlink ref="D26" location="'PT-ARRCO'!A1" display="Point value ARRCO"/>
    <hyperlink ref="D27" location="'SALREF-ARRCO'!A1" display="Reference wage ARRCO"/>
    <hyperlink ref="D29" location="'PT-AGIRC'!A1" display="Point value AGIRC"/>
    <hyperlink ref="D30" location="'SALREF-AGIRC'!A1" display="Reference wage AGIRC"/>
    <hyperlink ref="D58" location="AVTS!A1" display="&quot;Allocation aux vieux travailleurs salariés&quot; (AVTS) - amounts"/>
    <hyperlink ref="D59" location="'AVTS_(1941-1961)'!A1" display="&quot;Allocation aux vieux travailleurs salariés&quot; (AVTS) - amounts (1941-1961)"/>
    <hyperlink ref="D60" location="MAJCONJ!A1" display="&quot;Majoration pour conjoint à charge&quot; - amounts"/>
    <hyperlink ref="D61" location="'MAJCONJ-PLAF'!A1" display="&quot;Majoration pour conjoint à charge&quot; - earnings cap"/>
    <hyperlink ref="D62" location="AS!A1" display="&quot;Allocation supplémentaire&quot; - amounts"/>
    <hyperlink ref="D57" location="ASPA!L1C1" display="Allocation de solidarité aux personnes âgées (ASPA) - montants"/>
    <hyperlink ref="D39" location="'LA-FP-S'!A1" display="Age limit - &quot;sédentaire&quot;"/>
    <hyperlink ref="D32" location="'PT-UNIRS-ARRCO'!A1" display="Point value ARRCO, UNIRS (1957-1998)"/>
    <hyperlink ref="D33" location="'SALREF-UNIRS'!A1" display="Reference wage ARRCO, UNIRS (1957-1998)"/>
    <hyperlink ref="D34" location="'PT-PROBTP-ARRCO'!A1" display="Point value ARRCO, PRO-BTP"/>
    <hyperlink ref="D35" location="'SALREF-PROBTP'!A1" display="Reference wage ARRCO, PRO-BTP"/>
    <hyperlink ref="D36" location="GMP!A1" display="Minimum points guaranteed "/>
    <hyperlink ref="D12" location="'REVAL-P'!A1" display="Pension indexation"/>
    <hyperlink ref="D15" location="SALVAL!A1" display="Earnings necessary for one quarter of insurance "/>
    <hyperlink ref="D18" location="MICO!A1" display="Amont of the  &quot;minimum contributif&quot;"/>
    <hyperlink ref="D13" location="'REVAL-S'!A1" display="Reference wage indexation"/>
    <hyperlink ref="D21" location="SAM!A1" display="Number of years taken into account in the reference wage"/>
    <hyperlink ref="D19" location="PRORAT_RG!A1" display="Required contribution duration for full pension"/>
    <hyperlink ref="D20" location="TRIMTP_RG!A1" display="Required contribution duration for full rate"/>
    <hyperlink ref="D17" location="AAD_RG!A1" display="Full rate age"/>
    <hyperlink ref="D22" location="Decote_RG!L1C1" display="Decote"/>
    <hyperlink ref="D23" location="Surcote_RG!L1C1" display="Surcote"/>
    <hyperlink ref="D16" location="AOD_RG!A1" display="Minimum pension age (&quot;Age légal&quot;)"/>
    <hyperlink ref="J20" r:id="rId1"/>
    <hyperlink ref="J21" r:id="rId2"/>
    <hyperlink ref="D14" location="'REVAL-S-49'!A1" display="Initial values for reference wage indexation"/>
    <hyperlink ref="D52" location="RAM!A1" display="Number of years taken into account in the reference wage"/>
    <hyperlink ref="D53" location="'PT-ORGANIC'!A1" display="Point value before 1973 - ORGANIC"/>
    <hyperlink ref="D54" location="'PT-CANCAVA'!A1" display="Point value before 1973 - CANCAVA"/>
    <hyperlink ref="D43" location="'AAD-FP'!A1" display="Full rate age"/>
    <hyperlink ref="D40" location="'LA-FP-A'!A1" display="Age limit - &quot;active&quot;"/>
    <hyperlink ref="D42" location="'AOD-FP-A'!A1" display="Minimum pension age (&quot;Age légal&quot;) - &quot;active&quot;"/>
    <hyperlink ref="D49" location="'SALREF-IRCANTEC'!A1" display="Reference wage IRCANTEC"/>
    <hyperlink ref="D48" location="'PT-IRCANTEC'!A1" display="Point value IRCANTEC"/>
    <hyperlink ref="D41" location="'AOD-FP-S'!A1" display="Minimum pension age (&quot;Age légal&quot;) - &quot;sédentaire&quot;"/>
    <hyperlink ref="D46" location="'PRORAT-FP'!A1" display="Working life in the public sector for full pension"/>
    <hyperlink ref="D47" location="'TRIMTP-FP'!A1" display="Required contribution duration for full rate"/>
    <hyperlink ref="D45" location="Surcote_FP!A1" display="Pension bonus for later retirement"/>
    <hyperlink ref="D44" location="Decote_FP!A1" display="Penalty for early retirement"/>
    <hyperlink ref="D28" location="Coeff_mino_arrco!A1" display="Penalty for early retirement ARRCO"/>
    <hyperlink ref="D31" location="Coeff_mino_agirc!A1" display="Penalty for early retirement AGIRC"/>
  </hyperlinks>
  <pageMargins left="0.7" right="0.7" top="0.75" bottom="0.75" header="0.3" footer="0.3"/>
  <pageSetup paperSize="9" orientation="portrait"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workbookViewId="0">
      <pane xSplit="1" ySplit="2" topLeftCell="B3" activePane="bottomRight" state="frozen"/>
      <selection pane="topRight" activeCell="B1" sqref="B1"/>
      <selection pane="bottomLeft" activeCell="A3" sqref="A3"/>
      <selection pane="bottomRight" activeCell="D2" sqref="D2"/>
    </sheetView>
  </sheetViews>
  <sheetFormatPr baseColWidth="10" defaultRowHeight="15" x14ac:dyDescent="0.25"/>
  <cols>
    <col min="1" max="1" width="22.5703125" customWidth="1"/>
    <col min="2" max="2" width="15" customWidth="1"/>
    <col min="4" max="4" width="23.7109375" customWidth="1"/>
    <col min="5" max="5" width="11.42578125" customWidth="1"/>
  </cols>
  <sheetData>
    <row r="1" spans="1:5" x14ac:dyDescent="0.25">
      <c r="A1" s="514" t="s">
        <v>999</v>
      </c>
      <c r="B1" s="335" t="s">
        <v>988</v>
      </c>
      <c r="C1" s="335" t="s">
        <v>989</v>
      </c>
      <c r="D1" s="514" t="s">
        <v>1015</v>
      </c>
      <c r="E1" s="514"/>
    </row>
    <row r="2" spans="1:5" ht="32.25" customHeight="1" x14ac:dyDescent="0.25">
      <c r="A2" s="514"/>
      <c r="B2" s="336" t="s">
        <v>991</v>
      </c>
      <c r="C2" s="336" t="s">
        <v>991</v>
      </c>
      <c r="D2" s="337" t="s">
        <v>993</v>
      </c>
      <c r="E2" s="336" t="s">
        <v>991</v>
      </c>
    </row>
    <row r="3" spans="1:5" x14ac:dyDescent="0.25">
      <c r="A3" s="8" t="s">
        <v>1000</v>
      </c>
      <c r="B3" s="314" t="s">
        <v>992</v>
      </c>
      <c r="C3" s="314" t="s">
        <v>992</v>
      </c>
      <c r="D3" s="314"/>
      <c r="E3" s="236">
        <v>0.43</v>
      </c>
    </row>
    <row r="4" spans="1:5" x14ac:dyDescent="0.25">
      <c r="A4" s="8" t="s">
        <v>1001</v>
      </c>
      <c r="B4" s="314" t="s">
        <v>992</v>
      </c>
      <c r="C4" s="314" t="s">
        <v>992</v>
      </c>
      <c r="D4" s="314"/>
      <c r="E4" s="236">
        <v>0.5</v>
      </c>
    </row>
    <row r="5" spans="1:5" x14ac:dyDescent="0.25">
      <c r="A5" s="8" t="s">
        <v>1002</v>
      </c>
      <c r="B5" s="314" t="s">
        <v>992</v>
      </c>
      <c r="C5" s="314" t="s">
        <v>992</v>
      </c>
      <c r="D5" s="314"/>
      <c r="E5" s="236">
        <v>0.56999999999999995</v>
      </c>
    </row>
    <row r="6" spans="1:5" x14ac:dyDescent="0.25">
      <c r="A6" s="8" t="s">
        <v>1008</v>
      </c>
      <c r="B6" s="314" t="s">
        <v>992</v>
      </c>
      <c r="C6" s="314" t="s">
        <v>992</v>
      </c>
      <c r="D6" s="314"/>
      <c r="E6" s="236">
        <v>0.64</v>
      </c>
    </row>
    <row r="7" spans="1:5" x14ac:dyDescent="0.25">
      <c r="A7" s="8" t="s">
        <v>1009</v>
      </c>
      <c r="B7" s="314" t="s">
        <v>992</v>
      </c>
      <c r="C7" s="314" t="s">
        <v>992</v>
      </c>
      <c r="D7" s="314"/>
      <c r="E7" s="236">
        <v>0.71</v>
      </c>
    </row>
    <row r="8" spans="1:5" x14ac:dyDescent="0.25">
      <c r="A8" s="8" t="s">
        <v>1010</v>
      </c>
      <c r="B8" s="314">
        <v>0.75</v>
      </c>
      <c r="C8" s="314">
        <v>0.78</v>
      </c>
      <c r="D8" s="314" t="s">
        <v>995</v>
      </c>
      <c r="E8" s="236">
        <v>0.78</v>
      </c>
    </row>
    <row r="9" spans="1:5" x14ac:dyDescent="0.25">
      <c r="A9" s="8" t="s">
        <v>1011</v>
      </c>
      <c r="B9" s="314">
        <v>0.8</v>
      </c>
      <c r="C9" s="314">
        <v>0.83</v>
      </c>
      <c r="D9" s="314" t="s">
        <v>996</v>
      </c>
      <c r="E9" s="236">
        <v>0.83</v>
      </c>
    </row>
    <row r="10" spans="1:5" x14ac:dyDescent="0.25">
      <c r="A10" s="8" t="s">
        <v>1012</v>
      </c>
      <c r="B10" s="314">
        <v>0.85</v>
      </c>
      <c r="C10" s="314">
        <v>0.88</v>
      </c>
      <c r="D10" s="314" t="s">
        <v>994</v>
      </c>
      <c r="E10" s="236">
        <v>0.88</v>
      </c>
    </row>
    <row r="11" spans="1:5" x14ac:dyDescent="0.25">
      <c r="A11" s="8" t="s">
        <v>1013</v>
      </c>
      <c r="B11" s="314">
        <v>0.9</v>
      </c>
      <c r="C11" s="314">
        <v>0.92</v>
      </c>
      <c r="D11" s="314" t="s">
        <v>997</v>
      </c>
      <c r="E11" s="236">
        <v>0.92</v>
      </c>
    </row>
    <row r="12" spans="1:5" x14ac:dyDescent="0.25">
      <c r="A12" s="8" t="s">
        <v>1014</v>
      </c>
      <c r="B12" s="314">
        <v>0.95</v>
      </c>
      <c r="C12" s="314">
        <v>0.96</v>
      </c>
      <c r="D12" s="314" t="s">
        <v>998</v>
      </c>
      <c r="E12" s="236">
        <v>0.96</v>
      </c>
    </row>
    <row r="13" spans="1:5" x14ac:dyDescent="0.25">
      <c r="A13" s="8" t="s">
        <v>1004</v>
      </c>
      <c r="B13" s="314">
        <v>1.05</v>
      </c>
      <c r="C13" s="314">
        <v>1</v>
      </c>
      <c r="D13" s="314">
        <v>0</v>
      </c>
      <c r="E13" s="236">
        <v>1</v>
      </c>
    </row>
    <row r="14" spans="1:5" x14ac:dyDescent="0.25">
      <c r="A14" s="8" t="s">
        <v>1003</v>
      </c>
      <c r="B14" s="314">
        <v>1.1000000000000001</v>
      </c>
      <c r="C14" s="314" t="s">
        <v>992</v>
      </c>
      <c r="D14" s="314" t="s">
        <v>990</v>
      </c>
      <c r="E14" s="236"/>
    </row>
    <row r="15" spans="1:5" x14ac:dyDescent="0.25">
      <c r="A15" s="8" t="s">
        <v>1005</v>
      </c>
      <c r="B15" s="314">
        <v>1.1499999999999999</v>
      </c>
      <c r="C15" s="314" t="s">
        <v>992</v>
      </c>
      <c r="D15" s="314" t="s">
        <v>990</v>
      </c>
      <c r="E15" s="236"/>
    </row>
    <row r="16" spans="1:5" x14ac:dyDescent="0.25">
      <c r="A16" s="8" t="s">
        <v>1006</v>
      </c>
      <c r="B16" s="314">
        <v>1.2</v>
      </c>
      <c r="C16" s="314" t="s">
        <v>992</v>
      </c>
      <c r="D16" s="314" t="s">
        <v>990</v>
      </c>
      <c r="E16" s="236"/>
    </row>
    <row r="17" spans="1:21" x14ac:dyDescent="0.25">
      <c r="A17" s="8" t="s">
        <v>1007</v>
      </c>
      <c r="B17" s="314">
        <v>1.25</v>
      </c>
      <c r="C17" s="314" t="s">
        <v>992</v>
      </c>
      <c r="D17" s="314"/>
      <c r="E17" s="236"/>
    </row>
    <row r="18" spans="1:21" s="38" customFormat="1" ht="75" customHeight="1" x14ac:dyDescent="0.25">
      <c r="A18" s="235"/>
      <c r="B18" s="515" t="s">
        <v>1019</v>
      </c>
      <c r="C18" s="515"/>
      <c r="D18" s="515"/>
      <c r="E18" s="515"/>
      <c r="F18" s="515"/>
      <c r="G18" s="515"/>
      <c r="H18" s="515"/>
      <c r="I18" s="515"/>
      <c r="J18" s="515"/>
      <c r="K18" s="515"/>
      <c r="L18" s="515"/>
      <c r="M18" s="515"/>
      <c r="N18" s="515"/>
      <c r="O18" s="515"/>
      <c r="P18" s="515"/>
      <c r="Q18" s="515"/>
      <c r="R18" s="515"/>
      <c r="S18" s="515"/>
      <c r="T18" s="5"/>
      <c r="U18" s="7"/>
    </row>
  </sheetData>
  <dataConsolidate/>
  <mergeCells count="3">
    <mergeCell ref="B18:S18"/>
    <mergeCell ref="A1:A2"/>
    <mergeCell ref="D1:E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pane xSplit="1" ySplit="2" topLeftCell="B45" activePane="bottomRight" state="frozen"/>
      <selection activeCell="P18" sqref="P18"/>
      <selection pane="topRight" activeCell="P18" sqref="P18"/>
      <selection pane="bottomLeft" activeCell="P18" sqref="P18"/>
      <selection pane="bottomRight" activeCell="B66" sqref="B66:B67"/>
    </sheetView>
  </sheetViews>
  <sheetFormatPr baseColWidth="10" defaultRowHeight="15" x14ac:dyDescent="0.25"/>
  <cols>
    <col min="1" max="1" width="17.42578125" customWidth="1"/>
    <col min="2" max="4" width="19.140625" customWidth="1"/>
    <col min="5" max="5" width="50.42578125" style="38" customWidth="1"/>
  </cols>
  <sheetData>
    <row r="1" spans="1:5" ht="0.75" customHeight="1" x14ac:dyDescent="0.25">
      <c r="A1" s="24" t="s">
        <v>0</v>
      </c>
      <c r="B1" s="24" t="s">
        <v>778</v>
      </c>
      <c r="C1" s="24" t="s">
        <v>481</v>
      </c>
      <c r="D1" s="24" t="s">
        <v>683</v>
      </c>
      <c r="E1" s="24" t="s">
        <v>678</v>
      </c>
    </row>
    <row r="2" spans="1:5" s="181" customFormat="1" ht="30" x14ac:dyDescent="0.25">
      <c r="A2" s="238" t="s">
        <v>127</v>
      </c>
      <c r="B2" s="255" t="s">
        <v>650</v>
      </c>
      <c r="C2" s="255" t="s">
        <v>651</v>
      </c>
      <c r="D2" s="386" t="s">
        <v>1196</v>
      </c>
      <c r="E2" s="249" t="s">
        <v>1</v>
      </c>
    </row>
    <row r="3" spans="1:5" x14ac:dyDescent="0.25">
      <c r="A3" s="8">
        <v>35886</v>
      </c>
      <c r="B3" s="197">
        <v>2.5415999999999999</v>
      </c>
      <c r="C3" s="254">
        <f t="shared" ref="C3:C64" si="0">B3/6.55957</f>
        <v>0.38746442221060218</v>
      </c>
      <c r="D3" s="194"/>
    </row>
    <row r="4" spans="1:5" x14ac:dyDescent="0.25">
      <c r="A4" s="8">
        <v>35521</v>
      </c>
      <c r="B4" s="197">
        <v>2.5114999999999998</v>
      </c>
      <c r="C4" s="254">
        <f t="shared" si="0"/>
        <v>0.38287570679175614</v>
      </c>
      <c r="D4" s="194"/>
    </row>
    <row r="5" spans="1:5" x14ac:dyDescent="0.25">
      <c r="A5" s="8">
        <v>35156</v>
      </c>
      <c r="B5" s="197">
        <v>2.4916</v>
      </c>
      <c r="C5" s="254">
        <f t="shared" si="0"/>
        <v>0.37984197134873171</v>
      </c>
      <c r="D5" s="194"/>
    </row>
    <row r="6" spans="1:5" x14ac:dyDescent="0.25">
      <c r="A6" s="8">
        <v>34790</v>
      </c>
      <c r="B6" s="197">
        <v>2.4548000000000001</v>
      </c>
      <c r="C6" s="254">
        <f t="shared" si="0"/>
        <v>0.37423184751439503</v>
      </c>
      <c r="D6" s="194"/>
    </row>
    <row r="7" spans="1:5" x14ac:dyDescent="0.25">
      <c r="A7" s="8">
        <v>34425</v>
      </c>
      <c r="B7" s="197">
        <v>2.4256000000000002</v>
      </c>
      <c r="C7" s="254">
        <f t="shared" si="0"/>
        <v>0.36978033621106265</v>
      </c>
      <c r="D7" s="194"/>
    </row>
    <row r="8" spans="1:5" x14ac:dyDescent="0.25">
      <c r="A8" s="8">
        <v>34060</v>
      </c>
      <c r="B8" s="197">
        <v>2.4256000000000002</v>
      </c>
      <c r="C8" s="254">
        <f t="shared" si="0"/>
        <v>0.36978033621106265</v>
      </c>
      <c r="D8" s="194"/>
    </row>
    <row r="9" spans="1:5" x14ac:dyDescent="0.25">
      <c r="A9" s="8">
        <v>33878</v>
      </c>
      <c r="B9" s="197">
        <v>2.387</v>
      </c>
      <c r="C9" s="254">
        <f t="shared" si="0"/>
        <v>0.36389580414569861</v>
      </c>
      <c r="D9" s="195"/>
    </row>
    <row r="10" spans="1:5" x14ac:dyDescent="0.25">
      <c r="A10" s="8">
        <v>33604</v>
      </c>
      <c r="B10" s="197">
        <v>2.351</v>
      </c>
      <c r="C10" s="254">
        <f t="shared" si="0"/>
        <v>0.35840763952515181</v>
      </c>
      <c r="D10" s="196"/>
    </row>
    <row r="11" spans="1:5" x14ac:dyDescent="0.25">
      <c r="A11" s="8">
        <v>33512</v>
      </c>
      <c r="B11" s="197">
        <v>2.2999999999999998</v>
      </c>
      <c r="C11" s="254">
        <f t="shared" si="0"/>
        <v>0.35063273964604386</v>
      </c>
      <c r="D11" s="194"/>
    </row>
    <row r="12" spans="1:5" x14ac:dyDescent="0.25">
      <c r="A12" s="8">
        <v>33239</v>
      </c>
      <c r="B12" s="197">
        <v>2.2759999999999998</v>
      </c>
      <c r="C12" s="254">
        <f t="shared" si="0"/>
        <v>0.34697396323234597</v>
      </c>
      <c r="D12" s="194"/>
    </row>
    <row r="13" spans="1:5" x14ac:dyDescent="0.25">
      <c r="A13" s="8">
        <v>33147</v>
      </c>
      <c r="B13" s="197">
        <v>2.238</v>
      </c>
      <c r="C13" s="254">
        <f t="shared" si="0"/>
        <v>0.34118090057732442</v>
      </c>
      <c r="D13" s="194"/>
    </row>
    <row r="14" spans="1:5" x14ac:dyDescent="0.25">
      <c r="A14" s="8">
        <v>32874</v>
      </c>
      <c r="B14" s="197">
        <v>2.1760000000000002</v>
      </c>
      <c r="C14" s="254">
        <f t="shared" si="0"/>
        <v>0.33172906150860504</v>
      </c>
      <c r="D14" s="194"/>
    </row>
    <row r="15" spans="1:5" x14ac:dyDescent="0.25">
      <c r="A15" s="8">
        <v>32782</v>
      </c>
      <c r="B15" s="197">
        <v>2.1240000000000001</v>
      </c>
      <c r="C15" s="254">
        <f t="shared" si="0"/>
        <v>0.32380171261225965</v>
      </c>
      <c r="D15" s="194"/>
    </row>
    <row r="16" spans="1:5" x14ac:dyDescent="0.25">
      <c r="A16" s="8">
        <v>32509</v>
      </c>
      <c r="B16" s="197">
        <v>2.1019999999999999</v>
      </c>
      <c r="C16" s="254">
        <f t="shared" si="0"/>
        <v>0.32044783423303658</v>
      </c>
      <c r="D16" s="195"/>
    </row>
    <row r="17" spans="1:4" x14ac:dyDescent="0.25">
      <c r="A17" s="8">
        <v>32417</v>
      </c>
      <c r="B17" s="197">
        <v>2.081</v>
      </c>
      <c r="C17" s="254">
        <f t="shared" si="0"/>
        <v>0.31724640487105099</v>
      </c>
      <c r="D17" s="197"/>
    </row>
    <row r="18" spans="1:4" x14ac:dyDescent="0.25">
      <c r="A18" s="8">
        <v>32143</v>
      </c>
      <c r="B18" s="197">
        <v>2.06</v>
      </c>
      <c r="C18" s="254">
        <f t="shared" si="0"/>
        <v>0.3140449755090654</v>
      </c>
      <c r="D18" s="197"/>
    </row>
    <row r="19" spans="1:4" x14ac:dyDescent="0.25">
      <c r="A19" s="8">
        <v>32051</v>
      </c>
      <c r="B19" s="197">
        <v>2.06</v>
      </c>
      <c r="C19" s="254">
        <f t="shared" si="0"/>
        <v>0.3140449755090654</v>
      </c>
      <c r="D19" s="77"/>
    </row>
    <row r="20" spans="1:4" x14ac:dyDescent="0.25">
      <c r="A20" s="8">
        <v>31778</v>
      </c>
      <c r="B20" s="197">
        <v>1.984</v>
      </c>
      <c r="C20" s="254">
        <f t="shared" si="0"/>
        <v>0.30245885019902219</v>
      </c>
      <c r="D20" s="38"/>
    </row>
    <row r="21" spans="1:4" x14ac:dyDescent="0.25">
      <c r="A21" s="8">
        <v>31686</v>
      </c>
      <c r="B21" s="197">
        <v>1.948</v>
      </c>
      <c r="C21" s="254">
        <f t="shared" si="0"/>
        <v>0.29697068557847539</v>
      </c>
      <c r="D21" s="199"/>
    </row>
    <row r="22" spans="1:4" x14ac:dyDescent="0.25">
      <c r="A22" s="8">
        <v>31413</v>
      </c>
      <c r="B22" s="197">
        <v>1.9279999999999999</v>
      </c>
      <c r="C22" s="254">
        <f t="shared" si="0"/>
        <v>0.29392170523372718</v>
      </c>
      <c r="D22" s="200"/>
    </row>
    <row r="23" spans="1:4" x14ac:dyDescent="0.25">
      <c r="A23" s="8">
        <v>31321</v>
      </c>
      <c r="B23" s="197">
        <v>1.88</v>
      </c>
      <c r="C23" s="254">
        <f t="shared" si="0"/>
        <v>0.28660415240633152</v>
      </c>
      <c r="D23" s="24"/>
    </row>
    <row r="24" spans="1:4" x14ac:dyDescent="0.25">
      <c r="A24" s="8">
        <v>31048</v>
      </c>
      <c r="B24" s="197">
        <v>1.8320000000000001</v>
      </c>
      <c r="C24" s="254">
        <f t="shared" si="0"/>
        <v>0.27928659957893581</v>
      </c>
      <c r="D24" s="199"/>
    </row>
    <row r="25" spans="1:4" x14ac:dyDescent="0.25">
      <c r="A25" s="8">
        <v>30956</v>
      </c>
      <c r="B25" s="197">
        <v>1.788</v>
      </c>
      <c r="C25" s="254">
        <f t="shared" si="0"/>
        <v>0.27257884282048978</v>
      </c>
      <c r="D25" s="200"/>
    </row>
    <row r="26" spans="1:4" x14ac:dyDescent="0.25">
      <c r="A26" s="8">
        <v>30682</v>
      </c>
      <c r="B26" s="197">
        <v>1.72</v>
      </c>
      <c r="C26" s="254">
        <f t="shared" si="0"/>
        <v>0.26221230964834585</v>
      </c>
      <c r="D26" s="200"/>
    </row>
    <row r="27" spans="1:4" x14ac:dyDescent="0.25">
      <c r="A27" s="8">
        <v>30590</v>
      </c>
      <c r="B27" s="197">
        <v>1.66</v>
      </c>
      <c r="C27" s="254">
        <f t="shared" si="0"/>
        <v>0.25306536861410123</v>
      </c>
      <c r="D27" s="200"/>
    </row>
    <row r="28" spans="1:4" x14ac:dyDescent="0.25">
      <c r="A28" s="8">
        <v>30317</v>
      </c>
      <c r="B28" s="197">
        <v>1.5960000000000001</v>
      </c>
      <c r="C28" s="254">
        <f t="shared" si="0"/>
        <v>0.24330863151090698</v>
      </c>
      <c r="D28" s="24"/>
    </row>
    <row r="29" spans="1:4" x14ac:dyDescent="0.25">
      <c r="A29" s="8">
        <v>30225</v>
      </c>
      <c r="B29" s="197">
        <v>1.5680000000000001</v>
      </c>
      <c r="C29" s="254">
        <f t="shared" si="0"/>
        <v>0.23904005902825948</v>
      </c>
      <c r="D29" s="24"/>
    </row>
    <row r="30" spans="1:4" x14ac:dyDescent="0.25">
      <c r="A30" s="8">
        <v>29952</v>
      </c>
      <c r="B30" s="197">
        <v>1.468</v>
      </c>
      <c r="C30" s="254">
        <f t="shared" si="0"/>
        <v>0.22379515730451843</v>
      </c>
      <c r="D30" s="24"/>
    </row>
    <row r="31" spans="1:4" x14ac:dyDescent="0.25">
      <c r="A31" s="8">
        <v>29860</v>
      </c>
      <c r="B31" s="197">
        <v>1.3879999999999999</v>
      </c>
      <c r="C31" s="254">
        <f t="shared" si="0"/>
        <v>0.2115992359255256</v>
      </c>
      <c r="D31" s="24"/>
    </row>
    <row r="32" spans="1:4" x14ac:dyDescent="0.25">
      <c r="A32" s="8">
        <v>29587</v>
      </c>
      <c r="B32" s="197">
        <v>1.3080000000000001</v>
      </c>
      <c r="C32" s="254">
        <f t="shared" si="0"/>
        <v>0.19940331454653279</v>
      </c>
      <c r="D32" s="24"/>
    </row>
    <row r="33" spans="1:5" x14ac:dyDescent="0.25">
      <c r="A33" s="8">
        <v>29495</v>
      </c>
      <c r="B33" s="197">
        <v>1.22</v>
      </c>
      <c r="C33" s="254">
        <f t="shared" si="0"/>
        <v>0.18598780102964066</v>
      </c>
      <c r="D33" s="24"/>
    </row>
    <row r="34" spans="1:5" x14ac:dyDescent="0.25">
      <c r="A34" s="8">
        <v>29221</v>
      </c>
      <c r="B34" s="197">
        <v>1.1080000000000001</v>
      </c>
      <c r="C34" s="254">
        <f t="shared" si="0"/>
        <v>0.16891351109905073</v>
      </c>
      <c r="D34" s="24"/>
    </row>
    <row r="35" spans="1:5" x14ac:dyDescent="0.25">
      <c r="A35" s="8">
        <v>29129</v>
      </c>
      <c r="B35" s="197">
        <v>1.046</v>
      </c>
      <c r="C35" s="254">
        <f t="shared" si="0"/>
        <v>0.15946167203033126</v>
      </c>
      <c r="D35" s="24"/>
    </row>
    <row r="36" spans="1:5" x14ac:dyDescent="0.25">
      <c r="A36" s="8">
        <v>28856</v>
      </c>
      <c r="B36" s="197">
        <v>0.97399999999999998</v>
      </c>
      <c r="C36" s="254">
        <f t="shared" si="0"/>
        <v>0.1484853427892377</v>
      </c>
      <c r="D36" s="24"/>
    </row>
    <row r="37" spans="1:5" x14ac:dyDescent="0.25">
      <c r="A37" s="8">
        <v>28764</v>
      </c>
      <c r="B37" s="197">
        <v>0.93600000000000005</v>
      </c>
      <c r="C37" s="254">
        <f t="shared" si="0"/>
        <v>0.14269228013421612</v>
      </c>
      <c r="D37" s="24"/>
    </row>
    <row r="38" spans="1:5" x14ac:dyDescent="0.25">
      <c r="A38" s="8">
        <v>28491</v>
      </c>
      <c r="B38" s="197">
        <v>0.88400000000000001</v>
      </c>
      <c r="C38" s="254">
        <f t="shared" si="0"/>
        <v>0.13476493123787078</v>
      </c>
      <c r="D38" s="24"/>
    </row>
    <row r="39" spans="1:5" x14ac:dyDescent="0.25">
      <c r="A39" s="8">
        <v>28399</v>
      </c>
      <c r="B39" s="197">
        <v>0.85</v>
      </c>
      <c r="C39" s="254">
        <f t="shared" si="0"/>
        <v>0.12958166465179882</v>
      </c>
      <c r="D39" s="24"/>
    </row>
    <row r="40" spans="1:5" x14ac:dyDescent="0.25">
      <c r="A40" s="8">
        <v>28126</v>
      </c>
      <c r="B40" s="197">
        <v>0.8</v>
      </c>
      <c r="C40" s="254">
        <f t="shared" si="0"/>
        <v>0.12195921378992831</v>
      </c>
      <c r="D40" s="24"/>
    </row>
    <row r="41" spans="1:5" x14ac:dyDescent="0.25">
      <c r="A41" s="8">
        <v>28034</v>
      </c>
      <c r="B41" s="197">
        <v>0.76800000000000002</v>
      </c>
      <c r="C41" s="254">
        <f t="shared" si="0"/>
        <v>0.11708084523833118</v>
      </c>
      <c r="D41" s="24"/>
      <c r="E41" s="38" t="s">
        <v>777</v>
      </c>
    </row>
    <row r="42" spans="1:5" x14ac:dyDescent="0.25">
      <c r="A42" s="8">
        <v>27760</v>
      </c>
      <c r="B42" s="197">
        <v>0.70799999999999996</v>
      </c>
      <c r="C42" s="254">
        <f t="shared" si="0"/>
        <v>0.10793390420408655</v>
      </c>
      <c r="D42" s="24"/>
    </row>
    <row r="43" spans="1:5" x14ac:dyDescent="0.25">
      <c r="A43" s="8">
        <v>27668</v>
      </c>
      <c r="B43" s="197">
        <v>0.63600000000000001</v>
      </c>
      <c r="C43" s="254">
        <f t="shared" si="0"/>
        <v>9.6957574962993009E-2</v>
      </c>
      <c r="D43" s="24"/>
    </row>
    <row r="44" spans="1:5" x14ac:dyDescent="0.25">
      <c r="A44" s="8">
        <v>27395</v>
      </c>
      <c r="B44" s="197">
        <v>0.61199999999999999</v>
      </c>
      <c r="C44" s="254">
        <f t="shared" si="0"/>
        <v>9.3298798549295153E-2</v>
      </c>
      <c r="D44" s="24"/>
    </row>
    <row r="45" spans="1:5" x14ac:dyDescent="0.25">
      <c r="A45" s="8">
        <v>27303</v>
      </c>
      <c r="B45" s="197">
        <v>0.57599999999999996</v>
      </c>
      <c r="C45" s="254">
        <f t="shared" si="0"/>
        <v>8.7810633928748369E-2</v>
      </c>
      <c r="D45" s="38"/>
    </row>
    <row r="46" spans="1:5" x14ac:dyDescent="0.25">
      <c r="A46" s="8">
        <v>26938</v>
      </c>
      <c r="B46" s="197">
        <v>0.504</v>
      </c>
      <c r="C46" s="254">
        <f t="shared" si="0"/>
        <v>7.6834304687654828E-2</v>
      </c>
      <c r="D46" s="38"/>
    </row>
    <row r="47" spans="1:5" x14ac:dyDescent="0.25">
      <c r="A47" s="8">
        <v>26573</v>
      </c>
      <c r="B47" s="197">
        <v>0.45600000000000002</v>
      </c>
      <c r="C47" s="254">
        <f t="shared" si="0"/>
        <v>6.9516751860259143E-2</v>
      </c>
      <c r="D47" s="38"/>
    </row>
    <row r="48" spans="1:5" x14ac:dyDescent="0.25">
      <c r="A48" s="8">
        <v>26115</v>
      </c>
      <c r="B48" s="197">
        <v>0.40600000000000003</v>
      </c>
      <c r="C48" s="254">
        <f t="shared" si="0"/>
        <v>6.1894300998388621E-2</v>
      </c>
      <c r="D48" s="38"/>
    </row>
    <row r="49" spans="1:4" x14ac:dyDescent="0.25">
      <c r="A49" s="8">
        <v>25842</v>
      </c>
      <c r="B49" s="197">
        <v>0.38400000000000001</v>
      </c>
      <c r="C49" s="254">
        <f t="shared" si="0"/>
        <v>5.8540422619165589E-2</v>
      </c>
      <c r="D49" s="38"/>
    </row>
    <row r="50" spans="1:4" x14ac:dyDescent="0.25">
      <c r="A50" s="8">
        <v>25477</v>
      </c>
      <c r="B50" s="197">
        <v>0.35199999999999998</v>
      </c>
      <c r="C50" s="254">
        <f t="shared" si="0"/>
        <v>5.3662054067568452E-2</v>
      </c>
      <c r="D50" s="38"/>
    </row>
    <row r="51" spans="1:4" x14ac:dyDescent="0.25">
      <c r="A51" s="8">
        <v>25204</v>
      </c>
      <c r="B51" s="197">
        <v>0.33</v>
      </c>
      <c r="C51" s="254">
        <f t="shared" si="0"/>
        <v>5.0308175688345426E-2</v>
      </c>
      <c r="D51" s="38"/>
    </row>
    <row r="52" spans="1:4" x14ac:dyDescent="0.25">
      <c r="A52" s="8">
        <v>24929</v>
      </c>
      <c r="B52" s="197">
        <v>0.32</v>
      </c>
      <c r="C52" s="254">
        <f t="shared" si="0"/>
        <v>4.8783685515971321E-2</v>
      </c>
      <c r="D52" s="38"/>
    </row>
    <row r="53" spans="1:4" x14ac:dyDescent="0.25">
      <c r="A53" s="8">
        <v>24746</v>
      </c>
      <c r="B53" s="197">
        <v>0.308</v>
      </c>
      <c r="C53" s="254">
        <f t="shared" si="0"/>
        <v>4.69542973091224E-2</v>
      </c>
      <c r="D53" s="38"/>
    </row>
    <row r="54" spans="1:4" x14ac:dyDescent="0.25">
      <c r="A54" s="8">
        <v>24381</v>
      </c>
      <c r="B54" s="197">
        <v>0.29160000000000003</v>
      </c>
      <c r="C54" s="254">
        <f t="shared" si="0"/>
        <v>4.4454133426428871E-2</v>
      </c>
      <c r="D54" s="38"/>
    </row>
    <row r="55" spans="1:4" x14ac:dyDescent="0.25">
      <c r="A55" s="8">
        <v>24016</v>
      </c>
      <c r="B55" s="197">
        <v>0.27679999999999999</v>
      </c>
      <c r="C55" s="254">
        <f t="shared" si="0"/>
        <v>4.2197887971315191E-2</v>
      </c>
      <c r="D55" s="38"/>
    </row>
    <row r="56" spans="1:4" x14ac:dyDescent="0.25">
      <c r="A56" s="8">
        <v>23651</v>
      </c>
      <c r="B56" s="197">
        <v>0.26079999999999998</v>
      </c>
      <c r="C56" s="254">
        <f t="shared" si="0"/>
        <v>3.9758703695516623E-2</v>
      </c>
      <c r="D56" s="38"/>
    </row>
    <row r="57" spans="1:4" x14ac:dyDescent="0.25">
      <c r="A57" s="8">
        <v>23285</v>
      </c>
      <c r="B57" s="197">
        <v>0.23880000000000001</v>
      </c>
      <c r="C57" s="254">
        <f t="shared" si="0"/>
        <v>3.6404825316293604E-2</v>
      </c>
      <c r="D57" s="38"/>
    </row>
    <row r="58" spans="1:4" x14ac:dyDescent="0.25">
      <c r="A58" s="8">
        <v>22920</v>
      </c>
      <c r="B58" s="197">
        <v>0.21840000000000001</v>
      </c>
      <c r="C58" s="254">
        <f t="shared" si="0"/>
        <v>3.3294865364650428E-2</v>
      </c>
      <c r="D58" s="38"/>
    </row>
    <row r="59" spans="1:4" x14ac:dyDescent="0.25">
      <c r="A59" s="8">
        <v>22555</v>
      </c>
      <c r="B59" s="197">
        <v>0.2056</v>
      </c>
      <c r="C59" s="254">
        <f t="shared" si="0"/>
        <v>3.1343517944011579E-2</v>
      </c>
      <c r="D59" s="38"/>
    </row>
    <row r="60" spans="1:4" x14ac:dyDescent="0.25">
      <c r="A60" s="8">
        <v>22282</v>
      </c>
      <c r="B60" s="197">
        <f>0.1932</f>
        <v>0.19320000000000001</v>
      </c>
      <c r="C60" s="254">
        <f t="shared" si="0"/>
        <v>2.9453150130267686E-2</v>
      </c>
      <c r="D60" s="38"/>
    </row>
    <row r="61" spans="1:4" x14ac:dyDescent="0.25">
      <c r="A61" s="8">
        <v>21916</v>
      </c>
      <c r="B61" s="197">
        <v>0.18240000000000001</v>
      </c>
      <c r="C61" s="254">
        <f>B61/6.55957</f>
        <v>2.7806700744103654E-2</v>
      </c>
      <c r="D61" s="38"/>
    </row>
    <row r="62" spans="1:4" x14ac:dyDescent="0.25">
      <c r="A62" s="8">
        <v>21551</v>
      </c>
      <c r="B62" s="197">
        <v>0.17599999999999999</v>
      </c>
      <c r="C62" s="254">
        <f t="shared" si="0"/>
        <v>2.6831027033784226E-2</v>
      </c>
      <c r="D62" s="38"/>
    </row>
    <row r="63" spans="1:4" x14ac:dyDescent="0.25">
      <c r="A63" s="8">
        <v>21186</v>
      </c>
      <c r="B63" s="197">
        <v>0.16400000000000001</v>
      </c>
      <c r="C63" s="254">
        <f t="shared" si="0"/>
        <v>2.5001638826935305E-2</v>
      </c>
      <c r="D63" s="38"/>
    </row>
    <row r="64" spans="1:4" x14ac:dyDescent="0.25">
      <c r="A64" s="8">
        <v>20821</v>
      </c>
      <c r="B64" s="197">
        <v>0.16</v>
      </c>
      <c r="C64" s="254">
        <f t="shared" si="0"/>
        <v>2.4391842757985661E-2</v>
      </c>
      <c r="D64" s="38"/>
    </row>
    <row r="65" spans="1:6" ht="12.75" customHeight="1" x14ac:dyDescent="0.25">
      <c r="A65" s="281"/>
    </row>
    <row r="66" spans="1:6" x14ac:dyDescent="0.25">
      <c r="B66" s="289" t="s">
        <v>1160</v>
      </c>
    </row>
    <row r="67" spans="1:6" x14ac:dyDescent="0.25">
      <c r="A67" s="12"/>
      <c r="B67" t="s">
        <v>1198</v>
      </c>
      <c r="F67" s="12"/>
    </row>
    <row r="68" spans="1:6" x14ac:dyDescent="0.25">
      <c r="B68" s="23"/>
      <c r="C68" s="23"/>
      <c r="F68" s="12"/>
    </row>
    <row r="69" spans="1:6" x14ac:dyDescent="0.25">
      <c r="B69" s="516" t="s">
        <v>1106</v>
      </c>
      <c r="C69" s="516"/>
      <c r="D69" s="516"/>
      <c r="F69" s="12"/>
    </row>
    <row r="70" spans="1:6" x14ac:dyDescent="0.25">
      <c r="B70" s="23" t="s">
        <v>1105</v>
      </c>
      <c r="C70" s="22"/>
      <c r="F70" s="12"/>
    </row>
    <row r="71" spans="1:6" x14ac:dyDescent="0.25">
      <c r="B71" s="23"/>
      <c r="C71" s="23"/>
      <c r="F71" s="12"/>
    </row>
    <row r="72" spans="1:6" x14ac:dyDescent="0.25">
      <c r="B72" s="23"/>
      <c r="C72" s="23"/>
      <c r="F72" s="12"/>
    </row>
    <row r="73" spans="1:6" x14ac:dyDescent="0.25">
      <c r="B73" s="23"/>
      <c r="C73" s="23"/>
      <c r="F73" s="12"/>
    </row>
    <row r="74" spans="1:6" x14ac:dyDescent="0.25">
      <c r="B74" s="12"/>
      <c r="C74" s="12"/>
      <c r="F74" s="12"/>
    </row>
    <row r="75" spans="1:6" x14ac:dyDescent="0.25">
      <c r="A75" s="12"/>
      <c r="B75" s="12"/>
      <c r="C75" s="12"/>
      <c r="F75" s="12"/>
    </row>
    <row r="76" spans="1:6" x14ac:dyDescent="0.25">
      <c r="A76" s="12"/>
      <c r="B76" s="12"/>
      <c r="C76" s="12"/>
      <c r="F76" s="12"/>
    </row>
    <row r="77" spans="1:6" x14ac:dyDescent="0.25">
      <c r="A77" s="12"/>
      <c r="B77" s="12"/>
      <c r="C77" s="12"/>
      <c r="F77" s="12"/>
    </row>
    <row r="78" spans="1:6" x14ac:dyDescent="0.25">
      <c r="A78" s="12"/>
      <c r="B78" s="12"/>
      <c r="C78" s="12"/>
      <c r="F78" s="12"/>
    </row>
    <row r="79" spans="1:6" x14ac:dyDescent="0.25">
      <c r="A79" s="12"/>
      <c r="B79" s="12"/>
      <c r="C79" s="12"/>
      <c r="F79" s="12"/>
    </row>
    <row r="80" spans="1:6" x14ac:dyDescent="0.25">
      <c r="A80" s="12"/>
      <c r="B80" s="12"/>
      <c r="C80" s="12"/>
      <c r="F80" s="12"/>
    </row>
    <row r="81" spans="1:6" x14ac:dyDescent="0.25">
      <c r="A81" s="12"/>
      <c r="B81" s="12"/>
      <c r="C81" s="12"/>
      <c r="F81" s="12"/>
    </row>
    <row r="82" spans="1:6" x14ac:dyDescent="0.25">
      <c r="A82" s="12"/>
      <c r="B82" s="12"/>
      <c r="C82" s="12"/>
      <c r="F82" s="12"/>
    </row>
    <row r="83" spans="1:6" x14ac:dyDescent="0.25">
      <c r="A83" s="12"/>
      <c r="B83" s="12"/>
      <c r="C83" s="12"/>
      <c r="F83" s="12"/>
    </row>
    <row r="84" spans="1:6" x14ac:dyDescent="0.25">
      <c r="A84" s="12"/>
      <c r="B84" s="12"/>
      <c r="C84" s="12"/>
      <c r="F84" s="12"/>
    </row>
    <row r="85" spans="1:6" x14ac:dyDescent="0.25">
      <c r="A85" s="12"/>
      <c r="B85" s="12"/>
      <c r="C85" s="12"/>
      <c r="F85" s="12"/>
    </row>
    <row r="86" spans="1:6" x14ac:dyDescent="0.25">
      <c r="A86" s="12"/>
      <c r="B86" s="12"/>
      <c r="C86" s="12"/>
      <c r="F86" s="12"/>
    </row>
    <row r="87" spans="1:6" x14ac:dyDescent="0.25">
      <c r="A87" s="12"/>
      <c r="B87" s="12"/>
      <c r="C87" s="12"/>
      <c r="F87" s="12"/>
    </row>
    <row r="88" spans="1:6" x14ac:dyDescent="0.25">
      <c r="A88" s="12"/>
      <c r="B88" s="12"/>
      <c r="C88" s="12"/>
      <c r="F88" s="12"/>
    </row>
    <row r="89" spans="1:6" x14ac:dyDescent="0.25">
      <c r="A89" s="12"/>
      <c r="B89" s="12"/>
      <c r="C89" s="12"/>
      <c r="F89" s="12"/>
    </row>
    <row r="90" spans="1:6" x14ac:dyDescent="0.25">
      <c r="A90" s="12"/>
      <c r="B90" s="12"/>
      <c r="C90" s="12"/>
      <c r="F90" s="12"/>
    </row>
  </sheetData>
  <mergeCells count="1">
    <mergeCell ref="B69:D6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2" zoomScaleNormal="100" workbookViewId="0">
      <pane xSplit="1" ySplit="1" topLeftCell="B27" activePane="bottomRight" state="frozen"/>
      <selection activeCell="P18" sqref="P18"/>
      <selection pane="topRight" activeCell="P18" sqref="P18"/>
      <selection pane="bottomLeft" activeCell="P18" sqref="P18"/>
      <selection pane="bottomRight" activeCell="N63" sqref="N63"/>
    </sheetView>
  </sheetViews>
  <sheetFormatPr baseColWidth="10" defaultRowHeight="15" x14ac:dyDescent="0.25"/>
  <cols>
    <col min="1" max="1" width="15.5703125" style="38" customWidth="1"/>
    <col min="2" max="2" width="20.85546875" style="38" customWidth="1"/>
    <col min="3" max="3" width="20.42578125" style="38" customWidth="1"/>
    <col min="4" max="4" width="19.140625" style="38" customWidth="1"/>
    <col min="5" max="5" width="61" style="38" customWidth="1"/>
    <col min="6" max="16384" width="11.42578125" style="38"/>
  </cols>
  <sheetData>
    <row r="1" spans="1:8" hidden="1" x14ac:dyDescent="0.25">
      <c r="A1" s="38" t="s">
        <v>0</v>
      </c>
      <c r="B1" s="38" t="s">
        <v>779</v>
      </c>
      <c r="C1" s="38" t="s">
        <v>478</v>
      </c>
      <c r="D1" s="24" t="s">
        <v>683</v>
      </c>
      <c r="E1" s="38" t="s">
        <v>678</v>
      </c>
    </row>
    <row r="2" spans="1:8" s="256" customFormat="1" ht="50.25" customHeight="1" x14ac:dyDescent="0.25">
      <c r="A2" s="250" t="s">
        <v>127</v>
      </c>
      <c r="B2" s="249" t="s">
        <v>473</v>
      </c>
      <c r="C2" s="249" t="s">
        <v>474</v>
      </c>
      <c r="D2" s="386" t="s">
        <v>1196</v>
      </c>
      <c r="E2" s="249" t="s">
        <v>1</v>
      </c>
    </row>
    <row r="3" spans="1:8" x14ac:dyDescent="0.25">
      <c r="A3" s="8">
        <v>35796</v>
      </c>
      <c r="B3" s="195">
        <v>26.428999999999998</v>
      </c>
      <c r="C3" s="252">
        <f>B3/6.55957</f>
        <v>4.0290750765675192</v>
      </c>
      <c r="D3" s="194"/>
    </row>
    <row r="4" spans="1:8" x14ac:dyDescent="0.25">
      <c r="A4" s="8">
        <v>35431</v>
      </c>
      <c r="B4" s="195">
        <v>25.027000000000001</v>
      </c>
      <c r="C4" s="252">
        <f t="shared" ref="C4:C43" si="0">B4/6.55957</f>
        <v>3.8153415544006699</v>
      </c>
      <c r="D4" s="194"/>
      <c r="H4" s="38">
        <v>17</v>
      </c>
    </row>
    <row r="5" spans="1:8" x14ac:dyDescent="0.25">
      <c r="A5" s="8">
        <v>35065</v>
      </c>
      <c r="B5" s="195">
        <v>23.677</v>
      </c>
      <c r="C5" s="252">
        <f t="shared" si="0"/>
        <v>3.6095353811301654</v>
      </c>
      <c r="D5" s="194"/>
    </row>
    <row r="6" spans="1:8" x14ac:dyDescent="0.25">
      <c r="A6" s="8">
        <v>34700</v>
      </c>
      <c r="B6" s="195">
        <v>22.4</v>
      </c>
      <c r="C6" s="252">
        <f t="shared" si="0"/>
        <v>3.4148579861179922</v>
      </c>
      <c r="D6" s="194"/>
    </row>
    <row r="7" spans="1:8" x14ac:dyDescent="0.25">
      <c r="A7" s="8">
        <v>34335</v>
      </c>
      <c r="B7" s="195">
        <v>22.024999999999999</v>
      </c>
      <c r="C7" s="252">
        <f t="shared" si="0"/>
        <v>3.3576896046539635</v>
      </c>
      <c r="D7" s="194"/>
    </row>
    <row r="8" spans="1:8" x14ac:dyDescent="0.25">
      <c r="A8" s="8">
        <v>33970</v>
      </c>
      <c r="B8" s="195">
        <v>21.678000000000001</v>
      </c>
      <c r="C8" s="252">
        <f t="shared" si="0"/>
        <v>3.3047897956725825</v>
      </c>
      <c r="D8" s="194"/>
    </row>
    <row r="9" spans="1:8" x14ac:dyDescent="0.25">
      <c r="A9" s="8">
        <v>33604</v>
      </c>
      <c r="B9" s="195">
        <v>20.965</v>
      </c>
      <c r="C9" s="252">
        <f t="shared" si="0"/>
        <v>3.1960936463823084</v>
      </c>
      <c r="D9" s="195"/>
    </row>
    <row r="10" spans="1:8" x14ac:dyDescent="0.25">
      <c r="A10" s="8">
        <v>33239</v>
      </c>
      <c r="B10" s="195">
        <v>20.170000000000002</v>
      </c>
      <c r="C10" s="252">
        <f t="shared" si="0"/>
        <v>3.0748966776785678</v>
      </c>
      <c r="D10" s="196"/>
    </row>
    <row r="11" spans="1:8" x14ac:dyDescent="0.25">
      <c r="A11" s="8">
        <v>32874</v>
      </c>
      <c r="B11" s="195">
        <v>19.309999999999999</v>
      </c>
      <c r="C11" s="252">
        <f t="shared" si="0"/>
        <v>2.9437905228543944</v>
      </c>
      <c r="D11" s="194"/>
    </row>
    <row r="12" spans="1:8" x14ac:dyDescent="0.25">
      <c r="A12" s="8">
        <v>32509</v>
      </c>
      <c r="B12" s="195">
        <v>18.41</v>
      </c>
      <c r="C12" s="252">
        <f t="shared" si="0"/>
        <v>2.806586407340725</v>
      </c>
      <c r="D12" s="194"/>
    </row>
    <row r="13" spans="1:8" x14ac:dyDescent="0.25">
      <c r="A13" s="8">
        <v>32143</v>
      </c>
      <c r="B13" s="195">
        <v>17.579999999999998</v>
      </c>
      <c r="C13" s="252">
        <f t="shared" si="0"/>
        <v>2.6800537230336743</v>
      </c>
      <c r="D13" s="194"/>
    </row>
    <row r="14" spans="1:8" x14ac:dyDescent="0.25">
      <c r="A14" s="8">
        <v>31778</v>
      </c>
      <c r="B14" s="195">
        <v>16.86</v>
      </c>
      <c r="C14" s="252">
        <f t="shared" si="0"/>
        <v>2.5702904306227388</v>
      </c>
      <c r="D14" s="194"/>
    </row>
    <row r="15" spans="1:8" x14ac:dyDescent="0.25">
      <c r="A15" s="8">
        <v>31413</v>
      </c>
      <c r="B15" s="195">
        <v>16.170000000000002</v>
      </c>
      <c r="C15" s="254">
        <f t="shared" si="0"/>
        <v>2.465100608728926</v>
      </c>
      <c r="D15" s="194"/>
    </row>
    <row r="16" spans="1:8" x14ac:dyDescent="0.25">
      <c r="A16" s="8">
        <v>31048</v>
      </c>
      <c r="B16" s="195">
        <v>15.44</v>
      </c>
      <c r="C16" s="254">
        <f t="shared" si="0"/>
        <v>2.3538128261456164</v>
      </c>
      <c r="D16" s="195"/>
    </row>
    <row r="17" spans="1:4" x14ac:dyDescent="0.25">
      <c r="A17" s="8">
        <v>30682</v>
      </c>
      <c r="B17" s="195">
        <v>14.36</v>
      </c>
      <c r="C17" s="252">
        <f t="shared" si="0"/>
        <v>2.1891678875292131</v>
      </c>
      <c r="D17" s="197"/>
    </row>
    <row r="18" spans="1:4" x14ac:dyDescent="0.25">
      <c r="A18" s="8">
        <v>30317</v>
      </c>
      <c r="B18" s="195">
        <v>13.46</v>
      </c>
      <c r="C18" s="252">
        <f t="shared" si="0"/>
        <v>2.0519637720155437</v>
      </c>
      <c r="D18" s="197"/>
    </row>
    <row r="19" spans="1:4" x14ac:dyDescent="0.25">
      <c r="A19" s="8">
        <v>29952</v>
      </c>
      <c r="B19" s="195">
        <v>12.23</v>
      </c>
      <c r="C19" s="252">
        <f t="shared" si="0"/>
        <v>1.8644514808135291</v>
      </c>
      <c r="D19" s="77"/>
    </row>
    <row r="20" spans="1:4" x14ac:dyDescent="0.25">
      <c r="A20" s="8">
        <v>29587</v>
      </c>
      <c r="B20" s="195">
        <v>10.83</v>
      </c>
      <c r="C20" s="252">
        <f t="shared" si="0"/>
        <v>1.6510228566811544</v>
      </c>
    </row>
    <row r="21" spans="1:4" x14ac:dyDescent="0.25">
      <c r="A21" s="8">
        <v>29221</v>
      </c>
      <c r="B21" s="195">
        <v>9.6199999999999992</v>
      </c>
      <c r="C21" s="252">
        <f t="shared" si="0"/>
        <v>1.4665595458238878</v>
      </c>
      <c r="D21" s="199"/>
    </row>
    <row r="22" spans="1:4" x14ac:dyDescent="0.25">
      <c r="A22" s="8">
        <v>28856</v>
      </c>
      <c r="B22" s="195">
        <v>8.41</v>
      </c>
      <c r="C22" s="252">
        <f t="shared" si="0"/>
        <v>1.2820962349666214</v>
      </c>
      <c r="D22" s="200"/>
    </row>
    <row r="23" spans="1:4" x14ac:dyDescent="0.25">
      <c r="A23" s="8">
        <v>28491</v>
      </c>
      <c r="B23" s="195">
        <v>7.48</v>
      </c>
      <c r="C23" s="252">
        <f t="shared" si="0"/>
        <v>1.1403186489358297</v>
      </c>
      <c r="D23" s="24"/>
    </row>
    <row r="24" spans="1:4" x14ac:dyDescent="0.25">
      <c r="A24" s="8">
        <v>28126</v>
      </c>
      <c r="B24" s="195">
        <v>6.67</v>
      </c>
      <c r="C24" s="252">
        <f t="shared" si="0"/>
        <v>1.0168349449735272</v>
      </c>
      <c r="D24" s="199"/>
    </row>
    <row r="25" spans="1:4" x14ac:dyDescent="0.25">
      <c r="A25" s="8">
        <v>27760</v>
      </c>
      <c r="B25" s="195">
        <v>6.02</v>
      </c>
      <c r="C25" s="252">
        <f t="shared" si="0"/>
        <v>0.91774308376921043</v>
      </c>
      <c r="D25" s="200"/>
    </row>
    <row r="26" spans="1:4" x14ac:dyDescent="0.25">
      <c r="A26" s="8">
        <v>27395</v>
      </c>
      <c r="B26" s="195">
        <v>5.23</v>
      </c>
      <c r="C26" s="252">
        <f t="shared" si="0"/>
        <v>0.7973083601516564</v>
      </c>
      <c r="D26" s="200"/>
    </row>
    <row r="27" spans="1:4" x14ac:dyDescent="0.25">
      <c r="A27" s="8">
        <v>27030</v>
      </c>
      <c r="B27" s="195">
        <v>4.66</v>
      </c>
      <c r="C27" s="252">
        <f t="shared" si="0"/>
        <v>0.71041242032633245</v>
      </c>
      <c r="D27" s="200"/>
    </row>
    <row r="28" spans="1:4" x14ac:dyDescent="0.25">
      <c r="A28" s="8">
        <v>26665</v>
      </c>
      <c r="B28" s="195">
        <v>4.0599999999999996</v>
      </c>
      <c r="C28" s="252">
        <f t="shared" si="0"/>
        <v>0.61894300998388607</v>
      </c>
      <c r="D28" s="24"/>
    </row>
    <row r="29" spans="1:4" x14ac:dyDescent="0.25">
      <c r="A29" s="8">
        <v>26299</v>
      </c>
      <c r="B29" s="195">
        <v>3.58</v>
      </c>
      <c r="C29" s="254">
        <f t="shared" si="0"/>
        <v>0.54576748170992917</v>
      </c>
      <c r="D29" s="24"/>
    </row>
    <row r="30" spans="1:4" x14ac:dyDescent="0.25">
      <c r="A30" s="8">
        <v>25934</v>
      </c>
      <c r="B30" s="195">
        <v>3.22</v>
      </c>
      <c r="C30" s="254">
        <f t="shared" si="0"/>
        <v>0.49088583550446147</v>
      </c>
      <c r="D30" s="24"/>
    </row>
    <row r="31" spans="1:4" x14ac:dyDescent="0.25">
      <c r="A31" s="8">
        <v>25569</v>
      </c>
      <c r="B31" s="195">
        <v>2.91</v>
      </c>
      <c r="C31" s="252">
        <f t="shared" si="0"/>
        <v>0.44362664016086423</v>
      </c>
      <c r="D31" s="24"/>
    </row>
    <row r="32" spans="1:4" x14ac:dyDescent="0.25">
      <c r="A32" s="8">
        <v>25204</v>
      </c>
      <c r="B32" s="195">
        <v>2.68</v>
      </c>
      <c r="C32" s="252">
        <f t="shared" si="0"/>
        <v>0.40856336619625983</v>
      </c>
      <c r="D32" s="24"/>
    </row>
    <row r="33" spans="1:5" x14ac:dyDescent="0.25">
      <c r="A33" s="8">
        <v>24838</v>
      </c>
      <c r="B33" s="195">
        <v>2.4500000000000002</v>
      </c>
      <c r="C33" s="252">
        <f t="shared" si="0"/>
        <v>0.37350009223165548</v>
      </c>
      <c r="D33" s="24"/>
    </row>
    <row r="34" spans="1:5" x14ac:dyDescent="0.25">
      <c r="A34" s="8">
        <v>24473</v>
      </c>
      <c r="B34" s="195">
        <v>2.21</v>
      </c>
      <c r="C34" s="252">
        <f t="shared" si="0"/>
        <v>0.33691232809467692</v>
      </c>
      <c r="D34" s="24"/>
    </row>
    <row r="35" spans="1:5" x14ac:dyDescent="0.25">
      <c r="A35" s="8">
        <v>24108</v>
      </c>
      <c r="B35" s="195">
        <v>2.12</v>
      </c>
      <c r="C35" s="252">
        <f t="shared" si="0"/>
        <v>0.32319191654331003</v>
      </c>
      <c r="D35" s="24"/>
    </row>
    <row r="36" spans="1:5" x14ac:dyDescent="0.25">
      <c r="A36" s="8">
        <v>23743</v>
      </c>
      <c r="B36" s="195">
        <v>1.99</v>
      </c>
      <c r="C36" s="252">
        <f t="shared" si="0"/>
        <v>0.30337354430244667</v>
      </c>
      <c r="D36" s="24"/>
    </row>
    <row r="37" spans="1:5" x14ac:dyDescent="0.25">
      <c r="A37" s="8">
        <v>23377</v>
      </c>
      <c r="B37" s="195">
        <v>1.89</v>
      </c>
      <c r="C37" s="252">
        <f t="shared" si="0"/>
        <v>0.28812864257870563</v>
      </c>
      <c r="D37" s="24"/>
    </row>
    <row r="38" spans="1:5" x14ac:dyDescent="0.25">
      <c r="A38" s="8">
        <v>23012</v>
      </c>
      <c r="B38" s="195">
        <v>1.78</v>
      </c>
      <c r="C38" s="252">
        <f t="shared" si="0"/>
        <v>0.27135925068259048</v>
      </c>
      <c r="D38" s="24"/>
    </row>
    <row r="39" spans="1:5" x14ac:dyDescent="0.25">
      <c r="A39" s="8">
        <v>22647</v>
      </c>
      <c r="B39" s="195">
        <v>1.63</v>
      </c>
      <c r="C39" s="252">
        <f t="shared" si="0"/>
        <v>0.24849189809697891</v>
      </c>
      <c r="D39" s="24"/>
    </row>
    <row r="40" spans="1:5" x14ac:dyDescent="0.25">
      <c r="A40" s="8">
        <v>22282</v>
      </c>
      <c r="B40" s="195">
        <v>1.49</v>
      </c>
      <c r="C40" s="252">
        <f t="shared" si="0"/>
        <v>0.22714903568374148</v>
      </c>
      <c r="D40" s="24"/>
    </row>
    <row r="41" spans="1:5" x14ac:dyDescent="0.25">
      <c r="A41" s="8">
        <v>21916</v>
      </c>
      <c r="B41" s="195">
        <v>1.38</v>
      </c>
      <c r="C41" s="252">
        <f t="shared" si="0"/>
        <v>0.2103796437876263</v>
      </c>
      <c r="D41" s="24"/>
    </row>
    <row r="42" spans="1:5" x14ac:dyDescent="0.25">
      <c r="A42" s="8">
        <v>21551</v>
      </c>
      <c r="B42" s="195">
        <v>1.27</v>
      </c>
      <c r="C42" s="252">
        <f t="shared" si="0"/>
        <v>0.19361025189151118</v>
      </c>
      <c r="D42" s="24"/>
    </row>
    <row r="43" spans="1:5" x14ac:dyDescent="0.25">
      <c r="A43" s="8">
        <v>21186</v>
      </c>
      <c r="B43" s="195">
        <v>1.2</v>
      </c>
      <c r="C43" s="254">
        <f t="shared" si="0"/>
        <v>0.18293882068489245</v>
      </c>
      <c r="D43" s="24"/>
    </row>
    <row r="44" spans="1:5" x14ac:dyDescent="0.25">
      <c r="A44" s="8">
        <v>20821</v>
      </c>
      <c r="B44" s="195">
        <v>1.0649999999999999</v>
      </c>
      <c r="C44" s="252">
        <v>1.07</v>
      </c>
      <c r="D44" s="24"/>
      <c r="E44" s="38" t="s">
        <v>777</v>
      </c>
    </row>
    <row r="45" spans="1:5" x14ac:dyDescent="0.25">
      <c r="A45" s="8">
        <v>20455</v>
      </c>
      <c r="B45" s="195">
        <v>0.99</v>
      </c>
      <c r="C45" s="252">
        <v>1</v>
      </c>
    </row>
    <row r="46" spans="1:5" x14ac:dyDescent="0.25">
      <c r="A46" s="8">
        <v>20090</v>
      </c>
      <c r="B46" s="195">
        <v>0.92500000000000004</v>
      </c>
      <c r="C46" s="252">
        <v>0.95</v>
      </c>
    </row>
    <row r="47" spans="1:5" x14ac:dyDescent="0.25">
      <c r="A47" s="8">
        <v>19725</v>
      </c>
      <c r="B47" s="195">
        <v>0.82499999999999996</v>
      </c>
      <c r="C47" s="252">
        <v>0.85</v>
      </c>
    </row>
    <row r="48" spans="1:5" x14ac:dyDescent="0.25">
      <c r="A48" s="8">
        <v>19360</v>
      </c>
      <c r="B48" s="195">
        <v>0.755</v>
      </c>
      <c r="C48" s="252">
        <v>0.8</v>
      </c>
    </row>
    <row r="49" spans="1:3" x14ac:dyDescent="0.25">
      <c r="A49" s="8">
        <v>18994</v>
      </c>
      <c r="B49" s="195">
        <v>0.745</v>
      </c>
      <c r="C49" s="252">
        <v>0.8</v>
      </c>
    </row>
    <row r="50" spans="1:3" x14ac:dyDescent="0.25">
      <c r="A50" s="8">
        <v>18629</v>
      </c>
      <c r="B50" s="195">
        <v>0.63500000000000001</v>
      </c>
      <c r="C50" s="252">
        <v>0.7</v>
      </c>
    </row>
    <row r="51" spans="1:3" x14ac:dyDescent="0.25">
      <c r="A51" s="8">
        <v>18264</v>
      </c>
      <c r="B51" s="195">
        <v>0.51</v>
      </c>
      <c r="C51" s="252">
        <v>0.55000000000000004</v>
      </c>
    </row>
    <row r="52" spans="1:3" x14ac:dyDescent="0.25">
      <c r="A52" s="8">
        <v>17899</v>
      </c>
      <c r="B52" s="195">
        <v>0.41500000000000004</v>
      </c>
      <c r="C52" s="252">
        <v>0.45</v>
      </c>
    </row>
    <row r="54" spans="1:3" x14ac:dyDescent="0.25">
      <c r="B54" s="289" t="s">
        <v>1160</v>
      </c>
    </row>
    <row r="55" spans="1:3" x14ac:dyDescent="0.25">
      <c r="B55" t="s">
        <v>1199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2" zoomScaleNormal="100" workbookViewId="0">
      <pane xSplit="1" ySplit="1" topLeftCell="B30" activePane="bottomRight" state="frozen"/>
      <selection activeCell="P18" sqref="P18"/>
      <selection pane="topRight" activeCell="P18" sqref="P18"/>
      <selection pane="bottomLeft" activeCell="P18" sqref="P18"/>
      <selection pane="bottomRight" activeCell="O57" sqref="O57"/>
    </sheetView>
  </sheetViews>
  <sheetFormatPr baseColWidth="10" defaultRowHeight="15" x14ac:dyDescent="0.25"/>
  <cols>
    <col min="1" max="1" width="17.42578125" style="38" customWidth="1"/>
    <col min="2" max="2" width="21" style="38" customWidth="1"/>
    <col min="3" max="3" width="20.42578125" style="38" customWidth="1"/>
    <col min="4" max="4" width="22.5703125" style="38" customWidth="1"/>
    <col min="5" max="5" width="34.140625" style="38" customWidth="1"/>
    <col min="6" max="16384" width="11.42578125" style="38"/>
  </cols>
  <sheetData>
    <row r="1" spans="1:5" hidden="1" x14ac:dyDescent="0.25">
      <c r="A1" s="24" t="s">
        <v>0</v>
      </c>
      <c r="B1" s="24" t="s">
        <v>778</v>
      </c>
      <c r="C1" s="24" t="s">
        <v>481</v>
      </c>
      <c r="D1" s="24" t="s">
        <v>683</v>
      </c>
      <c r="E1" s="24" t="s">
        <v>678</v>
      </c>
    </row>
    <row r="2" spans="1:5" s="186" customFormat="1" ht="30" x14ac:dyDescent="0.25">
      <c r="A2" s="238" t="s">
        <v>127</v>
      </c>
      <c r="B2" s="255" t="s">
        <v>672</v>
      </c>
      <c r="C2" s="255" t="s">
        <v>673</v>
      </c>
      <c r="D2" s="386" t="s">
        <v>1193</v>
      </c>
      <c r="E2" s="249" t="s">
        <v>1</v>
      </c>
    </row>
    <row r="3" spans="1:5" x14ac:dyDescent="0.25">
      <c r="A3" s="8">
        <v>35886</v>
      </c>
      <c r="B3" s="197">
        <v>2.6976</v>
      </c>
      <c r="C3" s="197">
        <f t="shared" ref="C3:C49" si="0">B3/6.55957</f>
        <v>0.41124646889963823</v>
      </c>
      <c r="D3" s="194"/>
    </row>
    <row r="4" spans="1:5" x14ac:dyDescent="0.25">
      <c r="A4" s="8">
        <v>35521</v>
      </c>
      <c r="B4" s="197">
        <v>2.6652</v>
      </c>
      <c r="C4" s="197">
        <f t="shared" si="0"/>
        <v>0.40630712074114617</v>
      </c>
      <c r="D4" s="194"/>
    </row>
    <row r="5" spans="1:5" x14ac:dyDescent="0.25">
      <c r="A5" s="8">
        <v>35065</v>
      </c>
      <c r="B5" s="197">
        <v>2.6448</v>
      </c>
      <c r="C5" s="197">
        <f t="shared" si="0"/>
        <v>0.40319716078950296</v>
      </c>
      <c r="D5" s="194"/>
    </row>
    <row r="6" spans="1:5" x14ac:dyDescent="0.25">
      <c r="A6" s="8">
        <v>34790</v>
      </c>
      <c r="B6" s="197">
        <v>2.6052</v>
      </c>
      <c r="C6" s="197">
        <f t="shared" si="0"/>
        <v>0.39716017970690154</v>
      </c>
      <c r="D6" s="194"/>
    </row>
    <row r="7" spans="1:5" x14ac:dyDescent="0.25">
      <c r="A7" s="8">
        <v>34425</v>
      </c>
      <c r="B7" s="197">
        <v>2.5920000000000001</v>
      </c>
      <c r="C7" s="197">
        <f t="shared" si="0"/>
        <v>0.39514785267936769</v>
      </c>
      <c r="D7" s="194"/>
    </row>
    <row r="8" spans="1:5" x14ac:dyDescent="0.25">
      <c r="A8" s="8">
        <v>33970</v>
      </c>
      <c r="B8" s="197">
        <v>2.5655999999999999</v>
      </c>
      <c r="C8" s="197">
        <f t="shared" si="0"/>
        <v>0.39112319862430006</v>
      </c>
      <c r="D8" s="194"/>
    </row>
    <row r="9" spans="1:5" x14ac:dyDescent="0.25">
      <c r="A9" s="8">
        <v>33604</v>
      </c>
      <c r="B9" s="197">
        <v>2.4432</v>
      </c>
      <c r="C9" s="197">
        <f t="shared" si="0"/>
        <v>0.37246343891444106</v>
      </c>
      <c r="D9" s="195"/>
    </row>
    <row r="10" spans="1:5" x14ac:dyDescent="0.25">
      <c r="A10" s="8">
        <v>33239</v>
      </c>
      <c r="B10" s="197">
        <v>2.3159999999999998</v>
      </c>
      <c r="C10" s="197">
        <f t="shared" si="0"/>
        <v>0.35307192392184245</v>
      </c>
      <c r="D10" s="196"/>
    </row>
    <row r="11" spans="1:5" x14ac:dyDescent="0.25">
      <c r="A11" s="8">
        <v>32874</v>
      </c>
      <c r="B11" s="197">
        <v>2.1947999999999999</v>
      </c>
      <c r="C11" s="197">
        <f t="shared" si="0"/>
        <v>0.33459510303266826</v>
      </c>
      <c r="D11" s="194"/>
    </row>
    <row r="12" spans="1:5" x14ac:dyDescent="0.25">
      <c r="A12" s="8">
        <v>32509</v>
      </c>
      <c r="B12" s="197">
        <v>2.1107999999999998</v>
      </c>
      <c r="C12" s="197">
        <f t="shared" si="0"/>
        <v>0.32178938558472581</v>
      </c>
      <c r="D12" s="194"/>
    </row>
    <row r="13" spans="1:5" x14ac:dyDescent="0.25">
      <c r="A13" s="8">
        <v>32143</v>
      </c>
      <c r="B13" s="197">
        <v>2.0388000000000002</v>
      </c>
      <c r="C13" s="197">
        <f t="shared" si="0"/>
        <v>0.31081305634363232</v>
      </c>
      <c r="D13" s="194"/>
    </row>
    <row r="14" spans="1:5" x14ac:dyDescent="0.25">
      <c r="A14" s="8">
        <v>31778</v>
      </c>
      <c r="B14" s="197">
        <v>1.9883999999999999</v>
      </c>
      <c r="C14" s="197">
        <f t="shared" si="0"/>
        <v>0.3031296258748668</v>
      </c>
      <c r="D14" s="194"/>
    </row>
    <row r="15" spans="1:5" x14ac:dyDescent="0.25">
      <c r="A15" s="8">
        <v>31413</v>
      </c>
      <c r="B15" s="197">
        <v>1.9259999999999999</v>
      </c>
      <c r="C15" s="197">
        <f t="shared" si="0"/>
        <v>0.29361680719925237</v>
      </c>
      <c r="D15" s="194"/>
    </row>
    <row r="16" spans="1:5" x14ac:dyDescent="0.25">
      <c r="A16" s="8">
        <v>31229</v>
      </c>
      <c r="B16" s="197">
        <v>1.8804000000000001</v>
      </c>
      <c r="C16" s="197">
        <f t="shared" si="0"/>
        <v>0.28666513201322646</v>
      </c>
      <c r="D16" s="195"/>
    </row>
    <row r="17" spans="1:4" x14ac:dyDescent="0.25">
      <c r="A17" s="8">
        <v>31048</v>
      </c>
      <c r="B17" s="197">
        <v>1.8431999999999999</v>
      </c>
      <c r="C17" s="197">
        <f t="shared" si="0"/>
        <v>0.28099402857199479</v>
      </c>
      <c r="D17" s="197"/>
    </row>
    <row r="18" spans="1:4" x14ac:dyDescent="0.25">
      <c r="A18" s="8">
        <v>30864</v>
      </c>
      <c r="B18" s="197">
        <v>1.7891999999999999</v>
      </c>
      <c r="C18" s="197">
        <f t="shared" si="0"/>
        <v>0.27276178164117465</v>
      </c>
      <c r="D18" s="197"/>
    </row>
    <row r="19" spans="1:4" x14ac:dyDescent="0.25">
      <c r="A19" s="8">
        <v>30682</v>
      </c>
      <c r="B19" s="197">
        <v>1.746</v>
      </c>
      <c r="C19" s="197">
        <f t="shared" si="0"/>
        <v>0.26617598409651855</v>
      </c>
      <c r="D19" s="77"/>
    </row>
    <row r="20" spans="1:4" x14ac:dyDescent="0.25">
      <c r="A20" s="8">
        <v>30498</v>
      </c>
      <c r="B20" s="197">
        <v>1.6788000000000001</v>
      </c>
      <c r="C20" s="197">
        <f t="shared" si="0"/>
        <v>0.25593141013816456</v>
      </c>
    </row>
    <row r="21" spans="1:4" x14ac:dyDescent="0.25">
      <c r="A21" s="8">
        <v>30317</v>
      </c>
      <c r="B21" s="197">
        <v>1.6259999999999999</v>
      </c>
      <c r="C21" s="197">
        <f t="shared" si="0"/>
        <v>0.24788210202802927</v>
      </c>
      <c r="D21" s="199"/>
    </row>
    <row r="22" spans="1:4" x14ac:dyDescent="0.25">
      <c r="A22" s="8">
        <v>30133</v>
      </c>
      <c r="B22" s="197">
        <v>1.556</v>
      </c>
      <c r="C22" s="197">
        <f t="shared" si="0"/>
        <v>0.23721067082141056</v>
      </c>
      <c r="D22" s="200"/>
    </row>
    <row r="23" spans="1:4" x14ac:dyDescent="0.25">
      <c r="A23" s="8">
        <v>29952</v>
      </c>
      <c r="B23" s="197">
        <v>1.5096000000000001</v>
      </c>
      <c r="C23" s="197">
        <f t="shared" si="0"/>
        <v>0.23013703642159472</v>
      </c>
      <c r="D23" s="24"/>
    </row>
    <row r="24" spans="1:4" x14ac:dyDescent="0.25">
      <c r="A24" s="8">
        <v>29768</v>
      </c>
      <c r="B24" s="197">
        <v>1.3844000000000001</v>
      </c>
      <c r="C24" s="197">
        <f t="shared" si="0"/>
        <v>0.21105041946347095</v>
      </c>
      <c r="D24" s="199"/>
    </row>
    <row r="25" spans="1:4" x14ac:dyDescent="0.25">
      <c r="A25" s="8">
        <v>29587</v>
      </c>
      <c r="B25" s="197">
        <v>1.236</v>
      </c>
      <c r="C25" s="197">
        <f t="shared" si="0"/>
        <v>0.18842698530543922</v>
      </c>
      <c r="D25" s="200"/>
    </row>
    <row r="26" spans="1:4" x14ac:dyDescent="0.25">
      <c r="A26" s="8">
        <v>29037</v>
      </c>
      <c r="B26" s="197">
        <v>1.1275999999999999</v>
      </c>
      <c r="C26" s="197">
        <f t="shared" si="0"/>
        <v>0.17190151183690394</v>
      </c>
      <c r="D26" s="200"/>
    </row>
    <row r="27" spans="1:4" x14ac:dyDescent="0.25">
      <c r="A27" s="8">
        <v>28581</v>
      </c>
      <c r="B27" s="197">
        <v>1.0192000000000001</v>
      </c>
      <c r="C27" s="197">
        <f t="shared" si="0"/>
        <v>0.15537603836836866</v>
      </c>
      <c r="D27" s="200"/>
    </row>
    <row r="28" spans="1:4" x14ac:dyDescent="0.25">
      <c r="A28" s="8">
        <v>28126</v>
      </c>
      <c r="B28" s="197">
        <v>0.93479999999999996</v>
      </c>
      <c r="C28" s="197">
        <f t="shared" si="0"/>
        <v>0.14250934131353121</v>
      </c>
      <c r="D28" s="24"/>
    </row>
    <row r="29" spans="1:4" x14ac:dyDescent="0.25">
      <c r="A29" s="8">
        <v>28034</v>
      </c>
      <c r="B29" s="197">
        <v>0.87360000000000004</v>
      </c>
      <c r="C29" s="197">
        <f t="shared" si="0"/>
        <v>0.13317946145860171</v>
      </c>
      <c r="D29" s="24"/>
    </row>
    <row r="30" spans="1:4" x14ac:dyDescent="0.25">
      <c r="A30" s="8">
        <v>27760</v>
      </c>
      <c r="B30" s="197">
        <v>0.8</v>
      </c>
      <c r="C30" s="197">
        <f t="shared" si="0"/>
        <v>0.12195921378992831</v>
      </c>
      <c r="D30" s="24"/>
    </row>
    <row r="31" spans="1:4" x14ac:dyDescent="0.25">
      <c r="A31" s="8">
        <v>27576</v>
      </c>
      <c r="B31" s="197">
        <v>0.75800000000000001</v>
      </c>
      <c r="C31" s="197">
        <f t="shared" si="0"/>
        <v>0.11555635506595707</v>
      </c>
      <c r="D31" s="24"/>
    </row>
    <row r="32" spans="1:4" x14ac:dyDescent="0.25">
      <c r="A32" s="8">
        <v>27576</v>
      </c>
      <c r="B32" s="197">
        <v>0.75800000000000001</v>
      </c>
      <c r="C32" s="197">
        <f t="shared" si="0"/>
        <v>0.11555635506595707</v>
      </c>
      <c r="D32" s="24"/>
    </row>
    <row r="33" spans="1:4" x14ac:dyDescent="0.25">
      <c r="A33" s="8">
        <v>27395</v>
      </c>
      <c r="B33" s="197">
        <v>0.66279999999999994</v>
      </c>
      <c r="C33" s="197">
        <f t="shared" si="0"/>
        <v>0.1010432086249556</v>
      </c>
      <c r="D33" s="24"/>
    </row>
    <row r="34" spans="1:4" x14ac:dyDescent="0.25">
      <c r="A34" s="8">
        <v>27211</v>
      </c>
      <c r="B34" s="197">
        <v>0.59119999999999995</v>
      </c>
      <c r="C34" s="197">
        <f t="shared" si="0"/>
        <v>9.0127858990757009E-2</v>
      </c>
      <c r="D34" s="24"/>
    </row>
    <row r="35" spans="1:4" x14ac:dyDescent="0.25">
      <c r="A35" s="8">
        <v>26938</v>
      </c>
      <c r="B35" s="197">
        <v>0.5524</v>
      </c>
      <c r="C35" s="197">
        <f t="shared" si="0"/>
        <v>8.4212837121945494E-2</v>
      </c>
      <c r="D35" s="24"/>
    </row>
    <row r="36" spans="1:4" x14ac:dyDescent="0.25">
      <c r="A36" s="8">
        <v>26573</v>
      </c>
      <c r="B36" s="197">
        <v>0.50919999999999999</v>
      </c>
      <c r="C36" s="197">
        <f t="shared" si="0"/>
        <v>7.7627039577289364E-2</v>
      </c>
      <c r="D36" s="24"/>
    </row>
    <row r="37" spans="1:4" x14ac:dyDescent="0.25">
      <c r="A37" s="8">
        <v>26207</v>
      </c>
      <c r="B37" s="197">
        <v>0.46360000000000001</v>
      </c>
      <c r="C37" s="197">
        <f t="shared" si="0"/>
        <v>7.0675364391263457E-2</v>
      </c>
      <c r="D37" s="24"/>
    </row>
    <row r="38" spans="1:4" x14ac:dyDescent="0.25">
      <c r="A38" s="8">
        <v>25842</v>
      </c>
      <c r="B38" s="197">
        <v>0.41799999999999998</v>
      </c>
      <c r="C38" s="197">
        <f t="shared" si="0"/>
        <v>6.3723689205237535E-2</v>
      </c>
      <c r="D38" s="24"/>
    </row>
    <row r="39" spans="1:4" x14ac:dyDescent="0.25">
      <c r="A39" s="8">
        <v>25477</v>
      </c>
      <c r="B39" s="197">
        <v>0.3664</v>
      </c>
      <c r="C39" s="197">
        <f t="shared" si="0"/>
        <v>5.5857319915787164E-2</v>
      </c>
      <c r="D39" s="24"/>
    </row>
    <row r="40" spans="1:4" x14ac:dyDescent="0.25">
      <c r="A40" s="8">
        <v>25112</v>
      </c>
      <c r="B40" s="197">
        <v>0.33200000000000002</v>
      </c>
      <c r="C40" s="197">
        <f t="shared" si="0"/>
        <v>5.061307372282025E-2</v>
      </c>
      <c r="D40" s="24"/>
    </row>
    <row r="41" spans="1:4" x14ac:dyDescent="0.25">
      <c r="A41" s="8">
        <v>24654</v>
      </c>
      <c r="B41" s="197">
        <v>0.31040000000000001</v>
      </c>
      <c r="C41" s="197">
        <f t="shared" si="0"/>
        <v>4.7320174950492185E-2</v>
      </c>
      <c r="D41" s="24"/>
    </row>
    <row r="42" spans="1:4" x14ac:dyDescent="0.25">
      <c r="A42" s="8">
        <v>24289</v>
      </c>
      <c r="B42" s="197">
        <v>0.29160000000000003</v>
      </c>
      <c r="C42" s="197">
        <f t="shared" si="0"/>
        <v>4.4454133426428871E-2</v>
      </c>
      <c r="D42" s="24"/>
    </row>
    <row r="43" spans="1:4" x14ac:dyDescent="0.25">
      <c r="A43" s="8">
        <v>23924</v>
      </c>
      <c r="B43" s="197">
        <v>0.27679999999999999</v>
      </c>
      <c r="C43" s="197">
        <f t="shared" si="0"/>
        <v>4.2197887971315191E-2</v>
      </c>
      <c r="D43" s="24"/>
    </row>
    <row r="44" spans="1:4" x14ac:dyDescent="0.25">
      <c r="A44" s="8">
        <v>23559</v>
      </c>
      <c r="B44" s="197">
        <v>0.26079999999999998</v>
      </c>
      <c r="C44" s="197">
        <f t="shared" si="0"/>
        <v>3.9758703695516623E-2</v>
      </c>
      <c r="D44" s="24"/>
    </row>
    <row r="45" spans="1:4" x14ac:dyDescent="0.25">
      <c r="A45" s="8">
        <v>23285</v>
      </c>
      <c r="B45" s="197">
        <v>0.23880000000000001</v>
      </c>
      <c r="C45" s="197">
        <f t="shared" si="0"/>
        <v>3.6404825316293604E-2</v>
      </c>
    </row>
    <row r="46" spans="1:4" x14ac:dyDescent="0.25">
      <c r="A46" s="8">
        <v>22920</v>
      </c>
      <c r="B46" s="197">
        <v>0.21840000000000001</v>
      </c>
      <c r="C46" s="197">
        <f t="shared" si="0"/>
        <v>3.3294865364650428E-2</v>
      </c>
    </row>
    <row r="47" spans="1:4" x14ac:dyDescent="0.25">
      <c r="A47" s="8">
        <v>22555</v>
      </c>
      <c r="B47" s="197">
        <v>0.2056</v>
      </c>
      <c r="C47" s="197">
        <f t="shared" si="0"/>
        <v>3.1343517944011579E-2</v>
      </c>
    </row>
    <row r="48" spans="1:4" x14ac:dyDescent="0.25">
      <c r="A48" s="8">
        <v>22190</v>
      </c>
      <c r="B48" s="197">
        <v>0.19320000000000001</v>
      </c>
      <c r="C48" s="197">
        <f t="shared" si="0"/>
        <v>2.9453150130267686E-2</v>
      </c>
    </row>
    <row r="49" spans="1:6" ht="15.75" customHeight="1" x14ac:dyDescent="0.25">
      <c r="A49" s="8">
        <v>21916</v>
      </c>
      <c r="B49" s="197">
        <v>0.18240000000000001</v>
      </c>
      <c r="C49" s="197">
        <f t="shared" si="0"/>
        <v>2.7806700744103654E-2</v>
      </c>
    </row>
    <row r="50" spans="1:6" ht="99.75" customHeight="1" x14ac:dyDescent="0.25">
      <c r="A50" s="281"/>
      <c r="B50" s="509" t="s">
        <v>780</v>
      </c>
      <c r="C50" s="509"/>
      <c r="D50" s="509"/>
      <c r="E50" s="509"/>
    </row>
    <row r="51" spans="1:6" x14ac:dyDescent="0.25">
      <c r="A51" s="24"/>
    </row>
    <row r="52" spans="1:6" x14ac:dyDescent="0.25">
      <c r="B52" s="199"/>
      <c r="C52" s="199"/>
      <c r="F52" s="24"/>
    </row>
    <row r="53" spans="1:6" x14ac:dyDescent="0.25">
      <c r="B53" s="200"/>
      <c r="C53" s="200"/>
      <c r="F53" s="24"/>
    </row>
    <row r="54" spans="1:6" x14ac:dyDescent="0.25">
      <c r="B54" s="24"/>
      <c r="C54" s="24"/>
      <c r="F54" s="24"/>
    </row>
    <row r="55" spans="1:6" x14ac:dyDescent="0.25">
      <c r="B55" s="199"/>
      <c r="C55" s="199"/>
      <c r="F55" s="24"/>
    </row>
    <row r="56" spans="1:6" x14ac:dyDescent="0.25">
      <c r="B56" s="200"/>
      <c r="C56" s="200"/>
      <c r="F56" s="24"/>
    </row>
    <row r="57" spans="1:6" x14ac:dyDescent="0.25">
      <c r="B57" s="200"/>
      <c r="C57" s="200"/>
      <c r="F57" s="24"/>
    </row>
    <row r="58" spans="1:6" x14ac:dyDescent="0.25">
      <c r="B58" s="200"/>
      <c r="C58" s="200"/>
      <c r="F58" s="24"/>
    </row>
    <row r="59" spans="1:6" x14ac:dyDescent="0.25">
      <c r="A59" s="24"/>
      <c r="B59" s="24"/>
      <c r="C59" s="24"/>
      <c r="F59" s="24"/>
    </row>
    <row r="60" spans="1:6" x14ac:dyDescent="0.25">
      <c r="A60" s="24"/>
      <c r="B60" s="24"/>
      <c r="C60" s="24"/>
      <c r="F60" s="24"/>
    </row>
    <row r="61" spans="1:6" x14ac:dyDescent="0.25">
      <c r="A61" s="24"/>
      <c r="B61" s="24"/>
      <c r="C61" s="24"/>
      <c r="F61" s="24"/>
    </row>
    <row r="62" spans="1:6" x14ac:dyDescent="0.25">
      <c r="A62" s="24"/>
      <c r="B62" s="24"/>
      <c r="C62" s="24"/>
      <c r="F62" s="24"/>
    </row>
    <row r="63" spans="1:6" x14ac:dyDescent="0.25">
      <c r="A63" s="24"/>
      <c r="B63" s="24"/>
      <c r="C63" s="24"/>
      <c r="F63" s="24"/>
    </row>
    <row r="64" spans="1:6" x14ac:dyDescent="0.25">
      <c r="A64" s="24"/>
      <c r="B64" s="24"/>
      <c r="C64" s="24"/>
      <c r="F64" s="24"/>
    </row>
    <row r="65" spans="1:6" x14ac:dyDescent="0.25">
      <c r="A65" s="24"/>
      <c r="B65" s="24"/>
      <c r="C65" s="24"/>
      <c r="F65" s="24"/>
    </row>
    <row r="66" spans="1:6" x14ac:dyDescent="0.25">
      <c r="A66" s="24"/>
      <c r="B66" s="24"/>
      <c r="C66" s="24"/>
      <c r="F66" s="24"/>
    </row>
    <row r="67" spans="1:6" x14ac:dyDescent="0.25">
      <c r="A67" s="24"/>
      <c r="B67" s="24"/>
      <c r="C67" s="24"/>
      <c r="F67" s="24"/>
    </row>
    <row r="68" spans="1:6" x14ac:dyDescent="0.25">
      <c r="A68" s="24"/>
      <c r="B68" s="24"/>
      <c r="C68" s="24"/>
      <c r="F68" s="24"/>
    </row>
    <row r="69" spans="1:6" x14ac:dyDescent="0.25">
      <c r="A69" s="24"/>
      <c r="B69" s="24"/>
      <c r="C69" s="24"/>
      <c r="F69" s="24"/>
    </row>
    <row r="70" spans="1:6" x14ac:dyDescent="0.25">
      <c r="A70" s="24"/>
      <c r="B70" s="24"/>
      <c r="C70" s="24"/>
      <c r="F70" s="24"/>
    </row>
    <row r="71" spans="1:6" x14ac:dyDescent="0.25">
      <c r="A71" s="24"/>
      <c r="B71" s="24"/>
      <c r="C71" s="24"/>
      <c r="F71" s="24"/>
    </row>
    <row r="72" spans="1:6" x14ac:dyDescent="0.25">
      <c r="A72" s="24"/>
      <c r="B72" s="24"/>
      <c r="C72" s="24"/>
      <c r="F72" s="24"/>
    </row>
    <row r="73" spans="1:6" x14ac:dyDescent="0.25">
      <c r="A73" s="24"/>
      <c r="B73" s="24"/>
      <c r="C73" s="24"/>
      <c r="F73" s="24"/>
    </row>
    <row r="74" spans="1:6" x14ac:dyDescent="0.25">
      <c r="A74" s="24"/>
      <c r="B74" s="24"/>
      <c r="C74" s="24"/>
      <c r="F74" s="24"/>
    </row>
    <row r="75" spans="1:6" x14ac:dyDescent="0.25">
      <c r="B75" s="24"/>
      <c r="C75" s="24"/>
      <c r="F75" s="24"/>
    </row>
  </sheetData>
  <mergeCells count="1">
    <mergeCell ref="B50:E5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2" zoomScaleNormal="100" workbookViewId="0">
      <pane xSplit="1" ySplit="2" topLeftCell="B4" activePane="bottomRight" state="frozen"/>
      <selection activeCell="P18" sqref="P18"/>
      <selection pane="topRight" activeCell="P18" sqref="P18"/>
      <selection pane="bottomLeft" activeCell="P18" sqref="P18"/>
      <selection pane="bottomRight" activeCell="N40" sqref="N40"/>
    </sheetView>
  </sheetViews>
  <sheetFormatPr baseColWidth="10" defaultRowHeight="15" x14ac:dyDescent="0.25"/>
  <cols>
    <col min="1" max="1" width="13" style="38" customWidth="1"/>
    <col min="2" max="2" width="35.85546875" style="38" customWidth="1"/>
    <col min="3" max="3" width="20.42578125" style="38" customWidth="1"/>
    <col min="4" max="4" width="22.5703125" style="38" customWidth="1"/>
    <col min="5" max="5" width="34.140625" style="38" customWidth="1"/>
    <col min="6" max="16384" width="11.42578125" style="38"/>
  </cols>
  <sheetData>
    <row r="1" spans="1:5" hidden="1" x14ac:dyDescent="0.25">
      <c r="A1" s="38" t="s">
        <v>0</v>
      </c>
      <c r="B1" s="38" t="s">
        <v>782</v>
      </c>
      <c r="C1" s="38" t="s">
        <v>781</v>
      </c>
      <c r="D1" s="24" t="s">
        <v>683</v>
      </c>
      <c r="E1" s="24" t="s">
        <v>678</v>
      </c>
    </row>
    <row r="2" spans="1:5" s="186" customFormat="1" x14ac:dyDescent="0.25">
      <c r="A2" s="517" t="s">
        <v>127</v>
      </c>
      <c r="B2" s="251" t="s">
        <v>671</v>
      </c>
      <c r="C2" s="251" t="s">
        <v>671</v>
      </c>
      <c r="D2" s="514" t="s">
        <v>1193</v>
      </c>
      <c r="E2" s="518" t="s">
        <v>1</v>
      </c>
    </row>
    <row r="3" spans="1:5" s="186" customFormat="1" ht="30" x14ac:dyDescent="0.25">
      <c r="A3" s="517"/>
      <c r="B3" s="251" t="s">
        <v>473</v>
      </c>
      <c r="C3" s="251" t="s">
        <v>474</v>
      </c>
      <c r="D3" s="514"/>
      <c r="E3" s="518"/>
    </row>
    <row r="4" spans="1:5" x14ac:dyDescent="0.25">
      <c r="A4" s="8">
        <v>35977</v>
      </c>
      <c r="B4" s="195">
        <v>28.11</v>
      </c>
      <c r="C4" s="252">
        <f>B4/6.55957</f>
        <v>4.2853418745436054</v>
      </c>
      <c r="D4" s="194"/>
    </row>
    <row r="5" spans="1:5" x14ac:dyDescent="0.25">
      <c r="A5" s="8">
        <v>35612</v>
      </c>
      <c r="B5" s="195">
        <v>26.62</v>
      </c>
      <c r="C5" s="252">
        <f t="shared" ref="C5:C42" si="0">B5/6.55957</f>
        <v>4.0581928388598643</v>
      </c>
      <c r="D5" s="194"/>
    </row>
    <row r="6" spans="1:5" x14ac:dyDescent="0.25">
      <c r="A6" s="8">
        <v>35270</v>
      </c>
      <c r="B6" s="195">
        <v>25.18</v>
      </c>
      <c r="C6" s="252">
        <f t="shared" si="0"/>
        <v>3.8386662540379932</v>
      </c>
      <c r="D6" s="194"/>
    </row>
    <row r="7" spans="1:5" x14ac:dyDescent="0.25">
      <c r="A7" s="8">
        <v>35247</v>
      </c>
      <c r="B7" s="195">
        <v>23.82</v>
      </c>
      <c r="C7" s="252">
        <f t="shared" si="0"/>
        <v>3.6313355905951155</v>
      </c>
      <c r="D7" s="194"/>
    </row>
    <row r="8" spans="1:5" x14ac:dyDescent="0.25">
      <c r="A8" s="8">
        <v>34881</v>
      </c>
      <c r="B8" s="195">
        <v>23.42</v>
      </c>
      <c r="C8" s="252">
        <f t="shared" si="0"/>
        <v>3.5703559837001513</v>
      </c>
      <c r="D8" s="194"/>
    </row>
    <row r="9" spans="1:5" x14ac:dyDescent="0.25">
      <c r="A9" s="8">
        <v>34516</v>
      </c>
      <c r="B9" s="195">
        <v>23.05</v>
      </c>
      <c r="C9" s="252">
        <f t="shared" si="0"/>
        <v>3.5139498473223094</v>
      </c>
      <c r="D9" s="195"/>
    </row>
    <row r="10" spans="1:5" x14ac:dyDescent="0.25">
      <c r="A10" s="8">
        <v>34151</v>
      </c>
      <c r="B10" s="195">
        <v>21.8</v>
      </c>
      <c r="C10" s="252">
        <f t="shared" si="0"/>
        <v>3.3233885757755464</v>
      </c>
      <c r="D10" s="196"/>
    </row>
    <row r="11" spans="1:5" x14ac:dyDescent="0.25">
      <c r="A11" s="8">
        <v>33786</v>
      </c>
      <c r="B11" s="195">
        <v>20.91</v>
      </c>
      <c r="C11" s="252">
        <f t="shared" si="0"/>
        <v>3.1877089504342511</v>
      </c>
      <c r="D11" s="194"/>
    </row>
    <row r="12" spans="1:5" x14ac:dyDescent="0.25">
      <c r="A12" s="8">
        <v>33420</v>
      </c>
      <c r="B12" s="195">
        <v>19.71</v>
      </c>
      <c r="C12" s="252">
        <f t="shared" si="0"/>
        <v>3.0047701297493585</v>
      </c>
      <c r="D12" s="194"/>
    </row>
    <row r="13" spans="1:5" x14ac:dyDescent="0.25">
      <c r="A13" s="8">
        <v>33147</v>
      </c>
      <c r="B13" s="195">
        <v>18.559999999999999</v>
      </c>
      <c r="C13" s="252">
        <f t="shared" si="0"/>
        <v>2.8294537599263365</v>
      </c>
      <c r="D13" s="194"/>
    </row>
    <row r="14" spans="1:5" x14ac:dyDescent="0.25">
      <c r="A14" s="8">
        <v>32782</v>
      </c>
      <c r="B14" s="195">
        <v>17.59</v>
      </c>
      <c r="C14" s="252">
        <f t="shared" si="0"/>
        <v>2.6815782132060484</v>
      </c>
      <c r="D14" s="194"/>
    </row>
    <row r="15" spans="1:5" x14ac:dyDescent="0.25">
      <c r="A15" s="8">
        <v>32417</v>
      </c>
      <c r="B15" s="195">
        <v>16.75</v>
      </c>
      <c r="C15" s="252">
        <f t="shared" si="0"/>
        <v>2.5535210387266241</v>
      </c>
      <c r="D15" s="194"/>
    </row>
    <row r="16" spans="1:5" x14ac:dyDescent="0.25">
      <c r="A16" s="8">
        <v>32051</v>
      </c>
      <c r="B16" s="195">
        <v>16.11</v>
      </c>
      <c r="C16" s="254">
        <f t="shared" si="0"/>
        <v>2.4559536676946814</v>
      </c>
      <c r="D16" s="195"/>
    </row>
    <row r="17" spans="1:4" x14ac:dyDescent="0.25">
      <c r="A17" s="8">
        <v>31686</v>
      </c>
      <c r="B17" s="195">
        <v>15.47</v>
      </c>
      <c r="C17" s="254">
        <f t="shared" si="0"/>
        <v>2.3583862966627387</v>
      </c>
      <c r="D17" s="197"/>
    </row>
    <row r="18" spans="1:4" x14ac:dyDescent="0.25">
      <c r="A18" s="8">
        <v>31321</v>
      </c>
      <c r="B18" s="195">
        <v>14.59</v>
      </c>
      <c r="C18" s="252">
        <f t="shared" si="0"/>
        <v>2.2242311614938175</v>
      </c>
      <c r="D18" s="197"/>
    </row>
    <row r="19" spans="1:4" x14ac:dyDescent="0.25">
      <c r="A19" s="8">
        <v>30956</v>
      </c>
      <c r="B19" s="195">
        <v>13.56</v>
      </c>
      <c r="C19" s="254">
        <f t="shared" si="0"/>
        <v>2.0672086737392847</v>
      </c>
      <c r="D19" s="77"/>
    </row>
    <row r="20" spans="1:4" x14ac:dyDescent="0.25">
      <c r="A20" s="8">
        <v>30590</v>
      </c>
      <c r="B20" s="195">
        <v>12.1</v>
      </c>
      <c r="C20" s="252">
        <f t="shared" si="0"/>
        <v>1.8446331085726655</v>
      </c>
    </row>
    <row r="21" spans="1:4" x14ac:dyDescent="0.25">
      <c r="A21" s="8">
        <v>30225</v>
      </c>
      <c r="B21" s="195">
        <v>10.99</v>
      </c>
      <c r="C21" s="252">
        <f t="shared" si="0"/>
        <v>1.6754146994391401</v>
      </c>
      <c r="D21" s="199"/>
    </row>
    <row r="22" spans="1:4" x14ac:dyDescent="0.25">
      <c r="A22" s="8">
        <v>29860</v>
      </c>
      <c r="B22" s="195">
        <v>9.8000000000000007</v>
      </c>
      <c r="C22" s="252">
        <f t="shared" si="0"/>
        <v>1.4940003689266219</v>
      </c>
      <c r="D22" s="200"/>
    </row>
    <row r="23" spans="1:4" x14ac:dyDescent="0.25">
      <c r="A23" s="8">
        <v>29495</v>
      </c>
      <c r="B23" s="195">
        <v>8.7100000000000009</v>
      </c>
      <c r="C23" s="252">
        <f t="shared" si="0"/>
        <v>1.3278309401378445</v>
      </c>
      <c r="D23" s="24"/>
    </row>
    <row r="24" spans="1:4" x14ac:dyDescent="0.25">
      <c r="A24" s="8">
        <v>29129</v>
      </c>
      <c r="B24" s="195">
        <v>7.81</v>
      </c>
      <c r="C24" s="252">
        <f t="shared" si="0"/>
        <v>1.1906268246241751</v>
      </c>
      <c r="D24" s="199"/>
    </row>
    <row r="25" spans="1:4" x14ac:dyDescent="0.25">
      <c r="A25" s="8">
        <v>28764</v>
      </c>
      <c r="B25" s="195">
        <v>7.06</v>
      </c>
      <c r="C25" s="252">
        <f t="shared" si="0"/>
        <v>1.0762900616961173</v>
      </c>
      <c r="D25" s="200"/>
    </row>
    <row r="26" spans="1:4" x14ac:dyDescent="0.25">
      <c r="A26" s="8">
        <v>28399</v>
      </c>
      <c r="B26" s="195">
        <v>6.48</v>
      </c>
      <c r="C26" s="252">
        <f t="shared" si="0"/>
        <v>0.98786963169841935</v>
      </c>
      <c r="D26" s="200"/>
    </row>
    <row r="27" spans="1:4" x14ac:dyDescent="0.25">
      <c r="A27" s="8">
        <v>28034</v>
      </c>
      <c r="B27" s="195">
        <v>5.73</v>
      </c>
      <c r="C27" s="252">
        <f t="shared" si="0"/>
        <v>0.87353286877036151</v>
      </c>
      <c r="D27" s="200"/>
    </row>
    <row r="28" spans="1:4" x14ac:dyDescent="0.25">
      <c r="A28" s="8">
        <v>27576</v>
      </c>
      <c r="B28" s="195">
        <v>5.05</v>
      </c>
      <c r="C28" s="252">
        <f t="shared" si="0"/>
        <v>0.76986753704892241</v>
      </c>
      <c r="D28" s="24"/>
    </row>
    <row r="29" spans="1:4" x14ac:dyDescent="0.25">
      <c r="A29" s="8">
        <v>27395</v>
      </c>
      <c r="B29" s="195">
        <v>4.3</v>
      </c>
      <c r="C29" s="252">
        <f t="shared" si="0"/>
        <v>0.65553077412086458</v>
      </c>
      <c r="D29" s="24"/>
    </row>
    <row r="30" spans="1:4" x14ac:dyDescent="0.25">
      <c r="A30" s="8">
        <v>26938</v>
      </c>
      <c r="B30" s="195">
        <v>3.74</v>
      </c>
      <c r="C30" s="252">
        <f t="shared" si="0"/>
        <v>0.57015932446791484</v>
      </c>
      <c r="D30" s="24"/>
    </row>
    <row r="31" spans="1:4" x14ac:dyDescent="0.25">
      <c r="A31" s="8">
        <v>26573</v>
      </c>
      <c r="B31" s="195">
        <v>3.41</v>
      </c>
      <c r="C31" s="252">
        <f t="shared" si="0"/>
        <v>0.51985114877956939</v>
      </c>
      <c r="D31" s="24"/>
    </row>
    <row r="32" spans="1:4" x14ac:dyDescent="0.25">
      <c r="A32" s="8">
        <v>26207</v>
      </c>
      <c r="B32" s="195">
        <v>3.1</v>
      </c>
      <c r="C32" s="254">
        <f t="shared" si="0"/>
        <v>0.47259195343597221</v>
      </c>
      <c r="D32" s="24"/>
    </row>
    <row r="33" spans="1:4" x14ac:dyDescent="0.25">
      <c r="A33" s="8">
        <v>25842</v>
      </c>
      <c r="B33" s="195">
        <v>2.74</v>
      </c>
      <c r="C33" s="254">
        <f t="shared" si="0"/>
        <v>0.41771030723050445</v>
      </c>
      <c r="D33" s="24"/>
    </row>
    <row r="34" spans="1:4" x14ac:dyDescent="0.25">
      <c r="A34" s="8">
        <v>25477</v>
      </c>
      <c r="B34" s="195">
        <v>2.44</v>
      </c>
      <c r="C34" s="252">
        <f t="shared" si="0"/>
        <v>0.37197560205928132</v>
      </c>
      <c r="D34" s="24"/>
    </row>
    <row r="35" spans="1:4" x14ac:dyDescent="0.25">
      <c r="A35" s="8">
        <v>25112</v>
      </c>
      <c r="B35" s="195">
        <v>2.21</v>
      </c>
      <c r="C35" s="252">
        <f t="shared" si="0"/>
        <v>0.33691232809467692</v>
      </c>
      <c r="D35" s="24"/>
    </row>
    <row r="36" spans="1:4" x14ac:dyDescent="0.25">
      <c r="A36" s="8">
        <v>24746</v>
      </c>
      <c r="B36" s="195">
        <v>2.12</v>
      </c>
      <c r="C36" s="252">
        <f t="shared" si="0"/>
        <v>0.32319191654331003</v>
      </c>
      <c r="D36" s="24"/>
    </row>
    <row r="37" spans="1:4" x14ac:dyDescent="0.25">
      <c r="A37" s="8">
        <v>24381</v>
      </c>
      <c r="B37" s="195">
        <v>1.99</v>
      </c>
      <c r="C37" s="252">
        <f t="shared" si="0"/>
        <v>0.30337354430244667</v>
      </c>
      <c r="D37" s="24"/>
    </row>
    <row r="38" spans="1:4" x14ac:dyDescent="0.25">
      <c r="A38" s="8">
        <v>24016</v>
      </c>
      <c r="B38" s="195">
        <v>1.89</v>
      </c>
      <c r="C38" s="252">
        <f t="shared" si="0"/>
        <v>0.28812864257870563</v>
      </c>
      <c r="D38" s="24"/>
    </row>
    <row r="39" spans="1:4" x14ac:dyDescent="0.25">
      <c r="A39" s="8">
        <v>23651</v>
      </c>
      <c r="B39" s="195">
        <v>1.78</v>
      </c>
      <c r="C39" s="252">
        <f t="shared" si="0"/>
        <v>0.27135925068259048</v>
      </c>
      <c r="D39" s="24"/>
    </row>
    <row r="40" spans="1:4" x14ac:dyDescent="0.25">
      <c r="A40" s="8">
        <v>23285</v>
      </c>
      <c r="B40" s="195">
        <v>1.63</v>
      </c>
      <c r="C40" s="252">
        <f t="shared" si="0"/>
        <v>0.24849189809697891</v>
      </c>
      <c r="D40" s="24"/>
    </row>
    <row r="41" spans="1:4" x14ac:dyDescent="0.25">
      <c r="A41" s="8">
        <v>22920</v>
      </c>
      <c r="B41" s="195">
        <v>1.49</v>
      </c>
      <c r="C41" s="252">
        <f t="shared" si="0"/>
        <v>0.22714903568374148</v>
      </c>
      <c r="D41" s="24"/>
    </row>
    <row r="42" spans="1:4" x14ac:dyDescent="0.25">
      <c r="A42" s="8">
        <v>22555</v>
      </c>
      <c r="B42" s="195">
        <v>1.38</v>
      </c>
      <c r="C42" s="252">
        <f t="shared" si="0"/>
        <v>0.2103796437876263</v>
      </c>
      <c r="D42" s="24"/>
    </row>
    <row r="43" spans="1:4" x14ac:dyDescent="0.25">
      <c r="D43" s="24"/>
    </row>
    <row r="44" spans="1:4" x14ac:dyDescent="0.25">
      <c r="D44" s="24"/>
    </row>
  </sheetData>
  <mergeCells count="3">
    <mergeCell ref="A2:A3"/>
    <mergeCell ref="D2:D3"/>
    <mergeCell ref="E2: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C8" sqref="C8"/>
    </sheetView>
  </sheetViews>
  <sheetFormatPr baseColWidth="10" defaultRowHeight="15" x14ac:dyDescent="0.25"/>
  <cols>
    <col min="1" max="2" width="16.42578125" style="38" customWidth="1"/>
    <col min="3" max="3" width="45.42578125" style="38" customWidth="1"/>
    <col min="4" max="4" width="21.85546875" style="38" customWidth="1"/>
    <col min="5" max="5" width="29.85546875" style="38" customWidth="1"/>
    <col min="6" max="16384" width="11.42578125" style="38"/>
  </cols>
  <sheetData>
    <row r="1" spans="1:9" hidden="1" x14ac:dyDescent="0.25">
      <c r="A1" s="38" t="s">
        <v>0</v>
      </c>
      <c r="B1" s="38" t="s">
        <v>482</v>
      </c>
      <c r="C1" s="38" t="s">
        <v>683</v>
      </c>
      <c r="D1" s="24" t="s">
        <v>684</v>
      </c>
      <c r="E1" s="38" t="s">
        <v>678</v>
      </c>
    </row>
    <row r="2" spans="1:9" ht="45" x14ac:dyDescent="0.25">
      <c r="A2" s="250" t="s">
        <v>127</v>
      </c>
      <c r="B2" s="249" t="s">
        <v>544</v>
      </c>
      <c r="C2" s="249" t="s">
        <v>598</v>
      </c>
      <c r="D2" s="248" t="s">
        <v>675</v>
      </c>
      <c r="E2" s="249" t="s">
        <v>1</v>
      </c>
    </row>
    <row r="3" spans="1:9" x14ac:dyDescent="0.25">
      <c r="A3" s="8">
        <v>35431</v>
      </c>
      <c r="B3" s="267">
        <v>120</v>
      </c>
      <c r="C3" s="163" t="s">
        <v>624</v>
      </c>
      <c r="D3" s="194"/>
    </row>
    <row r="4" spans="1:9" x14ac:dyDescent="0.25">
      <c r="A4" s="8">
        <v>17168</v>
      </c>
      <c r="B4" s="267">
        <v>144</v>
      </c>
      <c r="C4" s="163" t="s">
        <v>623</v>
      </c>
      <c r="D4" s="194"/>
    </row>
    <row r="5" spans="1:9" s="260" customFormat="1" ht="163.5" customHeight="1" x14ac:dyDescent="0.25">
      <c r="A5" s="281"/>
      <c r="B5" s="509" t="s">
        <v>783</v>
      </c>
      <c r="C5" s="509"/>
      <c r="D5" s="509"/>
      <c r="E5" s="509"/>
    </row>
    <row r="6" spans="1:9" x14ac:dyDescent="0.25">
      <c r="D6" s="194"/>
    </row>
    <row r="7" spans="1:9" x14ac:dyDescent="0.25">
      <c r="D7" s="194"/>
    </row>
    <row r="8" spans="1:9" x14ac:dyDescent="0.25">
      <c r="D8" s="195"/>
    </row>
    <row r="9" spans="1:9" x14ac:dyDescent="0.25">
      <c r="A9" s="202"/>
      <c r="D9" s="196"/>
      <c r="E9" s="26"/>
      <c r="G9" s="26"/>
      <c r="H9" s="26"/>
      <c r="I9" s="163"/>
    </row>
    <row r="10" spans="1:9" x14ac:dyDescent="0.25">
      <c r="D10" s="194"/>
      <c r="E10" s="26"/>
      <c r="G10" s="26"/>
      <c r="H10" s="26"/>
      <c r="I10" s="163"/>
    </row>
    <row r="11" spans="1:9" x14ac:dyDescent="0.25">
      <c r="D11" s="194"/>
      <c r="E11" s="26"/>
      <c r="G11" s="26"/>
      <c r="H11" s="26"/>
      <c r="I11" s="163"/>
    </row>
    <row r="12" spans="1:9" x14ac:dyDescent="0.25">
      <c r="A12" s="164"/>
      <c r="B12" s="165"/>
      <c r="C12" s="165"/>
      <c r="D12" s="194"/>
      <c r="E12" s="26"/>
      <c r="G12" s="26"/>
      <c r="H12" s="26"/>
      <c r="I12" s="166"/>
    </row>
    <row r="13" spans="1:9" x14ac:dyDescent="0.25">
      <c r="A13" s="164"/>
      <c r="B13" s="164"/>
      <c r="C13" s="164"/>
      <c r="D13" s="194"/>
      <c r="E13" s="26"/>
      <c r="G13" s="26"/>
      <c r="H13" s="26"/>
      <c r="I13" s="166"/>
    </row>
    <row r="14" spans="1:9" x14ac:dyDescent="0.25">
      <c r="A14" s="202"/>
      <c r="B14" s="202"/>
      <c r="C14" s="202"/>
      <c r="D14" s="194"/>
      <c r="E14" s="203"/>
      <c r="G14" s="203"/>
      <c r="H14" s="204"/>
      <c r="I14" s="166"/>
    </row>
    <row r="15" spans="1:9" x14ac:dyDescent="0.25">
      <c r="D15" s="195"/>
      <c r="E15" s="203"/>
      <c r="G15" s="203"/>
      <c r="H15" s="204"/>
      <c r="I15" s="166"/>
    </row>
    <row r="16" spans="1:9" x14ac:dyDescent="0.25">
      <c r="D16" s="197"/>
      <c r="E16" s="203"/>
      <c r="G16" s="203"/>
      <c r="H16" s="204"/>
      <c r="I16" s="166"/>
    </row>
    <row r="17" spans="4:9" x14ac:dyDescent="0.25">
      <c r="D17" s="197"/>
      <c r="E17" s="203"/>
      <c r="G17" s="203"/>
      <c r="H17" s="204"/>
      <c r="I17" s="166"/>
    </row>
    <row r="18" spans="4:9" x14ac:dyDescent="0.25">
      <c r="D18" s="77"/>
    </row>
    <row r="20" spans="4:9" x14ac:dyDescent="0.25">
      <c r="D20" s="199"/>
    </row>
    <row r="21" spans="4:9" x14ac:dyDescent="0.25">
      <c r="D21" s="200"/>
    </row>
    <row r="22" spans="4:9" x14ac:dyDescent="0.25">
      <c r="D22" s="24"/>
    </row>
    <row r="23" spans="4:9" x14ac:dyDescent="0.25">
      <c r="D23" s="199"/>
    </row>
    <row r="24" spans="4:9" x14ac:dyDescent="0.25">
      <c r="D24" s="200"/>
    </row>
    <row r="25" spans="4:9" x14ac:dyDescent="0.25">
      <c r="D25" s="200"/>
    </row>
    <row r="26" spans="4:9" x14ac:dyDescent="0.25">
      <c r="D26" s="200"/>
    </row>
    <row r="27" spans="4:9" x14ac:dyDescent="0.25">
      <c r="D27" s="24"/>
    </row>
    <row r="28" spans="4:9" x14ac:dyDescent="0.25">
      <c r="D28" s="24"/>
    </row>
    <row r="29" spans="4:9" x14ac:dyDescent="0.25">
      <c r="D29" s="24"/>
    </row>
    <row r="30" spans="4:9" x14ac:dyDescent="0.25">
      <c r="D30" s="24"/>
    </row>
    <row r="31" spans="4:9" x14ac:dyDescent="0.25">
      <c r="D31" s="24"/>
    </row>
    <row r="32" spans="4:9" x14ac:dyDescent="0.25">
      <c r="D32" s="24"/>
    </row>
    <row r="33" spans="4:4" x14ac:dyDescent="0.25">
      <c r="D33" s="24"/>
    </row>
    <row r="34" spans="4:4" x14ac:dyDescent="0.25">
      <c r="D34" s="24"/>
    </row>
    <row r="35" spans="4:4" x14ac:dyDescent="0.25">
      <c r="D35" s="24"/>
    </row>
    <row r="36" spans="4:4" x14ac:dyDescent="0.25">
      <c r="D36" s="24"/>
    </row>
    <row r="37" spans="4:4" x14ac:dyDescent="0.25">
      <c r="D37" s="24"/>
    </row>
    <row r="38" spans="4:4" x14ac:dyDescent="0.25">
      <c r="D38" s="24"/>
    </row>
    <row r="39" spans="4:4" x14ac:dyDescent="0.25">
      <c r="D39" s="24"/>
    </row>
    <row r="40" spans="4:4" x14ac:dyDescent="0.25">
      <c r="D40" s="24"/>
    </row>
    <row r="41" spans="4:4" x14ac:dyDescent="0.25">
      <c r="D41" s="24"/>
    </row>
    <row r="42" spans="4:4" x14ac:dyDescent="0.25">
      <c r="D42" s="24"/>
    </row>
    <row r="43" spans="4:4" x14ac:dyDescent="0.25">
      <c r="D43" s="24"/>
    </row>
  </sheetData>
  <sortState ref="J33:J37">
    <sortCondition descending="1" ref="J12"/>
  </sortState>
  <mergeCells count="1">
    <mergeCell ref="B5:E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206"/>
  <sheetViews>
    <sheetView topLeftCell="A2" zoomScaleNormal="100" workbookViewId="0">
      <pane xSplit="1" ySplit="2" topLeftCell="B4" activePane="bottomRight" state="frozen"/>
      <selection activeCell="A2" sqref="A2"/>
      <selection pane="topRight" activeCell="B2" sqref="B2"/>
      <selection pane="bottomLeft" activeCell="A4" sqref="A4"/>
      <selection pane="bottomRight" activeCell="E27" sqref="E27"/>
    </sheetView>
  </sheetViews>
  <sheetFormatPr baseColWidth="10" defaultRowHeight="15" x14ac:dyDescent="0.25"/>
  <cols>
    <col min="1" max="1" width="14" style="62" customWidth="1"/>
    <col min="2" max="2" width="18.5703125" style="120" customWidth="1"/>
    <col min="3" max="7" width="12.5703125" style="38" customWidth="1"/>
    <col min="8" max="8" width="10.7109375" style="62" customWidth="1"/>
    <col min="9" max="9" width="33.7109375" style="124" customWidth="1"/>
    <col min="10" max="10" width="14.85546875" customWidth="1"/>
    <col min="11" max="11" width="101.28515625" style="120" customWidth="1"/>
    <col min="12" max="117" width="11.42578125" style="38"/>
    <col min="264" max="264" width="15.140625" customWidth="1"/>
    <col min="265" max="265" width="31.85546875" customWidth="1"/>
    <col min="266" max="266" width="20.140625" customWidth="1"/>
    <col min="267" max="267" width="127.140625" customWidth="1"/>
    <col min="520" max="520" width="15.140625" customWidth="1"/>
    <col min="521" max="521" width="31.85546875" customWidth="1"/>
    <col min="522" max="522" width="20.140625" customWidth="1"/>
    <col min="523" max="523" width="127.140625" customWidth="1"/>
    <col min="776" max="776" width="15.140625" customWidth="1"/>
    <col min="777" max="777" width="31.85546875" customWidth="1"/>
    <col min="778" max="778" width="20.140625" customWidth="1"/>
    <col min="779" max="779" width="127.140625" customWidth="1"/>
    <col min="1032" max="1032" width="15.140625" customWidth="1"/>
    <col min="1033" max="1033" width="31.85546875" customWidth="1"/>
    <col min="1034" max="1034" width="20.140625" customWidth="1"/>
    <col min="1035" max="1035" width="127.140625" customWidth="1"/>
    <col min="1288" max="1288" width="15.140625" customWidth="1"/>
    <col min="1289" max="1289" width="31.85546875" customWidth="1"/>
    <col min="1290" max="1290" width="20.140625" customWidth="1"/>
    <col min="1291" max="1291" width="127.140625" customWidth="1"/>
    <col min="1544" max="1544" width="15.140625" customWidth="1"/>
    <col min="1545" max="1545" width="31.85546875" customWidth="1"/>
    <col min="1546" max="1546" width="20.140625" customWidth="1"/>
    <col min="1547" max="1547" width="127.140625" customWidth="1"/>
    <col min="1800" max="1800" width="15.140625" customWidth="1"/>
    <col min="1801" max="1801" width="31.85546875" customWidth="1"/>
    <col min="1802" max="1802" width="20.140625" customWidth="1"/>
    <col min="1803" max="1803" width="127.140625" customWidth="1"/>
    <col min="2056" max="2056" width="15.140625" customWidth="1"/>
    <col min="2057" max="2057" width="31.85546875" customWidth="1"/>
    <col min="2058" max="2058" width="20.140625" customWidth="1"/>
    <col min="2059" max="2059" width="127.140625" customWidth="1"/>
    <col min="2312" max="2312" width="15.140625" customWidth="1"/>
    <col min="2313" max="2313" width="31.85546875" customWidth="1"/>
    <col min="2314" max="2314" width="20.140625" customWidth="1"/>
    <col min="2315" max="2315" width="127.140625" customWidth="1"/>
    <col min="2568" max="2568" width="15.140625" customWidth="1"/>
    <col min="2569" max="2569" width="31.85546875" customWidth="1"/>
    <col min="2570" max="2570" width="20.140625" customWidth="1"/>
    <col min="2571" max="2571" width="127.140625" customWidth="1"/>
    <col min="2824" max="2824" width="15.140625" customWidth="1"/>
    <col min="2825" max="2825" width="31.85546875" customWidth="1"/>
    <col min="2826" max="2826" width="20.140625" customWidth="1"/>
    <col min="2827" max="2827" width="127.140625" customWidth="1"/>
    <col min="3080" max="3080" width="15.140625" customWidth="1"/>
    <col min="3081" max="3081" width="31.85546875" customWidth="1"/>
    <col min="3082" max="3082" width="20.140625" customWidth="1"/>
    <col min="3083" max="3083" width="127.140625" customWidth="1"/>
    <col min="3336" max="3336" width="15.140625" customWidth="1"/>
    <col min="3337" max="3337" width="31.85546875" customWidth="1"/>
    <col min="3338" max="3338" width="20.140625" customWidth="1"/>
    <col min="3339" max="3339" width="127.140625" customWidth="1"/>
    <col min="3592" max="3592" width="15.140625" customWidth="1"/>
    <col min="3593" max="3593" width="31.85546875" customWidth="1"/>
    <col min="3594" max="3594" width="20.140625" customWidth="1"/>
    <col min="3595" max="3595" width="127.140625" customWidth="1"/>
    <col min="3848" max="3848" width="15.140625" customWidth="1"/>
    <col min="3849" max="3849" width="31.85546875" customWidth="1"/>
    <col min="3850" max="3850" width="20.140625" customWidth="1"/>
    <col min="3851" max="3851" width="127.140625" customWidth="1"/>
    <col min="4104" max="4104" width="15.140625" customWidth="1"/>
    <col min="4105" max="4105" width="31.85546875" customWidth="1"/>
    <col min="4106" max="4106" width="20.140625" customWidth="1"/>
    <col min="4107" max="4107" width="127.140625" customWidth="1"/>
    <col min="4360" max="4360" width="15.140625" customWidth="1"/>
    <col min="4361" max="4361" width="31.85546875" customWidth="1"/>
    <col min="4362" max="4362" width="20.140625" customWidth="1"/>
    <col min="4363" max="4363" width="127.140625" customWidth="1"/>
    <col min="4616" max="4616" width="15.140625" customWidth="1"/>
    <col min="4617" max="4617" width="31.85546875" customWidth="1"/>
    <col min="4618" max="4618" width="20.140625" customWidth="1"/>
    <col min="4619" max="4619" width="127.140625" customWidth="1"/>
    <col min="4872" max="4872" width="15.140625" customWidth="1"/>
    <col min="4873" max="4873" width="31.85546875" customWidth="1"/>
    <col min="4874" max="4874" width="20.140625" customWidth="1"/>
    <col min="4875" max="4875" width="127.140625" customWidth="1"/>
    <col min="5128" max="5128" width="15.140625" customWidth="1"/>
    <col min="5129" max="5129" width="31.85546875" customWidth="1"/>
    <col min="5130" max="5130" width="20.140625" customWidth="1"/>
    <col min="5131" max="5131" width="127.140625" customWidth="1"/>
    <col min="5384" max="5384" width="15.140625" customWidth="1"/>
    <col min="5385" max="5385" width="31.85546875" customWidth="1"/>
    <col min="5386" max="5386" width="20.140625" customWidth="1"/>
    <col min="5387" max="5387" width="127.140625" customWidth="1"/>
    <col min="5640" max="5640" width="15.140625" customWidth="1"/>
    <col min="5641" max="5641" width="31.85546875" customWidth="1"/>
    <col min="5642" max="5642" width="20.140625" customWidth="1"/>
    <col min="5643" max="5643" width="127.140625" customWidth="1"/>
    <col min="5896" max="5896" width="15.140625" customWidth="1"/>
    <col min="5897" max="5897" width="31.85546875" customWidth="1"/>
    <col min="5898" max="5898" width="20.140625" customWidth="1"/>
    <col min="5899" max="5899" width="127.140625" customWidth="1"/>
    <col min="6152" max="6152" width="15.140625" customWidth="1"/>
    <col min="6153" max="6153" width="31.85546875" customWidth="1"/>
    <col min="6154" max="6154" width="20.140625" customWidth="1"/>
    <col min="6155" max="6155" width="127.140625" customWidth="1"/>
    <col min="6408" max="6408" width="15.140625" customWidth="1"/>
    <col min="6409" max="6409" width="31.85546875" customWidth="1"/>
    <col min="6410" max="6410" width="20.140625" customWidth="1"/>
    <col min="6411" max="6411" width="127.140625" customWidth="1"/>
    <col min="6664" max="6664" width="15.140625" customWidth="1"/>
    <col min="6665" max="6665" width="31.85546875" customWidth="1"/>
    <col min="6666" max="6666" width="20.140625" customWidth="1"/>
    <col min="6667" max="6667" width="127.140625" customWidth="1"/>
    <col min="6920" max="6920" width="15.140625" customWidth="1"/>
    <col min="6921" max="6921" width="31.85546875" customWidth="1"/>
    <col min="6922" max="6922" width="20.140625" customWidth="1"/>
    <col min="6923" max="6923" width="127.140625" customWidth="1"/>
    <col min="7176" max="7176" width="15.140625" customWidth="1"/>
    <col min="7177" max="7177" width="31.85546875" customWidth="1"/>
    <col min="7178" max="7178" width="20.140625" customWidth="1"/>
    <col min="7179" max="7179" width="127.140625" customWidth="1"/>
    <col min="7432" max="7432" width="15.140625" customWidth="1"/>
    <col min="7433" max="7433" width="31.85546875" customWidth="1"/>
    <col min="7434" max="7434" width="20.140625" customWidth="1"/>
    <col min="7435" max="7435" width="127.140625" customWidth="1"/>
    <col min="7688" max="7688" width="15.140625" customWidth="1"/>
    <col min="7689" max="7689" width="31.85546875" customWidth="1"/>
    <col min="7690" max="7690" width="20.140625" customWidth="1"/>
    <col min="7691" max="7691" width="127.140625" customWidth="1"/>
    <col min="7944" max="7944" width="15.140625" customWidth="1"/>
    <col min="7945" max="7945" width="31.85546875" customWidth="1"/>
    <col min="7946" max="7946" width="20.140625" customWidth="1"/>
    <col min="7947" max="7947" width="127.140625" customWidth="1"/>
    <col min="8200" max="8200" width="15.140625" customWidth="1"/>
    <col min="8201" max="8201" width="31.85546875" customWidth="1"/>
    <col min="8202" max="8202" width="20.140625" customWidth="1"/>
    <col min="8203" max="8203" width="127.140625" customWidth="1"/>
    <col min="8456" max="8456" width="15.140625" customWidth="1"/>
    <col min="8457" max="8457" width="31.85546875" customWidth="1"/>
    <col min="8458" max="8458" width="20.140625" customWidth="1"/>
    <col min="8459" max="8459" width="127.140625" customWidth="1"/>
    <col min="8712" max="8712" width="15.140625" customWidth="1"/>
    <col min="8713" max="8713" width="31.85546875" customWidth="1"/>
    <col min="8714" max="8714" width="20.140625" customWidth="1"/>
    <col min="8715" max="8715" width="127.140625" customWidth="1"/>
    <col min="8968" max="8968" width="15.140625" customWidth="1"/>
    <col min="8969" max="8969" width="31.85546875" customWidth="1"/>
    <col min="8970" max="8970" width="20.140625" customWidth="1"/>
    <col min="8971" max="8971" width="127.140625" customWidth="1"/>
    <col min="9224" max="9224" width="15.140625" customWidth="1"/>
    <col min="9225" max="9225" width="31.85546875" customWidth="1"/>
    <col min="9226" max="9226" width="20.140625" customWidth="1"/>
    <col min="9227" max="9227" width="127.140625" customWidth="1"/>
    <col min="9480" max="9480" width="15.140625" customWidth="1"/>
    <col min="9481" max="9481" width="31.85546875" customWidth="1"/>
    <col min="9482" max="9482" width="20.140625" customWidth="1"/>
    <col min="9483" max="9483" width="127.140625" customWidth="1"/>
    <col min="9736" max="9736" width="15.140625" customWidth="1"/>
    <col min="9737" max="9737" width="31.85546875" customWidth="1"/>
    <col min="9738" max="9738" width="20.140625" customWidth="1"/>
    <col min="9739" max="9739" width="127.140625" customWidth="1"/>
    <col min="9992" max="9992" width="15.140625" customWidth="1"/>
    <col min="9993" max="9993" width="31.85546875" customWidth="1"/>
    <col min="9994" max="9994" width="20.140625" customWidth="1"/>
    <col min="9995" max="9995" width="127.140625" customWidth="1"/>
    <col min="10248" max="10248" width="15.140625" customWidth="1"/>
    <col min="10249" max="10249" width="31.85546875" customWidth="1"/>
    <col min="10250" max="10250" width="20.140625" customWidth="1"/>
    <col min="10251" max="10251" width="127.140625" customWidth="1"/>
    <col min="10504" max="10504" width="15.140625" customWidth="1"/>
    <col min="10505" max="10505" width="31.85546875" customWidth="1"/>
    <col min="10506" max="10506" width="20.140625" customWidth="1"/>
    <col min="10507" max="10507" width="127.140625" customWidth="1"/>
    <col min="10760" max="10760" width="15.140625" customWidth="1"/>
    <col min="10761" max="10761" width="31.85546875" customWidth="1"/>
    <col min="10762" max="10762" width="20.140625" customWidth="1"/>
    <col min="10763" max="10763" width="127.140625" customWidth="1"/>
    <col min="11016" max="11016" width="15.140625" customWidth="1"/>
    <col min="11017" max="11017" width="31.85546875" customWidth="1"/>
    <col min="11018" max="11018" width="20.140625" customWidth="1"/>
    <col min="11019" max="11019" width="127.140625" customWidth="1"/>
    <col min="11272" max="11272" width="15.140625" customWidth="1"/>
    <col min="11273" max="11273" width="31.85546875" customWidth="1"/>
    <col min="11274" max="11274" width="20.140625" customWidth="1"/>
    <col min="11275" max="11275" width="127.140625" customWidth="1"/>
    <col min="11528" max="11528" width="15.140625" customWidth="1"/>
    <col min="11529" max="11529" width="31.85546875" customWidth="1"/>
    <col min="11530" max="11530" width="20.140625" customWidth="1"/>
    <col min="11531" max="11531" width="127.140625" customWidth="1"/>
    <col min="11784" max="11784" width="15.140625" customWidth="1"/>
    <col min="11785" max="11785" width="31.85546875" customWidth="1"/>
    <col min="11786" max="11786" width="20.140625" customWidth="1"/>
    <col min="11787" max="11787" width="127.140625" customWidth="1"/>
    <col min="12040" max="12040" width="15.140625" customWidth="1"/>
    <col min="12041" max="12041" width="31.85546875" customWidth="1"/>
    <col min="12042" max="12042" width="20.140625" customWidth="1"/>
    <col min="12043" max="12043" width="127.140625" customWidth="1"/>
    <col min="12296" max="12296" width="15.140625" customWidth="1"/>
    <col min="12297" max="12297" width="31.85546875" customWidth="1"/>
    <col min="12298" max="12298" width="20.140625" customWidth="1"/>
    <col min="12299" max="12299" width="127.140625" customWidth="1"/>
    <col min="12552" max="12552" width="15.140625" customWidth="1"/>
    <col min="12553" max="12553" width="31.85546875" customWidth="1"/>
    <col min="12554" max="12554" width="20.140625" customWidth="1"/>
    <col min="12555" max="12555" width="127.140625" customWidth="1"/>
    <col min="12808" max="12808" width="15.140625" customWidth="1"/>
    <col min="12809" max="12809" width="31.85546875" customWidth="1"/>
    <col min="12810" max="12810" width="20.140625" customWidth="1"/>
    <col min="12811" max="12811" width="127.140625" customWidth="1"/>
    <col min="13064" max="13064" width="15.140625" customWidth="1"/>
    <col min="13065" max="13065" width="31.85546875" customWidth="1"/>
    <col min="13066" max="13066" width="20.140625" customWidth="1"/>
    <col min="13067" max="13067" width="127.140625" customWidth="1"/>
    <col min="13320" max="13320" width="15.140625" customWidth="1"/>
    <col min="13321" max="13321" width="31.85546875" customWidth="1"/>
    <col min="13322" max="13322" width="20.140625" customWidth="1"/>
    <col min="13323" max="13323" width="127.140625" customWidth="1"/>
    <col min="13576" max="13576" width="15.140625" customWidth="1"/>
    <col min="13577" max="13577" width="31.85546875" customWidth="1"/>
    <col min="13578" max="13578" width="20.140625" customWidth="1"/>
    <col min="13579" max="13579" width="127.140625" customWidth="1"/>
    <col min="13832" max="13832" width="15.140625" customWidth="1"/>
    <col min="13833" max="13833" width="31.85546875" customWidth="1"/>
    <col min="13834" max="13834" width="20.140625" customWidth="1"/>
    <col min="13835" max="13835" width="127.140625" customWidth="1"/>
    <col min="14088" max="14088" width="15.140625" customWidth="1"/>
    <col min="14089" max="14089" width="31.85546875" customWidth="1"/>
    <col min="14090" max="14090" width="20.140625" customWidth="1"/>
    <col min="14091" max="14091" width="127.140625" customWidth="1"/>
    <col min="14344" max="14344" width="15.140625" customWidth="1"/>
    <col min="14345" max="14345" width="31.85546875" customWidth="1"/>
    <col min="14346" max="14346" width="20.140625" customWidth="1"/>
    <col min="14347" max="14347" width="127.140625" customWidth="1"/>
    <col min="14600" max="14600" width="15.140625" customWidth="1"/>
    <col min="14601" max="14601" width="31.85546875" customWidth="1"/>
    <col min="14602" max="14602" width="20.140625" customWidth="1"/>
    <col min="14603" max="14603" width="127.140625" customWidth="1"/>
    <col min="14856" max="14856" width="15.140625" customWidth="1"/>
    <col min="14857" max="14857" width="31.85546875" customWidth="1"/>
    <col min="14858" max="14858" width="20.140625" customWidth="1"/>
    <col min="14859" max="14859" width="127.140625" customWidth="1"/>
    <col min="15112" max="15112" width="15.140625" customWidth="1"/>
    <col min="15113" max="15113" width="31.85546875" customWidth="1"/>
    <col min="15114" max="15114" width="20.140625" customWidth="1"/>
    <col min="15115" max="15115" width="127.140625" customWidth="1"/>
    <col min="15368" max="15368" width="15.140625" customWidth="1"/>
    <col min="15369" max="15369" width="31.85546875" customWidth="1"/>
    <col min="15370" max="15370" width="20.140625" customWidth="1"/>
    <col min="15371" max="15371" width="127.140625" customWidth="1"/>
    <col min="15624" max="15624" width="15.140625" customWidth="1"/>
    <col min="15625" max="15625" width="31.85546875" customWidth="1"/>
    <col min="15626" max="15626" width="20.140625" customWidth="1"/>
    <col min="15627" max="15627" width="127.140625" customWidth="1"/>
    <col min="15880" max="15880" width="15.140625" customWidth="1"/>
    <col min="15881" max="15881" width="31.85546875" customWidth="1"/>
    <col min="15882" max="15882" width="20.140625" customWidth="1"/>
    <col min="15883" max="15883" width="127.140625" customWidth="1"/>
    <col min="16136" max="16136" width="15.140625" customWidth="1"/>
    <col min="16137" max="16137" width="31.85546875" customWidth="1"/>
    <col min="16138" max="16138" width="20.140625" customWidth="1"/>
    <col min="16139" max="16139" width="127.140625" customWidth="1"/>
  </cols>
  <sheetData>
    <row r="1" spans="1:117" hidden="1" x14ac:dyDescent="0.25">
      <c r="A1" s="38" t="s">
        <v>0</v>
      </c>
      <c r="B1" s="38" t="s">
        <v>784</v>
      </c>
      <c r="C1" s="38" t="s">
        <v>785</v>
      </c>
      <c r="D1" s="182" t="s">
        <v>786</v>
      </c>
      <c r="E1" s="182" t="s">
        <v>787</v>
      </c>
      <c r="F1" s="182" t="s">
        <v>788</v>
      </c>
      <c r="G1" s="182" t="s">
        <v>789</v>
      </c>
      <c r="H1" s="38" t="s">
        <v>790</v>
      </c>
      <c r="I1" s="38" t="s">
        <v>683</v>
      </c>
      <c r="J1" s="182" t="s">
        <v>684</v>
      </c>
      <c r="K1" s="38" t="s">
        <v>678</v>
      </c>
    </row>
    <row r="2" spans="1:117" ht="18" customHeight="1" x14ac:dyDescent="0.25">
      <c r="A2" s="512" t="s">
        <v>127</v>
      </c>
      <c r="B2" s="512" t="s">
        <v>627</v>
      </c>
      <c r="C2" s="512"/>
      <c r="D2" s="512"/>
      <c r="E2" s="512"/>
      <c r="F2" s="512"/>
      <c r="G2" s="512"/>
      <c r="H2" s="512"/>
      <c r="I2" s="512" t="s">
        <v>598</v>
      </c>
      <c r="J2" s="512" t="s">
        <v>674</v>
      </c>
      <c r="K2" s="512" t="s">
        <v>1</v>
      </c>
    </row>
    <row r="3" spans="1:117" ht="18" customHeight="1" x14ac:dyDescent="0.25">
      <c r="A3" s="512"/>
      <c r="B3" s="465" t="s">
        <v>569</v>
      </c>
      <c r="C3" s="246">
        <v>18810</v>
      </c>
      <c r="D3" s="246">
        <v>18994</v>
      </c>
      <c r="E3" s="246">
        <v>19360</v>
      </c>
      <c r="F3" s="246">
        <v>19725</v>
      </c>
      <c r="G3" s="246">
        <v>20090</v>
      </c>
      <c r="H3" s="246">
        <v>20455</v>
      </c>
      <c r="I3" s="512"/>
      <c r="J3" s="512"/>
      <c r="K3" s="512"/>
    </row>
    <row r="4" spans="1:117" s="34" customFormat="1" x14ac:dyDescent="0.25">
      <c r="A4" s="134">
        <v>40909</v>
      </c>
      <c r="B4" s="104" t="s">
        <v>578</v>
      </c>
      <c r="C4" s="104" t="s">
        <v>579</v>
      </c>
      <c r="D4" s="104" t="s">
        <v>580</v>
      </c>
      <c r="E4" s="104" t="s">
        <v>581</v>
      </c>
      <c r="F4" s="104" t="s">
        <v>582</v>
      </c>
      <c r="G4" s="104" t="s">
        <v>583</v>
      </c>
      <c r="H4" s="105"/>
      <c r="I4" s="135" t="s">
        <v>1119</v>
      </c>
      <c r="J4" s="46">
        <v>40907</v>
      </c>
      <c r="K4" s="435" t="s">
        <v>1211</v>
      </c>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row>
    <row r="5" spans="1:117" s="34" customFormat="1" x14ac:dyDescent="0.25">
      <c r="A5" s="134">
        <v>40725</v>
      </c>
      <c r="B5" s="104" t="s">
        <v>578</v>
      </c>
      <c r="C5" s="104" t="s">
        <v>579</v>
      </c>
      <c r="D5" s="104" t="s">
        <v>584</v>
      </c>
      <c r="E5" s="104" t="s">
        <v>585</v>
      </c>
      <c r="F5" s="104" t="s">
        <v>587</v>
      </c>
      <c r="G5" s="104" t="s">
        <v>586</v>
      </c>
      <c r="H5" s="104" t="s">
        <v>583</v>
      </c>
      <c r="I5" s="135" t="s">
        <v>1207</v>
      </c>
      <c r="J5" s="463"/>
      <c r="K5" s="466" t="s">
        <v>1212</v>
      </c>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row>
    <row r="6" spans="1:117" s="34" customFormat="1" x14ac:dyDescent="0.25">
      <c r="A6" s="134">
        <v>31048</v>
      </c>
      <c r="B6" s="104" t="s">
        <v>578</v>
      </c>
      <c r="C6" s="105"/>
      <c r="D6" s="105"/>
      <c r="E6" s="105"/>
      <c r="F6" s="105"/>
      <c r="G6" s="105"/>
      <c r="H6" s="105"/>
      <c r="I6" s="135" t="s">
        <v>1208</v>
      </c>
      <c r="J6" s="283">
        <v>30939</v>
      </c>
      <c r="K6" s="34" t="s">
        <v>1276</v>
      </c>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row>
    <row r="7" spans="1:117" s="34" customFormat="1" x14ac:dyDescent="0.25">
      <c r="A7" s="134">
        <v>27760</v>
      </c>
      <c r="B7" s="104" t="s">
        <v>1277</v>
      </c>
      <c r="C7" s="105"/>
      <c r="D7" s="105"/>
      <c r="E7" s="105"/>
      <c r="F7" s="105"/>
      <c r="G7" s="105"/>
      <c r="H7" s="105"/>
      <c r="I7" s="464" t="s">
        <v>1226</v>
      </c>
      <c r="J7" s="283">
        <v>27759</v>
      </c>
      <c r="K7" t="s">
        <v>1278</v>
      </c>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row>
    <row r="8" spans="1:117" s="34" customFormat="1" x14ac:dyDescent="0.25">
      <c r="A8" s="134">
        <v>13516</v>
      </c>
      <c r="B8" s="104" t="s">
        <v>1279</v>
      </c>
      <c r="C8" s="105"/>
      <c r="D8" s="105"/>
      <c r="E8" s="105"/>
      <c r="F8" s="105"/>
      <c r="G8" s="105"/>
      <c r="H8" s="105"/>
      <c r="I8" s="135" t="s">
        <v>1280</v>
      </c>
      <c r="J8" s="283"/>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row>
    <row r="9" spans="1:117" s="38" customFormat="1" x14ac:dyDescent="0.25">
      <c r="A9" s="281"/>
      <c r="B9" s="193"/>
      <c r="C9" s="193"/>
      <c r="D9" s="193"/>
      <c r="E9" s="193"/>
      <c r="F9" s="193"/>
      <c r="G9" s="193"/>
      <c r="H9" s="193"/>
      <c r="I9" s="193"/>
      <c r="J9" s="193"/>
      <c r="K9" s="229"/>
    </row>
    <row r="10" spans="1:117" s="38" customFormat="1" x14ac:dyDescent="0.25">
      <c r="A10" s="281"/>
      <c r="B10" s="440" t="s">
        <v>1167</v>
      </c>
      <c r="C10" s="193"/>
      <c r="D10" s="193"/>
      <c r="E10" s="193"/>
      <c r="F10" s="193"/>
      <c r="G10" s="193"/>
      <c r="H10" s="193"/>
      <c r="I10" s="193"/>
      <c r="J10" s="193"/>
      <c r="K10" s="229"/>
    </row>
    <row r="11" spans="1:117" s="38" customFormat="1" x14ac:dyDescent="0.25">
      <c r="B11" s="122" t="s">
        <v>1216</v>
      </c>
      <c r="C11" s="122"/>
      <c r="K11" s="228"/>
    </row>
    <row r="12" spans="1:117" s="38" customFormat="1" x14ac:dyDescent="0.25">
      <c r="B12" s="122" t="s">
        <v>1117</v>
      </c>
      <c r="C12" s="122"/>
      <c r="K12" s="228"/>
    </row>
    <row r="13" spans="1:117" s="38" customFormat="1" x14ac:dyDescent="0.25">
      <c r="C13" s="122"/>
      <c r="K13" s="228"/>
    </row>
    <row r="14" spans="1:117" s="38" customFormat="1" x14ac:dyDescent="0.25">
      <c r="B14" s="379" t="s">
        <v>920</v>
      </c>
      <c r="K14" s="205"/>
    </row>
    <row r="15" spans="1:117" s="38" customFormat="1" x14ac:dyDescent="0.25">
      <c r="B15" s="399" t="s">
        <v>1215</v>
      </c>
    </row>
    <row r="16" spans="1:117" s="38" customFormat="1" x14ac:dyDescent="0.25">
      <c r="B16" s="38" t="s">
        <v>1214</v>
      </c>
    </row>
    <row r="17" spans="2:10" s="38" customFormat="1" x14ac:dyDescent="0.25">
      <c r="B17" s="38" t="s">
        <v>1213</v>
      </c>
    </row>
    <row r="18" spans="2:10" s="38" customFormat="1" ht="47.25" customHeight="1" x14ac:dyDescent="0.25">
      <c r="B18" s="519" t="s">
        <v>1281</v>
      </c>
      <c r="C18" s="519"/>
      <c r="D18" s="519"/>
      <c r="E18" s="519"/>
      <c r="F18" s="519"/>
      <c r="G18" s="519"/>
      <c r="H18" s="519"/>
      <c r="I18" s="519"/>
      <c r="J18" s="519"/>
    </row>
    <row r="19" spans="2:10" s="38" customFormat="1" x14ac:dyDescent="0.25"/>
    <row r="20" spans="2:10" s="38" customFormat="1" x14ac:dyDescent="0.25"/>
    <row r="21" spans="2:10" s="38" customFormat="1" x14ac:dyDescent="0.25"/>
    <row r="22" spans="2:10" s="38" customFormat="1" x14ac:dyDescent="0.25"/>
    <row r="23" spans="2:10" s="38" customFormat="1" x14ac:dyDescent="0.25"/>
    <row r="24" spans="2:10" s="38" customFormat="1" x14ac:dyDescent="0.25"/>
    <row r="25" spans="2:10" s="38" customFormat="1" x14ac:dyDescent="0.25"/>
    <row r="26" spans="2:10" s="38" customFormat="1" x14ac:dyDescent="0.25"/>
    <row r="27" spans="2:10" s="38" customFormat="1" x14ac:dyDescent="0.25"/>
    <row r="28" spans="2:10" s="38" customFormat="1" x14ac:dyDescent="0.25"/>
    <row r="29" spans="2:10" s="38" customFormat="1" x14ac:dyDescent="0.25"/>
    <row r="30" spans="2:10" s="38" customFormat="1" x14ac:dyDescent="0.25"/>
    <row r="31" spans="2:10" s="38" customFormat="1" x14ac:dyDescent="0.25"/>
    <row r="32" spans="2:10"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sheetData>
  <mergeCells count="6">
    <mergeCell ref="K2:K3"/>
    <mergeCell ref="B18:J18"/>
    <mergeCell ref="A2:A3"/>
    <mergeCell ref="B2:H2"/>
    <mergeCell ref="I2:I3"/>
    <mergeCell ref="J2:J3"/>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206"/>
  <sheetViews>
    <sheetView topLeftCell="A2" workbookViewId="0">
      <pane xSplit="1" ySplit="2" topLeftCell="B4" activePane="bottomRight" state="frozen"/>
      <selection activeCell="A2" sqref="A2"/>
      <selection pane="topRight" activeCell="B2" sqref="B2"/>
      <selection pane="bottomLeft" activeCell="A4" sqref="A4"/>
      <selection pane="bottomRight" activeCell="F26" sqref="F26"/>
    </sheetView>
  </sheetViews>
  <sheetFormatPr baseColWidth="10" defaultRowHeight="15" x14ac:dyDescent="0.25"/>
  <cols>
    <col min="1" max="1" width="18.140625" style="62" customWidth="1"/>
    <col min="2" max="2" width="19.5703125" style="120" customWidth="1"/>
    <col min="3" max="7" width="15.140625" style="38" customWidth="1"/>
    <col min="8" max="8" width="15.140625" style="62" customWidth="1"/>
    <col min="9" max="9" width="39.7109375" style="124" customWidth="1"/>
    <col min="10" max="10" width="16.85546875" customWidth="1"/>
    <col min="11" max="11" width="127.140625" style="120" customWidth="1"/>
    <col min="12" max="117" width="11.42578125" style="38"/>
    <col min="264" max="264" width="15.140625" customWidth="1"/>
    <col min="265" max="265" width="31.85546875" customWidth="1"/>
    <col min="266" max="266" width="20.140625" customWidth="1"/>
    <col min="267" max="267" width="127.140625" customWidth="1"/>
    <col min="520" max="520" width="15.140625" customWidth="1"/>
    <col min="521" max="521" width="31.85546875" customWidth="1"/>
    <col min="522" max="522" width="20.140625" customWidth="1"/>
    <col min="523" max="523" width="127.140625" customWidth="1"/>
    <col min="776" max="776" width="15.140625" customWidth="1"/>
    <col min="777" max="777" width="31.85546875" customWidth="1"/>
    <col min="778" max="778" width="20.140625" customWidth="1"/>
    <col min="779" max="779" width="127.140625" customWidth="1"/>
    <col min="1032" max="1032" width="15.140625" customWidth="1"/>
    <col min="1033" max="1033" width="31.85546875" customWidth="1"/>
    <col min="1034" max="1034" width="20.140625" customWidth="1"/>
    <col min="1035" max="1035" width="127.140625" customWidth="1"/>
    <col min="1288" max="1288" width="15.140625" customWidth="1"/>
    <col min="1289" max="1289" width="31.85546875" customWidth="1"/>
    <col min="1290" max="1290" width="20.140625" customWidth="1"/>
    <col min="1291" max="1291" width="127.140625" customWidth="1"/>
    <col min="1544" max="1544" width="15.140625" customWidth="1"/>
    <col min="1545" max="1545" width="31.85546875" customWidth="1"/>
    <col min="1546" max="1546" width="20.140625" customWidth="1"/>
    <col min="1547" max="1547" width="127.140625" customWidth="1"/>
    <col min="1800" max="1800" width="15.140625" customWidth="1"/>
    <col min="1801" max="1801" width="31.85546875" customWidth="1"/>
    <col min="1802" max="1802" width="20.140625" customWidth="1"/>
    <col min="1803" max="1803" width="127.140625" customWidth="1"/>
    <col min="2056" max="2056" width="15.140625" customWidth="1"/>
    <col min="2057" max="2057" width="31.85546875" customWidth="1"/>
    <col min="2058" max="2058" width="20.140625" customWidth="1"/>
    <col min="2059" max="2059" width="127.140625" customWidth="1"/>
    <col min="2312" max="2312" width="15.140625" customWidth="1"/>
    <col min="2313" max="2313" width="31.85546875" customWidth="1"/>
    <col min="2314" max="2314" width="20.140625" customWidth="1"/>
    <col min="2315" max="2315" width="127.140625" customWidth="1"/>
    <col min="2568" max="2568" width="15.140625" customWidth="1"/>
    <col min="2569" max="2569" width="31.85546875" customWidth="1"/>
    <col min="2570" max="2570" width="20.140625" customWidth="1"/>
    <col min="2571" max="2571" width="127.140625" customWidth="1"/>
    <col min="2824" max="2824" width="15.140625" customWidth="1"/>
    <col min="2825" max="2825" width="31.85546875" customWidth="1"/>
    <col min="2826" max="2826" width="20.140625" customWidth="1"/>
    <col min="2827" max="2827" width="127.140625" customWidth="1"/>
    <col min="3080" max="3080" width="15.140625" customWidth="1"/>
    <col min="3081" max="3081" width="31.85546875" customWidth="1"/>
    <col min="3082" max="3082" width="20.140625" customWidth="1"/>
    <col min="3083" max="3083" width="127.140625" customWidth="1"/>
    <col min="3336" max="3336" width="15.140625" customWidth="1"/>
    <col min="3337" max="3337" width="31.85546875" customWidth="1"/>
    <col min="3338" max="3338" width="20.140625" customWidth="1"/>
    <col min="3339" max="3339" width="127.140625" customWidth="1"/>
    <col min="3592" max="3592" width="15.140625" customWidth="1"/>
    <col min="3593" max="3593" width="31.85546875" customWidth="1"/>
    <col min="3594" max="3594" width="20.140625" customWidth="1"/>
    <col min="3595" max="3595" width="127.140625" customWidth="1"/>
    <col min="3848" max="3848" width="15.140625" customWidth="1"/>
    <col min="3849" max="3849" width="31.85546875" customWidth="1"/>
    <col min="3850" max="3850" width="20.140625" customWidth="1"/>
    <col min="3851" max="3851" width="127.140625" customWidth="1"/>
    <col min="4104" max="4104" width="15.140625" customWidth="1"/>
    <col min="4105" max="4105" width="31.85546875" customWidth="1"/>
    <col min="4106" max="4106" width="20.140625" customWidth="1"/>
    <col min="4107" max="4107" width="127.140625" customWidth="1"/>
    <col min="4360" max="4360" width="15.140625" customWidth="1"/>
    <col min="4361" max="4361" width="31.85546875" customWidth="1"/>
    <col min="4362" max="4362" width="20.140625" customWidth="1"/>
    <col min="4363" max="4363" width="127.140625" customWidth="1"/>
    <col min="4616" max="4616" width="15.140625" customWidth="1"/>
    <col min="4617" max="4617" width="31.85546875" customWidth="1"/>
    <col min="4618" max="4618" width="20.140625" customWidth="1"/>
    <col min="4619" max="4619" width="127.140625" customWidth="1"/>
    <col min="4872" max="4872" width="15.140625" customWidth="1"/>
    <col min="4873" max="4873" width="31.85546875" customWidth="1"/>
    <col min="4874" max="4874" width="20.140625" customWidth="1"/>
    <col min="4875" max="4875" width="127.140625" customWidth="1"/>
    <col min="5128" max="5128" width="15.140625" customWidth="1"/>
    <col min="5129" max="5129" width="31.85546875" customWidth="1"/>
    <col min="5130" max="5130" width="20.140625" customWidth="1"/>
    <col min="5131" max="5131" width="127.140625" customWidth="1"/>
    <col min="5384" max="5384" width="15.140625" customWidth="1"/>
    <col min="5385" max="5385" width="31.85546875" customWidth="1"/>
    <col min="5386" max="5386" width="20.140625" customWidth="1"/>
    <col min="5387" max="5387" width="127.140625" customWidth="1"/>
    <col min="5640" max="5640" width="15.140625" customWidth="1"/>
    <col min="5641" max="5641" width="31.85546875" customWidth="1"/>
    <col min="5642" max="5642" width="20.140625" customWidth="1"/>
    <col min="5643" max="5643" width="127.140625" customWidth="1"/>
    <col min="5896" max="5896" width="15.140625" customWidth="1"/>
    <col min="5897" max="5897" width="31.85546875" customWidth="1"/>
    <col min="5898" max="5898" width="20.140625" customWidth="1"/>
    <col min="5899" max="5899" width="127.140625" customWidth="1"/>
    <col min="6152" max="6152" width="15.140625" customWidth="1"/>
    <col min="6153" max="6153" width="31.85546875" customWidth="1"/>
    <col min="6154" max="6154" width="20.140625" customWidth="1"/>
    <col min="6155" max="6155" width="127.140625" customWidth="1"/>
    <col min="6408" max="6408" width="15.140625" customWidth="1"/>
    <col min="6409" max="6409" width="31.85546875" customWidth="1"/>
    <col min="6410" max="6410" width="20.140625" customWidth="1"/>
    <col min="6411" max="6411" width="127.140625" customWidth="1"/>
    <col min="6664" max="6664" width="15.140625" customWidth="1"/>
    <col min="6665" max="6665" width="31.85546875" customWidth="1"/>
    <col min="6666" max="6666" width="20.140625" customWidth="1"/>
    <col min="6667" max="6667" width="127.140625" customWidth="1"/>
    <col min="6920" max="6920" width="15.140625" customWidth="1"/>
    <col min="6921" max="6921" width="31.85546875" customWidth="1"/>
    <col min="6922" max="6922" width="20.140625" customWidth="1"/>
    <col min="6923" max="6923" width="127.140625" customWidth="1"/>
    <col min="7176" max="7176" width="15.140625" customWidth="1"/>
    <col min="7177" max="7177" width="31.85546875" customWidth="1"/>
    <col min="7178" max="7178" width="20.140625" customWidth="1"/>
    <col min="7179" max="7179" width="127.140625" customWidth="1"/>
    <col min="7432" max="7432" width="15.140625" customWidth="1"/>
    <col min="7433" max="7433" width="31.85546875" customWidth="1"/>
    <col min="7434" max="7434" width="20.140625" customWidth="1"/>
    <col min="7435" max="7435" width="127.140625" customWidth="1"/>
    <col min="7688" max="7688" width="15.140625" customWidth="1"/>
    <col min="7689" max="7689" width="31.85546875" customWidth="1"/>
    <col min="7690" max="7690" width="20.140625" customWidth="1"/>
    <col min="7691" max="7691" width="127.140625" customWidth="1"/>
    <col min="7944" max="7944" width="15.140625" customWidth="1"/>
    <col min="7945" max="7945" width="31.85546875" customWidth="1"/>
    <col min="7946" max="7946" width="20.140625" customWidth="1"/>
    <col min="7947" max="7947" width="127.140625" customWidth="1"/>
    <col min="8200" max="8200" width="15.140625" customWidth="1"/>
    <col min="8201" max="8201" width="31.85546875" customWidth="1"/>
    <col min="8202" max="8202" width="20.140625" customWidth="1"/>
    <col min="8203" max="8203" width="127.140625" customWidth="1"/>
    <col min="8456" max="8456" width="15.140625" customWidth="1"/>
    <col min="8457" max="8457" width="31.85546875" customWidth="1"/>
    <col min="8458" max="8458" width="20.140625" customWidth="1"/>
    <col min="8459" max="8459" width="127.140625" customWidth="1"/>
    <col min="8712" max="8712" width="15.140625" customWidth="1"/>
    <col min="8713" max="8713" width="31.85546875" customWidth="1"/>
    <col min="8714" max="8714" width="20.140625" customWidth="1"/>
    <col min="8715" max="8715" width="127.140625" customWidth="1"/>
    <col min="8968" max="8968" width="15.140625" customWidth="1"/>
    <col min="8969" max="8969" width="31.85546875" customWidth="1"/>
    <col min="8970" max="8970" width="20.140625" customWidth="1"/>
    <col min="8971" max="8971" width="127.140625" customWidth="1"/>
    <col min="9224" max="9224" width="15.140625" customWidth="1"/>
    <col min="9225" max="9225" width="31.85546875" customWidth="1"/>
    <col min="9226" max="9226" width="20.140625" customWidth="1"/>
    <col min="9227" max="9227" width="127.140625" customWidth="1"/>
    <col min="9480" max="9480" width="15.140625" customWidth="1"/>
    <col min="9481" max="9481" width="31.85546875" customWidth="1"/>
    <col min="9482" max="9482" width="20.140625" customWidth="1"/>
    <col min="9483" max="9483" width="127.140625" customWidth="1"/>
    <col min="9736" max="9736" width="15.140625" customWidth="1"/>
    <col min="9737" max="9737" width="31.85546875" customWidth="1"/>
    <col min="9738" max="9738" width="20.140625" customWidth="1"/>
    <col min="9739" max="9739" width="127.140625" customWidth="1"/>
    <col min="9992" max="9992" width="15.140625" customWidth="1"/>
    <col min="9993" max="9993" width="31.85546875" customWidth="1"/>
    <col min="9994" max="9994" width="20.140625" customWidth="1"/>
    <col min="9995" max="9995" width="127.140625" customWidth="1"/>
    <col min="10248" max="10248" width="15.140625" customWidth="1"/>
    <col min="10249" max="10249" width="31.85546875" customWidth="1"/>
    <col min="10250" max="10250" width="20.140625" customWidth="1"/>
    <col min="10251" max="10251" width="127.140625" customWidth="1"/>
    <col min="10504" max="10504" width="15.140625" customWidth="1"/>
    <col min="10505" max="10505" width="31.85546875" customWidth="1"/>
    <col min="10506" max="10506" width="20.140625" customWidth="1"/>
    <col min="10507" max="10507" width="127.140625" customWidth="1"/>
    <col min="10760" max="10760" width="15.140625" customWidth="1"/>
    <col min="10761" max="10761" width="31.85546875" customWidth="1"/>
    <col min="10762" max="10762" width="20.140625" customWidth="1"/>
    <col min="10763" max="10763" width="127.140625" customWidth="1"/>
    <col min="11016" max="11016" width="15.140625" customWidth="1"/>
    <col min="11017" max="11017" width="31.85546875" customWidth="1"/>
    <col min="11018" max="11018" width="20.140625" customWidth="1"/>
    <col min="11019" max="11019" width="127.140625" customWidth="1"/>
    <col min="11272" max="11272" width="15.140625" customWidth="1"/>
    <col min="11273" max="11273" width="31.85546875" customWidth="1"/>
    <col min="11274" max="11274" width="20.140625" customWidth="1"/>
    <col min="11275" max="11275" width="127.140625" customWidth="1"/>
    <col min="11528" max="11528" width="15.140625" customWidth="1"/>
    <col min="11529" max="11529" width="31.85546875" customWidth="1"/>
    <col min="11530" max="11530" width="20.140625" customWidth="1"/>
    <col min="11531" max="11531" width="127.140625" customWidth="1"/>
    <col min="11784" max="11784" width="15.140625" customWidth="1"/>
    <col min="11785" max="11785" width="31.85546875" customWidth="1"/>
    <col min="11786" max="11786" width="20.140625" customWidth="1"/>
    <col min="11787" max="11787" width="127.140625" customWidth="1"/>
    <col min="12040" max="12040" width="15.140625" customWidth="1"/>
    <col min="12041" max="12041" width="31.85546875" customWidth="1"/>
    <col min="12042" max="12042" width="20.140625" customWidth="1"/>
    <col min="12043" max="12043" width="127.140625" customWidth="1"/>
    <col min="12296" max="12296" width="15.140625" customWidth="1"/>
    <col min="12297" max="12297" width="31.85546875" customWidth="1"/>
    <col min="12298" max="12298" width="20.140625" customWidth="1"/>
    <col min="12299" max="12299" width="127.140625" customWidth="1"/>
    <col min="12552" max="12552" width="15.140625" customWidth="1"/>
    <col min="12553" max="12553" width="31.85546875" customWidth="1"/>
    <col min="12554" max="12554" width="20.140625" customWidth="1"/>
    <col min="12555" max="12555" width="127.140625" customWidth="1"/>
    <col min="12808" max="12808" width="15.140625" customWidth="1"/>
    <col min="12809" max="12809" width="31.85546875" customWidth="1"/>
    <col min="12810" max="12810" width="20.140625" customWidth="1"/>
    <col min="12811" max="12811" width="127.140625" customWidth="1"/>
    <col min="13064" max="13064" width="15.140625" customWidth="1"/>
    <col min="13065" max="13065" width="31.85546875" customWidth="1"/>
    <col min="13066" max="13066" width="20.140625" customWidth="1"/>
    <col min="13067" max="13067" width="127.140625" customWidth="1"/>
    <col min="13320" max="13320" width="15.140625" customWidth="1"/>
    <col min="13321" max="13321" width="31.85546875" customWidth="1"/>
    <col min="13322" max="13322" width="20.140625" customWidth="1"/>
    <col min="13323" max="13323" width="127.140625" customWidth="1"/>
    <col min="13576" max="13576" width="15.140625" customWidth="1"/>
    <col min="13577" max="13577" width="31.85546875" customWidth="1"/>
    <col min="13578" max="13578" width="20.140625" customWidth="1"/>
    <col min="13579" max="13579" width="127.140625" customWidth="1"/>
    <col min="13832" max="13832" width="15.140625" customWidth="1"/>
    <col min="13833" max="13833" width="31.85546875" customWidth="1"/>
    <col min="13834" max="13834" width="20.140625" customWidth="1"/>
    <col min="13835" max="13835" width="127.140625" customWidth="1"/>
    <col min="14088" max="14088" width="15.140625" customWidth="1"/>
    <col min="14089" max="14089" width="31.85546875" customWidth="1"/>
    <col min="14090" max="14090" width="20.140625" customWidth="1"/>
    <col min="14091" max="14091" width="127.140625" customWidth="1"/>
    <col min="14344" max="14344" width="15.140625" customWidth="1"/>
    <col min="14345" max="14345" width="31.85546875" customWidth="1"/>
    <col min="14346" max="14346" width="20.140625" customWidth="1"/>
    <col min="14347" max="14347" width="127.140625" customWidth="1"/>
    <col min="14600" max="14600" width="15.140625" customWidth="1"/>
    <col min="14601" max="14601" width="31.85546875" customWidth="1"/>
    <col min="14602" max="14602" width="20.140625" customWidth="1"/>
    <col min="14603" max="14603" width="127.140625" customWidth="1"/>
    <col min="14856" max="14856" width="15.140625" customWidth="1"/>
    <col min="14857" max="14857" width="31.85546875" customWidth="1"/>
    <col min="14858" max="14858" width="20.140625" customWidth="1"/>
    <col min="14859" max="14859" width="127.140625" customWidth="1"/>
    <col min="15112" max="15112" width="15.140625" customWidth="1"/>
    <col min="15113" max="15113" width="31.85546875" customWidth="1"/>
    <col min="15114" max="15114" width="20.140625" customWidth="1"/>
    <col min="15115" max="15115" width="127.140625" customWidth="1"/>
    <col min="15368" max="15368" width="15.140625" customWidth="1"/>
    <col min="15369" max="15369" width="31.85546875" customWidth="1"/>
    <col min="15370" max="15370" width="20.140625" customWidth="1"/>
    <col min="15371" max="15371" width="127.140625" customWidth="1"/>
    <col min="15624" max="15624" width="15.140625" customWidth="1"/>
    <col min="15625" max="15625" width="31.85546875" customWidth="1"/>
    <col min="15626" max="15626" width="20.140625" customWidth="1"/>
    <col min="15627" max="15627" width="127.140625" customWidth="1"/>
    <col min="15880" max="15880" width="15.140625" customWidth="1"/>
    <col min="15881" max="15881" width="31.85546875" customWidth="1"/>
    <col min="15882" max="15882" width="20.140625" customWidth="1"/>
    <col min="15883" max="15883" width="127.140625" customWidth="1"/>
    <col min="16136" max="16136" width="15.140625" customWidth="1"/>
    <col min="16137" max="16137" width="31.85546875" customWidth="1"/>
    <col min="16138" max="16138" width="20.140625" customWidth="1"/>
    <col min="16139" max="16139" width="127.140625" customWidth="1"/>
  </cols>
  <sheetData>
    <row r="1" spans="1:117" hidden="1" x14ac:dyDescent="0.25">
      <c r="A1" s="38" t="s">
        <v>0</v>
      </c>
      <c r="B1" s="38" t="s">
        <v>784</v>
      </c>
      <c r="C1" s="38" t="s">
        <v>785</v>
      </c>
      <c r="D1" s="182" t="s">
        <v>786</v>
      </c>
      <c r="E1" s="182" t="s">
        <v>787</v>
      </c>
      <c r="F1" s="182" t="s">
        <v>788</v>
      </c>
      <c r="G1" s="182" t="s">
        <v>789</v>
      </c>
      <c r="H1" s="38" t="s">
        <v>790</v>
      </c>
      <c r="I1" s="38" t="s">
        <v>683</v>
      </c>
      <c r="J1" s="182" t="s">
        <v>684</v>
      </c>
      <c r="K1" s="38" t="s">
        <v>678</v>
      </c>
    </row>
    <row r="2" spans="1:117" s="183" customFormat="1" ht="18" customHeight="1" x14ac:dyDescent="0.25">
      <c r="A2" s="512" t="s">
        <v>127</v>
      </c>
      <c r="B2" s="512" t="s">
        <v>628</v>
      </c>
      <c r="C2" s="512"/>
      <c r="D2" s="512"/>
      <c r="E2" s="512"/>
      <c r="F2" s="512"/>
      <c r="G2" s="512"/>
      <c r="H2" s="512"/>
      <c r="I2" s="512" t="s">
        <v>598</v>
      </c>
      <c r="J2" s="512" t="s">
        <v>674</v>
      </c>
      <c r="K2" s="480"/>
      <c r="L2" s="186"/>
      <c r="M2" s="186"/>
      <c r="N2" s="186"/>
      <c r="O2" s="186"/>
      <c r="P2" s="186"/>
      <c r="Q2" s="186"/>
      <c r="R2" s="186"/>
      <c r="S2" s="186"/>
      <c r="T2" s="186"/>
      <c r="U2" s="186"/>
      <c r="V2" s="186"/>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c r="BH2" s="186"/>
      <c r="BI2" s="186"/>
      <c r="BJ2" s="186"/>
      <c r="BK2" s="186"/>
      <c r="BL2" s="186"/>
      <c r="BM2" s="186"/>
      <c r="BN2" s="186"/>
      <c r="BO2" s="186"/>
      <c r="BP2" s="186"/>
      <c r="BQ2" s="186"/>
      <c r="BR2" s="186"/>
      <c r="BS2" s="186"/>
      <c r="BT2" s="186"/>
      <c r="BU2" s="186"/>
      <c r="BV2" s="186"/>
      <c r="BW2" s="186"/>
      <c r="BX2" s="186"/>
      <c r="BY2" s="186"/>
      <c r="BZ2" s="186"/>
      <c r="CA2" s="186"/>
      <c r="CB2" s="186"/>
      <c r="CC2" s="186"/>
      <c r="CD2" s="186"/>
      <c r="CE2" s="186"/>
      <c r="CF2" s="186"/>
      <c r="CG2" s="186"/>
      <c r="CH2" s="186"/>
      <c r="CI2" s="186"/>
      <c r="CJ2" s="186"/>
      <c r="CK2" s="186"/>
      <c r="CL2" s="186"/>
      <c r="CM2" s="186"/>
      <c r="CN2" s="186"/>
      <c r="CO2" s="186"/>
      <c r="CP2" s="186"/>
      <c r="CQ2" s="186"/>
      <c r="CR2" s="186"/>
      <c r="CS2" s="186"/>
      <c r="CT2" s="186"/>
      <c r="CU2" s="186"/>
      <c r="CV2" s="186"/>
      <c r="CW2" s="186"/>
      <c r="CX2" s="186"/>
      <c r="CY2" s="186"/>
      <c r="CZ2" s="186"/>
      <c r="DA2" s="186"/>
      <c r="DB2" s="186"/>
      <c r="DC2" s="186"/>
      <c r="DD2" s="186"/>
      <c r="DE2" s="186"/>
      <c r="DF2" s="186"/>
      <c r="DG2" s="186"/>
      <c r="DH2" s="186"/>
      <c r="DI2" s="186"/>
      <c r="DJ2" s="186"/>
      <c r="DK2" s="186"/>
      <c r="DL2" s="186"/>
      <c r="DM2" s="186"/>
    </row>
    <row r="3" spans="1:117" s="186" customFormat="1" ht="18" customHeight="1" x14ac:dyDescent="0.25">
      <c r="A3" s="512"/>
      <c r="B3" s="465" t="s">
        <v>569</v>
      </c>
      <c r="C3" s="246">
        <v>18810</v>
      </c>
      <c r="D3" s="246">
        <v>18994</v>
      </c>
      <c r="E3" s="246">
        <v>19360</v>
      </c>
      <c r="F3" s="246">
        <v>19725</v>
      </c>
      <c r="G3" s="246">
        <v>20090</v>
      </c>
      <c r="H3" s="246">
        <v>20455</v>
      </c>
      <c r="I3" s="512"/>
      <c r="J3" s="512"/>
      <c r="K3" s="479"/>
    </row>
    <row r="4" spans="1:117" ht="18" customHeight="1" x14ac:dyDescent="0.25">
      <c r="A4" s="134">
        <v>40909</v>
      </c>
      <c r="B4" s="104" t="s">
        <v>589</v>
      </c>
      <c r="C4" s="104" t="s">
        <v>590</v>
      </c>
      <c r="D4" s="104" t="s">
        <v>592</v>
      </c>
      <c r="E4" s="104" t="s">
        <v>593</v>
      </c>
      <c r="F4" s="104" t="s">
        <v>595</v>
      </c>
      <c r="G4" s="104" t="s">
        <v>588</v>
      </c>
      <c r="H4" s="105"/>
      <c r="I4" s="135" t="s">
        <v>1119</v>
      </c>
      <c r="J4" s="268">
        <v>40907</v>
      </c>
      <c r="K4" s="477"/>
      <c r="L4" s="477"/>
      <c r="M4" s="477"/>
      <c r="N4" s="477"/>
      <c r="O4" s="477"/>
      <c r="P4" s="477"/>
      <c r="Q4" s="477"/>
      <c r="R4" s="477"/>
      <c r="S4" s="477"/>
      <c r="T4" s="477"/>
      <c r="U4" s="477"/>
      <c r="V4" s="477"/>
      <c r="W4" s="477"/>
    </row>
    <row r="5" spans="1:117" ht="18" customHeight="1" x14ac:dyDescent="0.25">
      <c r="A5" s="134">
        <v>40725</v>
      </c>
      <c r="B5" s="104" t="s">
        <v>589</v>
      </c>
      <c r="C5" s="104" t="s">
        <v>590</v>
      </c>
      <c r="D5" s="104" t="s">
        <v>591</v>
      </c>
      <c r="E5" s="104" t="s">
        <v>594</v>
      </c>
      <c r="F5" s="104" t="s">
        <v>596</v>
      </c>
      <c r="G5" s="104" t="s">
        <v>597</v>
      </c>
      <c r="H5" s="104" t="s">
        <v>588</v>
      </c>
      <c r="I5" s="135" t="s">
        <v>1207</v>
      </c>
      <c r="J5" s="478"/>
      <c r="K5" s="477"/>
      <c r="L5" s="477"/>
      <c r="M5" s="477"/>
      <c r="N5" s="477"/>
      <c r="O5" s="477"/>
      <c r="P5" s="477"/>
      <c r="Q5" s="477"/>
      <c r="R5" s="477"/>
      <c r="S5" s="477"/>
      <c r="T5" s="477"/>
      <c r="U5" s="477"/>
      <c r="V5" s="477"/>
      <c r="W5" s="477"/>
    </row>
    <row r="6" spans="1:117" ht="18" customHeight="1" x14ac:dyDescent="0.25">
      <c r="A6" s="134">
        <v>31048</v>
      </c>
      <c r="B6" s="104" t="s">
        <v>589</v>
      </c>
      <c r="C6" s="105"/>
      <c r="D6" s="105"/>
      <c r="E6" s="105"/>
      <c r="F6" s="105"/>
      <c r="G6" s="105"/>
      <c r="H6" s="105"/>
      <c r="I6" s="135" t="s">
        <v>942</v>
      </c>
      <c r="J6" s="478">
        <v>30939</v>
      </c>
      <c r="K6" s="477"/>
      <c r="L6" s="477"/>
      <c r="M6" s="477"/>
      <c r="N6" s="477"/>
      <c r="O6" s="477"/>
      <c r="P6" s="477"/>
      <c r="Q6" s="477"/>
      <c r="R6" s="477"/>
      <c r="S6" s="477"/>
      <c r="T6" s="477"/>
      <c r="U6" s="477"/>
      <c r="V6" s="477"/>
      <c r="W6" s="477"/>
    </row>
    <row r="7" spans="1:117" s="34" customFormat="1" x14ac:dyDescent="0.25">
      <c r="A7" s="134">
        <v>27760</v>
      </c>
      <c r="B7" s="104" t="s">
        <v>578</v>
      </c>
      <c r="C7" s="105"/>
      <c r="D7" s="105"/>
      <c r="E7" s="105"/>
      <c r="F7" s="105"/>
      <c r="G7" s="105"/>
      <c r="H7" s="105"/>
      <c r="I7" s="464" t="s">
        <v>1226</v>
      </c>
      <c r="J7" s="283">
        <v>27759</v>
      </c>
      <c r="K7" t="s">
        <v>1284</v>
      </c>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row>
    <row r="8" spans="1:117" s="34" customFormat="1" ht="30" x14ac:dyDescent="0.25">
      <c r="A8" s="134">
        <v>13516</v>
      </c>
      <c r="B8" s="104" t="s">
        <v>583</v>
      </c>
      <c r="C8" s="105"/>
      <c r="D8" s="105"/>
      <c r="E8" s="105"/>
      <c r="F8" s="105"/>
      <c r="G8" s="105"/>
      <c r="H8" s="105"/>
      <c r="I8" s="135" t="s">
        <v>1280</v>
      </c>
      <c r="J8" s="283"/>
      <c r="K8" s="107" t="s">
        <v>1283</v>
      </c>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row>
    <row r="9" spans="1:117" s="38" customFormat="1" x14ac:dyDescent="0.25">
      <c r="B9" s="122"/>
      <c r="C9" s="122"/>
      <c r="K9" s="228"/>
    </row>
    <row r="10" spans="1:117" s="38" customFormat="1" x14ac:dyDescent="0.25">
      <c r="B10" s="440" t="s">
        <v>1167</v>
      </c>
      <c r="C10" s="122"/>
      <c r="K10" s="228"/>
    </row>
    <row r="11" spans="1:117" s="38" customFormat="1" x14ac:dyDescent="0.25">
      <c r="B11" s="122" t="s">
        <v>1216</v>
      </c>
      <c r="C11" s="122"/>
      <c r="K11" s="228"/>
    </row>
    <row r="12" spans="1:117" s="38" customFormat="1" x14ac:dyDescent="0.25">
      <c r="B12" s="122" t="s">
        <v>1117</v>
      </c>
      <c r="C12" s="122"/>
      <c r="K12" s="228"/>
    </row>
    <row r="13" spans="1:117" s="38" customFormat="1" x14ac:dyDescent="0.25">
      <c r="K13" s="205"/>
    </row>
    <row r="14" spans="1:117" s="38" customFormat="1" x14ac:dyDescent="0.25">
      <c r="B14" s="379" t="s">
        <v>920</v>
      </c>
    </row>
    <row r="15" spans="1:117" s="38" customFormat="1" x14ac:dyDescent="0.25">
      <c r="B15" s="399" t="s">
        <v>1215</v>
      </c>
    </row>
    <row r="16" spans="1:117" s="38" customFormat="1" x14ac:dyDescent="0.25">
      <c r="B16" s="38" t="s">
        <v>1214</v>
      </c>
    </row>
    <row r="17" spans="2:10" s="38" customFormat="1" x14ac:dyDescent="0.25">
      <c r="B17" s="38" t="s">
        <v>1213</v>
      </c>
    </row>
    <row r="18" spans="2:10" s="369" customFormat="1" ht="53.25" customHeight="1" x14ac:dyDescent="0.25">
      <c r="B18" s="520" t="s">
        <v>1282</v>
      </c>
      <c r="C18" s="520"/>
      <c r="D18" s="520"/>
      <c r="E18" s="520"/>
      <c r="F18" s="520"/>
      <c r="G18" s="520"/>
      <c r="H18" s="520"/>
      <c r="I18" s="520"/>
      <c r="J18" s="520"/>
    </row>
    <row r="19" spans="2:10" s="38" customFormat="1" x14ac:dyDescent="0.25"/>
    <row r="20" spans="2:10" s="38" customFormat="1" x14ac:dyDescent="0.25"/>
    <row r="21" spans="2:10" s="38" customFormat="1" x14ac:dyDescent="0.25"/>
    <row r="22" spans="2:10" s="38" customFormat="1" x14ac:dyDescent="0.25"/>
    <row r="23" spans="2:10" s="38" customFormat="1" x14ac:dyDescent="0.25"/>
    <row r="24" spans="2:10" s="38" customFormat="1" x14ac:dyDescent="0.25"/>
    <row r="25" spans="2:10" s="38" customFormat="1" x14ac:dyDescent="0.25"/>
    <row r="26" spans="2:10" s="38" customFormat="1" x14ac:dyDescent="0.25"/>
    <row r="27" spans="2:10" s="38" customFormat="1" x14ac:dyDescent="0.25"/>
    <row r="28" spans="2:10" s="38" customFormat="1" x14ac:dyDescent="0.25"/>
    <row r="29" spans="2:10" s="38" customFormat="1" x14ac:dyDescent="0.25"/>
    <row r="30" spans="2:10" s="38" customFormat="1" x14ac:dyDescent="0.25"/>
    <row r="31" spans="2:10" s="38" customFormat="1" x14ac:dyDescent="0.25"/>
    <row r="32" spans="2:10"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sheetData>
  <mergeCells count="5">
    <mergeCell ref="A2:A3"/>
    <mergeCell ref="B2:H2"/>
    <mergeCell ref="I2:I3"/>
    <mergeCell ref="J2:J3"/>
    <mergeCell ref="B18:J1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2" workbookViewId="0">
      <pane xSplit="1" ySplit="2" topLeftCell="B4" activePane="bottomRight" state="frozen"/>
      <selection activeCell="A2" sqref="A2"/>
      <selection pane="topRight" activeCell="B2" sqref="B2"/>
      <selection pane="bottomLeft" activeCell="A4" sqref="A4"/>
      <selection pane="bottomRight" activeCell="A7" sqref="A7"/>
    </sheetView>
  </sheetViews>
  <sheetFormatPr baseColWidth="10" defaultRowHeight="15" x14ac:dyDescent="0.25"/>
  <cols>
    <col min="1" max="1" width="14.5703125" style="38" customWidth="1"/>
    <col min="2" max="2" width="19.5703125" style="38" customWidth="1"/>
    <col min="3" max="8" width="15.140625" style="38" customWidth="1"/>
    <col min="9" max="9" width="39" style="38" customWidth="1"/>
    <col min="10" max="10" width="17" style="38" customWidth="1"/>
    <col min="11" max="11" width="127.140625" style="38" customWidth="1"/>
    <col min="12" max="263" width="11.42578125" style="38"/>
    <col min="264" max="264" width="15.140625" style="38" customWidth="1"/>
    <col min="265" max="265" width="31.85546875" style="38" customWidth="1"/>
    <col min="266" max="266" width="20.140625" style="38" customWidth="1"/>
    <col min="267" max="267" width="127.140625" style="38" customWidth="1"/>
    <col min="268" max="519" width="11.42578125" style="38"/>
    <col min="520" max="520" width="15.140625" style="38" customWidth="1"/>
    <col min="521" max="521" width="31.85546875" style="38" customWidth="1"/>
    <col min="522" max="522" width="20.140625" style="38" customWidth="1"/>
    <col min="523" max="523" width="127.140625" style="38" customWidth="1"/>
    <col min="524" max="775" width="11.42578125" style="38"/>
    <col min="776" max="776" width="15.140625" style="38" customWidth="1"/>
    <col min="777" max="777" width="31.85546875" style="38" customWidth="1"/>
    <col min="778" max="778" width="20.140625" style="38" customWidth="1"/>
    <col min="779" max="779" width="127.140625" style="38" customWidth="1"/>
    <col min="780" max="1031" width="11.42578125" style="38"/>
    <col min="1032" max="1032" width="15.140625" style="38" customWidth="1"/>
    <col min="1033" max="1033" width="31.85546875" style="38" customWidth="1"/>
    <col min="1034" max="1034" width="20.140625" style="38" customWidth="1"/>
    <col min="1035" max="1035" width="127.140625" style="38" customWidth="1"/>
    <col min="1036" max="1287" width="11.42578125" style="38"/>
    <col min="1288" max="1288" width="15.140625" style="38" customWidth="1"/>
    <col min="1289" max="1289" width="31.85546875" style="38" customWidth="1"/>
    <col min="1290" max="1290" width="20.140625" style="38" customWidth="1"/>
    <col min="1291" max="1291" width="127.140625" style="38" customWidth="1"/>
    <col min="1292" max="1543" width="11.42578125" style="38"/>
    <col min="1544" max="1544" width="15.140625" style="38" customWidth="1"/>
    <col min="1545" max="1545" width="31.85546875" style="38" customWidth="1"/>
    <col min="1546" max="1546" width="20.140625" style="38" customWidth="1"/>
    <col min="1547" max="1547" width="127.140625" style="38" customWidth="1"/>
    <col min="1548" max="1799" width="11.42578125" style="38"/>
    <col min="1800" max="1800" width="15.140625" style="38" customWidth="1"/>
    <col min="1801" max="1801" width="31.85546875" style="38" customWidth="1"/>
    <col min="1802" max="1802" width="20.140625" style="38" customWidth="1"/>
    <col min="1803" max="1803" width="127.140625" style="38" customWidth="1"/>
    <col min="1804" max="2055" width="11.42578125" style="38"/>
    <col min="2056" max="2056" width="15.140625" style="38" customWidth="1"/>
    <col min="2057" max="2057" width="31.85546875" style="38" customWidth="1"/>
    <col min="2058" max="2058" width="20.140625" style="38" customWidth="1"/>
    <col min="2059" max="2059" width="127.140625" style="38" customWidth="1"/>
    <col min="2060" max="2311" width="11.42578125" style="38"/>
    <col min="2312" max="2312" width="15.140625" style="38" customWidth="1"/>
    <col min="2313" max="2313" width="31.85546875" style="38" customWidth="1"/>
    <col min="2314" max="2314" width="20.140625" style="38" customWidth="1"/>
    <col min="2315" max="2315" width="127.140625" style="38" customWidth="1"/>
    <col min="2316" max="2567" width="11.42578125" style="38"/>
    <col min="2568" max="2568" width="15.140625" style="38" customWidth="1"/>
    <col min="2569" max="2569" width="31.85546875" style="38" customWidth="1"/>
    <col min="2570" max="2570" width="20.140625" style="38" customWidth="1"/>
    <col min="2571" max="2571" width="127.140625" style="38" customWidth="1"/>
    <col min="2572" max="2823" width="11.42578125" style="38"/>
    <col min="2824" max="2824" width="15.140625" style="38" customWidth="1"/>
    <col min="2825" max="2825" width="31.85546875" style="38" customWidth="1"/>
    <col min="2826" max="2826" width="20.140625" style="38" customWidth="1"/>
    <col min="2827" max="2827" width="127.140625" style="38" customWidth="1"/>
    <col min="2828" max="3079" width="11.42578125" style="38"/>
    <col min="3080" max="3080" width="15.140625" style="38" customWidth="1"/>
    <col min="3081" max="3081" width="31.85546875" style="38" customWidth="1"/>
    <col min="3082" max="3082" width="20.140625" style="38" customWidth="1"/>
    <col min="3083" max="3083" width="127.140625" style="38" customWidth="1"/>
    <col min="3084" max="3335" width="11.42578125" style="38"/>
    <col min="3336" max="3336" width="15.140625" style="38" customWidth="1"/>
    <col min="3337" max="3337" width="31.85546875" style="38" customWidth="1"/>
    <col min="3338" max="3338" width="20.140625" style="38" customWidth="1"/>
    <col min="3339" max="3339" width="127.140625" style="38" customWidth="1"/>
    <col min="3340" max="3591" width="11.42578125" style="38"/>
    <col min="3592" max="3592" width="15.140625" style="38" customWidth="1"/>
    <col min="3593" max="3593" width="31.85546875" style="38" customWidth="1"/>
    <col min="3594" max="3594" width="20.140625" style="38" customWidth="1"/>
    <col min="3595" max="3595" width="127.140625" style="38" customWidth="1"/>
    <col min="3596" max="3847" width="11.42578125" style="38"/>
    <col min="3848" max="3848" width="15.140625" style="38" customWidth="1"/>
    <col min="3849" max="3849" width="31.85546875" style="38" customWidth="1"/>
    <col min="3850" max="3850" width="20.140625" style="38" customWidth="1"/>
    <col min="3851" max="3851" width="127.140625" style="38" customWidth="1"/>
    <col min="3852" max="4103" width="11.42578125" style="38"/>
    <col min="4104" max="4104" width="15.140625" style="38" customWidth="1"/>
    <col min="4105" max="4105" width="31.85546875" style="38" customWidth="1"/>
    <col min="4106" max="4106" width="20.140625" style="38" customWidth="1"/>
    <col min="4107" max="4107" width="127.140625" style="38" customWidth="1"/>
    <col min="4108" max="4359" width="11.42578125" style="38"/>
    <col min="4360" max="4360" width="15.140625" style="38" customWidth="1"/>
    <col min="4361" max="4361" width="31.85546875" style="38" customWidth="1"/>
    <col min="4362" max="4362" width="20.140625" style="38" customWidth="1"/>
    <col min="4363" max="4363" width="127.140625" style="38" customWidth="1"/>
    <col min="4364" max="4615" width="11.42578125" style="38"/>
    <col min="4616" max="4616" width="15.140625" style="38" customWidth="1"/>
    <col min="4617" max="4617" width="31.85546875" style="38" customWidth="1"/>
    <col min="4618" max="4618" width="20.140625" style="38" customWidth="1"/>
    <col min="4619" max="4619" width="127.140625" style="38" customWidth="1"/>
    <col min="4620" max="4871" width="11.42578125" style="38"/>
    <col min="4872" max="4872" width="15.140625" style="38" customWidth="1"/>
    <col min="4873" max="4873" width="31.85546875" style="38" customWidth="1"/>
    <col min="4874" max="4874" width="20.140625" style="38" customWidth="1"/>
    <col min="4875" max="4875" width="127.140625" style="38" customWidth="1"/>
    <col min="4876" max="5127" width="11.42578125" style="38"/>
    <col min="5128" max="5128" width="15.140625" style="38" customWidth="1"/>
    <col min="5129" max="5129" width="31.85546875" style="38" customWidth="1"/>
    <col min="5130" max="5130" width="20.140625" style="38" customWidth="1"/>
    <col min="5131" max="5131" width="127.140625" style="38" customWidth="1"/>
    <col min="5132" max="5383" width="11.42578125" style="38"/>
    <col min="5384" max="5384" width="15.140625" style="38" customWidth="1"/>
    <col min="5385" max="5385" width="31.85546875" style="38" customWidth="1"/>
    <col min="5386" max="5386" width="20.140625" style="38" customWidth="1"/>
    <col min="5387" max="5387" width="127.140625" style="38" customWidth="1"/>
    <col min="5388" max="5639" width="11.42578125" style="38"/>
    <col min="5640" max="5640" width="15.140625" style="38" customWidth="1"/>
    <col min="5641" max="5641" width="31.85546875" style="38" customWidth="1"/>
    <col min="5642" max="5642" width="20.140625" style="38" customWidth="1"/>
    <col min="5643" max="5643" width="127.140625" style="38" customWidth="1"/>
    <col min="5644" max="5895" width="11.42578125" style="38"/>
    <col min="5896" max="5896" width="15.140625" style="38" customWidth="1"/>
    <col min="5897" max="5897" width="31.85546875" style="38" customWidth="1"/>
    <col min="5898" max="5898" width="20.140625" style="38" customWidth="1"/>
    <col min="5899" max="5899" width="127.140625" style="38" customWidth="1"/>
    <col min="5900" max="6151" width="11.42578125" style="38"/>
    <col min="6152" max="6152" width="15.140625" style="38" customWidth="1"/>
    <col min="6153" max="6153" width="31.85546875" style="38" customWidth="1"/>
    <col min="6154" max="6154" width="20.140625" style="38" customWidth="1"/>
    <col min="6155" max="6155" width="127.140625" style="38" customWidth="1"/>
    <col min="6156" max="6407" width="11.42578125" style="38"/>
    <col min="6408" max="6408" width="15.140625" style="38" customWidth="1"/>
    <col min="6409" max="6409" width="31.85546875" style="38" customWidth="1"/>
    <col min="6410" max="6410" width="20.140625" style="38" customWidth="1"/>
    <col min="6411" max="6411" width="127.140625" style="38" customWidth="1"/>
    <col min="6412" max="6663" width="11.42578125" style="38"/>
    <col min="6664" max="6664" width="15.140625" style="38" customWidth="1"/>
    <col min="6665" max="6665" width="31.85546875" style="38" customWidth="1"/>
    <col min="6666" max="6666" width="20.140625" style="38" customWidth="1"/>
    <col min="6667" max="6667" width="127.140625" style="38" customWidth="1"/>
    <col min="6668" max="6919" width="11.42578125" style="38"/>
    <col min="6920" max="6920" width="15.140625" style="38" customWidth="1"/>
    <col min="6921" max="6921" width="31.85546875" style="38" customWidth="1"/>
    <col min="6922" max="6922" width="20.140625" style="38" customWidth="1"/>
    <col min="6923" max="6923" width="127.140625" style="38" customWidth="1"/>
    <col min="6924" max="7175" width="11.42578125" style="38"/>
    <col min="7176" max="7176" width="15.140625" style="38" customWidth="1"/>
    <col min="7177" max="7177" width="31.85546875" style="38" customWidth="1"/>
    <col min="7178" max="7178" width="20.140625" style="38" customWidth="1"/>
    <col min="7179" max="7179" width="127.140625" style="38" customWidth="1"/>
    <col min="7180" max="7431" width="11.42578125" style="38"/>
    <col min="7432" max="7432" width="15.140625" style="38" customWidth="1"/>
    <col min="7433" max="7433" width="31.85546875" style="38" customWidth="1"/>
    <col min="7434" max="7434" width="20.140625" style="38" customWidth="1"/>
    <col min="7435" max="7435" width="127.140625" style="38" customWidth="1"/>
    <col min="7436" max="7687" width="11.42578125" style="38"/>
    <col min="7688" max="7688" width="15.140625" style="38" customWidth="1"/>
    <col min="7689" max="7689" width="31.85546875" style="38" customWidth="1"/>
    <col min="7690" max="7690" width="20.140625" style="38" customWidth="1"/>
    <col min="7691" max="7691" width="127.140625" style="38" customWidth="1"/>
    <col min="7692" max="7943" width="11.42578125" style="38"/>
    <col min="7944" max="7944" width="15.140625" style="38" customWidth="1"/>
    <col min="7945" max="7945" width="31.85546875" style="38" customWidth="1"/>
    <col min="7946" max="7946" width="20.140625" style="38" customWidth="1"/>
    <col min="7947" max="7947" width="127.140625" style="38" customWidth="1"/>
    <col min="7948" max="8199" width="11.42578125" style="38"/>
    <col min="8200" max="8200" width="15.140625" style="38" customWidth="1"/>
    <col min="8201" max="8201" width="31.85546875" style="38" customWidth="1"/>
    <col min="8202" max="8202" width="20.140625" style="38" customWidth="1"/>
    <col min="8203" max="8203" width="127.140625" style="38" customWidth="1"/>
    <col min="8204" max="8455" width="11.42578125" style="38"/>
    <col min="8456" max="8456" width="15.140625" style="38" customWidth="1"/>
    <col min="8457" max="8457" width="31.85546875" style="38" customWidth="1"/>
    <col min="8458" max="8458" width="20.140625" style="38" customWidth="1"/>
    <col min="8459" max="8459" width="127.140625" style="38" customWidth="1"/>
    <col min="8460" max="8711" width="11.42578125" style="38"/>
    <col min="8712" max="8712" width="15.140625" style="38" customWidth="1"/>
    <col min="8713" max="8713" width="31.85546875" style="38" customWidth="1"/>
    <col min="8714" max="8714" width="20.140625" style="38" customWidth="1"/>
    <col min="8715" max="8715" width="127.140625" style="38" customWidth="1"/>
    <col min="8716" max="8967" width="11.42578125" style="38"/>
    <col min="8968" max="8968" width="15.140625" style="38" customWidth="1"/>
    <col min="8969" max="8969" width="31.85546875" style="38" customWidth="1"/>
    <col min="8970" max="8970" width="20.140625" style="38" customWidth="1"/>
    <col min="8971" max="8971" width="127.140625" style="38" customWidth="1"/>
    <col min="8972" max="9223" width="11.42578125" style="38"/>
    <col min="9224" max="9224" width="15.140625" style="38" customWidth="1"/>
    <col min="9225" max="9225" width="31.85546875" style="38" customWidth="1"/>
    <col min="9226" max="9226" width="20.140625" style="38" customWidth="1"/>
    <col min="9227" max="9227" width="127.140625" style="38" customWidth="1"/>
    <col min="9228" max="9479" width="11.42578125" style="38"/>
    <col min="9480" max="9480" width="15.140625" style="38" customWidth="1"/>
    <col min="9481" max="9481" width="31.85546875" style="38" customWidth="1"/>
    <col min="9482" max="9482" width="20.140625" style="38" customWidth="1"/>
    <col min="9483" max="9483" width="127.140625" style="38" customWidth="1"/>
    <col min="9484" max="9735" width="11.42578125" style="38"/>
    <col min="9736" max="9736" width="15.140625" style="38" customWidth="1"/>
    <col min="9737" max="9737" width="31.85546875" style="38" customWidth="1"/>
    <col min="9738" max="9738" width="20.140625" style="38" customWidth="1"/>
    <col min="9739" max="9739" width="127.140625" style="38" customWidth="1"/>
    <col min="9740" max="9991" width="11.42578125" style="38"/>
    <col min="9992" max="9992" width="15.140625" style="38" customWidth="1"/>
    <col min="9993" max="9993" width="31.85546875" style="38" customWidth="1"/>
    <col min="9994" max="9994" width="20.140625" style="38" customWidth="1"/>
    <col min="9995" max="9995" width="127.140625" style="38" customWidth="1"/>
    <col min="9996" max="10247" width="11.42578125" style="38"/>
    <col min="10248" max="10248" width="15.140625" style="38" customWidth="1"/>
    <col min="10249" max="10249" width="31.85546875" style="38" customWidth="1"/>
    <col min="10250" max="10250" width="20.140625" style="38" customWidth="1"/>
    <col min="10251" max="10251" width="127.140625" style="38" customWidth="1"/>
    <col min="10252" max="10503" width="11.42578125" style="38"/>
    <col min="10504" max="10504" width="15.140625" style="38" customWidth="1"/>
    <col min="10505" max="10505" width="31.85546875" style="38" customWidth="1"/>
    <col min="10506" max="10506" width="20.140625" style="38" customWidth="1"/>
    <col min="10507" max="10507" width="127.140625" style="38" customWidth="1"/>
    <col min="10508" max="10759" width="11.42578125" style="38"/>
    <col min="10760" max="10760" width="15.140625" style="38" customWidth="1"/>
    <col min="10761" max="10761" width="31.85546875" style="38" customWidth="1"/>
    <col min="10762" max="10762" width="20.140625" style="38" customWidth="1"/>
    <col min="10763" max="10763" width="127.140625" style="38" customWidth="1"/>
    <col min="10764" max="11015" width="11.42578125" style="38"/>
    <col min="11016" max="11016" width="15.140625" style="38" customWidth="1"/>
    <col min="11017" max="11017" width="31.85546875" style="38" customWidth="1"/>
    <col min="11018" max="11018" width="20.140625" style="38" customWidth="1"/>
    <col min="11019" max="11019" width="127.140625" style="38" customWidth="1"/>
    <col min="11020" max="11271" width="11.42578125" style="38"/>
    <col min="11272" max="11272" width="15.140625" style="38" customWidth="1"/>
    <col min="11273" max="11273" width="31.85546875" style="38" customWidth="1"/>
    <col min="11274" max="11274" width="20.140625" style="38" customWidth="1"/>
    <col min="11275" max="11275" width="127.140625" style="38" customWidth="1"/>
    <col min="11276" max="11527" width="11.42578125" style="38"/>
    <col min="11528" max="11528" width="15.140625" style="38" customWidth="1"/>
    <col min="11529" max="11529" width="31.85546875" style="38" customWidth="1"/>
    <col min="11530" max="11530" width="20.140625" style="38" customWidth="1"/>
    <col min="11531" max="11531" width="127.140625" style="38" customWidth="1"/>
    <col min="11532" max="11783" width="11.42578125" style="38"/>
    <col min="11784" max="11784" width="15.140625" style="38" customWidth="1"/>
    <col min="11785" max="11785" width="31.85546875" style="38" customWidth="1"/>
    <col min="11786" max="11786" width="20.140625" style="38" customWidth="1"/>
    <col min="11787" max="11787" width="127.140625" style="38" customWidth="1"/>
    <col min="11788" max="12039" width="11.42578125" style="38"/>
    <col min="12040" max="12040" width="15.140625" style="38" customWidth="1"/>
    <col min="12041" max="12041" width="31.85546875" style="38" customWidth="1"/>
    <col min="12042" max="12042" width="20.140625" style="38" customWidth="1"/>
    <col min="12043" max="12043" width="127.140625" style="38" customWidth="1"/>
    <col min="12044" max="12295" width="11.42578125" style="38"/>
    <col min="12296" max="12296" width="15.140625" style="38" customWidth="1"/>
    <col min="12297" max="12297" width="31.85546875" style="38" customWidth="1"/>
    <col min="12298" max="12298" width="20.140625" style="38" customWidth="1"/>
    <col min="12299" max="12299" width="127.140625" style="38" customWidth="1"/>
    <col min="12300" max="12551" width="11.42578125" style="38"/>
    <col min="12552" max="12552" width="15.140625" style="38" customWidth="1"/>
    <col min="12553" max="12553" width="31.85546875" style="38" customWidth="1"/>
    <col min="12554" max="12554" width="20.140625" style="38" customWidth="1"/>
    <col min="12555" max="12555" width="127.140625" style="38" customWidth="1"/>
    <col min="12556" max="12807" width="11.42578125" style="38"/>
    <col min="12808" max="12808" width="15.140625" style="38" customWidth="1"/>
    <col min="12809" max="12809" width="31.85546875" style="38" customWidth="1"/>
    <col min="12810" max="12810" width="20.140625" style="38" customWidth="1"/>
    <col min="12811" max="12811" width="127.140625" style="38" customWidth="1"/>
    <col min="12812" max="13063" width="11.42578125" style="38"/>
    <col min="13064" max="13064" width="15.140625" style="38" customWidth="1"/>
    <col min="13065" max="13065" width="31.85546875" style="38" customWidth="1"/>
    <col min="13066" max="13066" width="20.140625" style="38" customWidth="1"/>
    <col min="13067" max="13067" width="127.140625" style="38" customWidth="1"/>
    <col min="13068" max="13319" width="11.42578125" style="38"/>
    <col min="13320" max="13320" width="15.140625" style="38" customWidth="1"/>
    <col min="13321" max="13321" width="31.85546875" style="38" customWidth="1"/>
    <col min="13322" max="13322" width="20.140625" style="38" customWidth="1"/>
    <col min="13323" max="13323" width="127.140625" style="38" customWidth="1"/>
    <col min="13324" max="13575" width="11.42578125" style="38"/>
    <col min="13576" max="13576" width="15.140625" style="38" customWidth="1"/>
    <col min="13577" max="13577" width="31.85546875" style="38" customWidth="1"/>
    <col min="13578" max="13578" width="20.140625" style="38" customWidth="1"/>
    <col min="13579" max="13579" width="127.140625" style="38" customWidth="1"/>
    <col min="13580" max="13831" width="11.42578125" style="38"/>
    <col min="13832" max="13832" width="15.140625" style="38" customWidth="1"/>
    <col min="13833" max="13833" width="31.85546875" style="38" customWidth="1"/>
    <col min="13834" max="13834" width="20.140625" style="38" customWidth="1"/>
    <col min="13835" max="13835" width="127.140625" style="38" customWidth="1"/>
    <col min="13836" max="14087" width="11.42578125" style="38"/>
    <col min="14088" max="14088" width="15.140625" style="38" customWidth="1"/>
    <col min="14089" max="14089" width="31.85546875" style="38" customWidth="1"/>
    <col min="14090" max="14090" width="20.140625" style="38" customWidth="1"/>
    <col min="14091" max="14091" width="127.140625" style="38" customWidth="1"/>
    <col min="14092" max="14343" width="11.42578125" style="38"/>
    <col min="14344" max="14344" width="15.140625" style="38" customWidth="1"/>
    <col min="14345" max="14345" width="31.85546875" style="38" customWidth="1"/>
    <col min="14346" max="14346" width="20.140625" style="38" customWidth="1"/>
    <col min="14347" max="14347" width="127.140625" style="38" customWidth="1"/>
    <col min="14348" max="14599" width="11.42578125" style="38"/>
    <col min="14600" max="14600" width="15.140625" style="38" customWidth="1"/>
    <col min="14601" max="14601" width="31.85546875" style="38" customWidth="1"/>
    <col min="14602" max="14602" width="20.140625" style="38" customWidth="1"/>
    <col min="14603" max="14603" width="127.140625" style="38" customWidth="1"/>
    <col min="14604" max="14855" width="11.42578125" style="38"/>
    <col min="14856" max="14856" width="15.140625" style="38" customWidth="1"/>
    <col min="14857" max="14857" width="31.85546875" style="38" customWidth="1"/>
    <col min="14858" max="14858" width="20.140625" style="38" customWidth="1"/>
    <col min="14859" max="14859" width="127.140625" style="38" customWidth="1"/>
    <col min="14860" max="15111" width="11.42578125" style="38"/>
    <col min="15112" max="15112" width="15.140625" style="38" customWidth="1"/>
    <col min="15113" max="15113" width="31.85546875" style="38" customWidth="1"/>
    <col min="15114" max="15114" width="20.140625" style="38" customWidth="1"/>
    <col min="15115" max="15115" width="127.140625" style="38" customWidth="1"/>
    <col min="15116" max="15367" width="11.42578125" style="38"/>
    <col min="15368" max="15368" width="15.140625" style="38" customWidth="1"/>
    <col min="15369" max="15369" width="31.85546875" style="38" customWidth="1"/>
    <col min="15370" max="15370" width="20.140625" style="38" customWidth="1"/>
    <col min="15371" max="15371" width="127.140625" style="38" customWidth="1"/>
    <col min="15372" max="15623" width="11.42578125" style="38"/>
    <col min="15624" max="15624" width="15.140625" style="38" customWidth="1"/>
    <col min="15625" max="15625" width="31.85546875" style="38" customWidth="1"/>
    <col min="15626" max="15626" width="20.140625" style="38" customWidth="1"/>
    <col min="15627" max="15627" width="127.140625" style="38" customWidth="1"/>
    <col min="15628" max="15879" width="11.42578125" style="38"/>
    <col min="15880" max="15880" width="15.140625" style="38" customWidth="1"/>
    <col min="15881" max="15881" width="31.85546875" style="38" customWidth="1"/>
    <col min="15882" max="15882" width="20.140625" style="38" customWidth="1"/>
    <col min="15883" max="15883" width="127.140625" style="38" customWidth="1"/>
    <col min="15884" max="16135" width="11.42578125" style="38"/>
    <col min="16136" max="16136" width="15.140625" style="38" customWidth="1"/>
    <col min="16137" max="16137" width="31.85546875" style="38" customWidth="1"/>
    <col min="16138" max="16138" width="20.140625" style="38" customWidth="1"/>
    <col min="16139" max="16139" width="127.140625" style="38" customWidth="1"/>
    <col min="16140" max="16384" width="11.42578125" style="38"/>
  </cols>
  <sheetData>
    <row r="1" spans="1:11" hidden="1" x14ac:dyDescent="0.25">
      <c r="A1" s="38" t="s">
        <v>0</v>
      </c>
      <c r="B1" s="38" t="s">
        <v>685</v>
      </c>
      <c r="C1" s="38" t="s">
        <v>686</v>
      </c>
      <c r="D1" s="182" t="s">
        <v>687</v>
      </c>
      <c r="E1" s="182" t="s">
        <v>688</v>
      </c>
      <c r="F1" s="182" t="s">
        <v>689</v>
      </c>
      <c r="G1" s="182" t="s">
        <v>690</v>
      </c>
      <c r="H1" s="38" t="s">
        <v>691</v>
      </c>
      <c r="I1" s="38" t="s">
        <v>683</v>
      </c>
      <c r="J1" s="182" t="s">
        <v>684</v>
      </c>
      <c r="K1" s="38" t="s">
        <v>678</v>
      </c>
    </row>
    <row r="2" spans="1:11" ht="18" customHeight="1" x14ac:dyDescent="0.25">
      <c r="A2" s="500" t="s">
        <v>127</v>
      </c>
      <c r="B2" s="500" t="s">
        <v>629</v>
      </c>
      <c r="C2" s="500"/>
      <c r="D2" s="500"/>
      <c r="E2" s="500"/>
      <c r="F2" s="500"/>
      <c r="G2" s="500"/>
      <c r="H2" s="500"/>
      <c r="I2" s="500" t="s">
        <v>598</v>
      </c>
      <c r="J2" s="500" t="s">
        <v>674</v>
      </c>
      <c r="K2" s="500" t="s">
        <v>1</v>
      </c>
    </row>
    <row r="3" spans="1:11" ht="18" customHeight="1" x14ac:dyDescent="0.25">
      <c r="A3" s="500"/>
      <c r="B3" s="382" t="s">
        <v>569</v>
      </c>
      <c r="C3" s="385">
        <v>18810</v>
      </c>
      <c r="D3" s="385">
        <v>18994</v>
      </c>
      <c r="E3" s="385">
        <v>19360</v>
      </c>
      <c r="F3" s="385">
        <v>19725</v>
      </c>
      <c r="G3" s="385">
        <v>20090</v>
      </c>
      <c r="H3" s="385">
        <v>20455</v>
      </c>
      <c r="I3" s="500"/>
      <c r="J3" s="500"/>
      <c r="K3" s="500"/>
    </row>
    <row r="4" spans="1:11" s="77" customFormat="1" x14ac:dyDescent="0.25">
      <c r="A4" s="134">
        <v>40909</v>
      </c>
      <c r="B4" s="104" t="s">
        <v>589</v>
      </c>
      <c r="C4" s="104" t="s">
        <v>590</v>
      </c>
      <c r="D4" s="104" t="s">
        <v>592</v>
      </c>
      <c r="E4" s="104" t="s">
        <v>593</v>
      </c>
      <c r="F4" s="104" t="s">
        <v>595</v>
      </c>
      <c r="G4" s="104" t="s">
        <v>588</v>
      </c>
      <c r="H4" s="105"/>
      <c r="I4" s="135" t="s">
        <v>1119</v>
      </c>
      <c r="J4" s="268">
        <v>40907</v>
      </c>
      <c r="K4" s="435"/>
    </row>
    <row r="5" spans="1:11" s="77" customFormat="1" x14ac:dyDescent="0.25">
      <c r="A5" s="134">
        <v>40725</v>
      </c>
      <c r="B5" s="104" t="s">
        <v>589</v>
      </c>
      <c r="C5" s="104" t="s">
        <v>590</v>
      </c>
      <c r="D5" s="104" t="s">
        <v>591</v>
      </c>
      <c r="E5" s="104" t="s">
        <v>594</v>
      </c>
      <c r="F5" s="104" t="s">
        <v>596</v>
      </c>
      <c r="G5" s="104" t="s">
        <v>597</v>
      </c>
      <c r="H5" s="104" t="s">
        <v>588</v>
      </c>
      <c r="I5" s="135" t="s">
        <v>1207</v>
      </c>
      <c r="J5" s="462"/>
      <c r="K5" s="389"/>
    </row>
    <row r="6" spans="1:11" s="77" customFormat="1" x14ac:dyDescent="0.25">
      <c r="A6" s="134">
        <v>31048</v>
      </c>
      <c r="B6" s="104" t="s">
        <v>578</v>
      </c>
      <c r="C6" s="105"/>
      <c r="D6" s="105"/>
      <c r="E6" s="105"/>
      <c r="F6" s="105"/>
      <c r="G6" s="105"/>
      <c r="H6" s="105"/>
      <c r="I6" s="135" t="s">
        <v>1208</v>
      </c>
      <c r="J6" s="283">
        <v>30939</v>
      </c>
      <c r="K6" s="389"/>
    </row>
    <row r="7" spans="1:11" x14ac:dyDescent="0.25">
      <c r="B7" s="175"/>
      <c r="C7" s="122"/>
      <c r="K7" s="228"/>
    </row>
    <row r="8" spans="1:11" x14ac:dyDescent="0.25">
      <c r="B8" s="440" t="s">
        <v>1167</v>
      </c>
      <c r="C8" s="122"/>
      <c r="K8" s="228"/>
    </row>
    <row r="9" spans="1:11" x14ac:dyDescent="0.25">
      <c r="B9" s="122" t="s">
        <v>1216</v>
      </c>
      <c r="C9" s="122"/>
      <c r="K9" s="228"/>
    </row>
    <row r="10" spans="1:11" x14ac:dyDescent="0.25">
      <c r="B10" s="122" t="s">
        <v>1117</v>
      </c>
      <c r="C10" s="122"/>
      <c r="K10" s="228"/>
    </row>
    <row r="11" spans="1:11" x14ac:dyDescent="0.25">
      <c r="C11" s="122"/>
      <c r="K11" s="228"/>
    </row>
    <row r="12" spans="1:11" x14ac:dyDescent="0.25">
      <c r="B12" s="379" t="s">
        <v>920</v>
      </c>
      <c r="K12" s="205"/>
    </row>
    <row r="13" spans="1:11" x14ac:dyDescent="0.25">
      <c r="B13" s="441" t="s">
        <v>1217</v>
      </c>
    </row>
    <row r="14" spans="1:11" x14ac:dyDescent="0.25">
      <c r="B14" s="38" t="s">
        <v>1218</v>
      </c>
    </row>
    <row r="16" spans="1:11" x14ac:dyDescent="0.25">
      <c r="B16" s="439"/>
    </row>
  </sheetData>
  <mergeCells count="5">
    <mergeCell ref="A2:A3"/>
    <mergeCell ref="B2:H2"/>
    <mergeCell ref="K2:K3"/>
    <mergeCell ref="J2:J3"/>
    <mergeCell ref="I2:I3"/>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6"/>
  <sheetViews>
    <sheetView topLeftCell="A2" workbookViewId="0">
      <pane xSplit="1" ySplit="2" topLeftCell="B4" activePane="bottomRight" state="frozen"/>
      <selection activeCell="A2" sqref="A2"/>
      <selection pane="topRight" activeCell="B2" sqref="B2"/>
      <selection pane="bottomLeft" activeCell="A4" sqref="A4"/>
      <selection pane="bottomRight" activeCell="F33" sqref="F33"/>
    </sheetView>
  </sheetViews>
  <sheetFormatPr baseColWidth="10" defaultRowHeight="15" x14ac:dyDescent="0.25"/>
  <cols>
    <col min="1" max="1" width="15.5703125" style="62" customWidth="1"/>
    <col min="2" max="2" width="19.5703125" style="120" customWidth="1"/>
    <col min="3" max="7" width="15.140625" style="38" customWidth="1"/>
    <col min="8" max="8" width="15.140625" style="62" customWidth="1"/>
    <col min="9" max="9" width="34.5703125" style="124" customWidth="1"/>
    <col min="10" max="10" width="18" customWidth="1"/>
    <col min="11" max="11" width="127.140625" style="124" customWidth="1"/>
    <col min="264" max="264" width="15.140625" customWidth="1"/>
    <col min="265" max="265" width="31.85546875" customWidth="1"/>
    <col min="266" max="266" width="20.140625" customWidth="1"/>
    <col min="267" max="267" width="127.140625" customWidth="1"/>
    <col min="520" max="520" width="15.140625" customWidth="1"/>
    <col min="521" max="521" width="31.85546875" customWidth="1"/>
    <col min="522" max="522" width="20.140625" customWidth="1"/>
    <col min="523" max="523" width="127.140625" customWidth="1"/>
    <col min="776" max="776" width="15.140625" customWidth="1"/>
    <col min="777" max="777" width="31.85546875" customWidth="1"/>
    <col min="778" max="778" width="20.140625" customWidth="1"/>
    <col min="779" max="779" width="127.140625" customWidth="1"/>
    <col min="1032" max="1032" width="15.140625" customWidth="1"/>
    <col min="1033" max="1033" width="31.85546875" customWidth="1"/>
    <col min="1034" max="1034" width="20.140625" customWidth="1"/>
    <col min="1035" max="1035" width="127.140625" customWidth="1"/>
    <col min="1288" max="1288" width="15.140625" customWidth="1"/>
    <col min="1289" max="1289" width="31.85546875" customWidth="1"/>
    <col min="1290" max="1290" width="20.140625" customWidth="1"/>
    <col min="1291" max="1291" width="127.140625" customWidth="1"/>
    <col min="1544" max="1544" width="15.140625" customWidth="1"/>
    <col min="1545" max="1545" width="31.85546875" customWidth="1"/>
    <col min="1546" max="1546" width="20.140625" customWidth="1"/>
    <col min="1547" max="1547" width="127.140625" customWidth="1"/>
    <col min="1800" max="1800" width="15.140625" customWidth="1"/>
    <col min="1801" max="1801" width="31.85546875" customWidth="1"/>
    <col min="1802" max="1802" width="20.140625" customWidth="1"/>
    <col min="1803" max="1803" width="127.140625" customWidth="1"/>
    <col min="2056" max="2056" width="15.140625" customWidth="1"/>
    <col min="2057" max="2057" width="31.85546875" customWidth="1"/>
    <col min="2058" max="2058" width="20.140625" customWidth="1"/>
    <col min="2059" max="2059" width="127.140625" customWidth="1"/>
    <col min="2312" max="2312" width="15.140625" customWidth="1"/>
    <col min="2313" max="2313" width="31.85546875" customWidth="1"/>
    <col min="2314" max="2314" width="20.140625" customWidth="1"/>
    <col min="2315" max="2315" width="127.140625" customWidth="1"/>
    <col min="2568" max="2568" width="15.140625" customWidth="1"/>
    <col min="2569" max="2569" width="31.85546875" customWidth="1"/>
    <col min="2570" max="2570" width="20.140625" customWidth="1"/>
    <col min="2571" max="2571" width="127.140625" customWidth="1"/>
    <col min="2824" max="2824" width="15.140625" customWidth="1"/>
    <col min="2825" max="2825" width="31.85546875" customWidth="1"/>
    <col min="2826" max="2826" width="20.140625" customWidth="1"/>
    <col min="2827" max="2827" width="127.140625" customWidth="1"/>
    <col min="3080" max="3080" width="15.140625" customWidth="1"/>
    <col min="3081" max="3081" width="31.85546875" customWidth="1"/>
    <col min="3082" max="3082" width="20.140625" customWidth="1"/>
    <col min="3083" max="3083" width="127.140625" customWidth="1"/>
    <col min="3336" max="3336" width="15.140625" customWidth="1"/>
    <col min="3337" max="3337" width="31.85546875" customWidth="1"/>
    <col min="3338" max="3338" width="20.140625" customWidth="1"/>
    <col min="3339" max="3339" width="127.140625" customWidth="1"/>
    <col min="3592" max="3592" width="15.140625" customWidth="1"/>
    <col min="3593" max="3593" width="31.85546875" customWidth="1"/>
    <col min="3594" max="3594" width="20.140625" customWidth="1"/>
    <col min="3595" max="3595" width="127.140625" customWidth="1"/>
    <col min="3848" max="3848" width="15.140625" customWidth="1"/>
    <col min="3849" max="3849" width="31.85546875" customWidth="1"/>
    <col min="3850" max="3850" width="20.140625" customWidth="1"/>
    <col min="3851" max="3851" width="127.140625" customWidth="1"/>
    <col min="4104" max="4104" width="15.140625" customWidth="1"/>
    <col min="4105" max="4105" width="31.85546875" customWidth="1"/>
    <col min="4106" max="4106" width="20.140625" customWidth="1"/>
    <col min="4107" max="4107" width="127.140625" customWidth="1"/>
    <col min="4360" max="4360" width="15.140625" customWidth="1"/>
    <col min="4361" max="4361" width="31.85546875" customWidth="1"/>
    <col min="4362" max="4362" width="20.140625" customWidth="1"/>
    <col min="4363" max="4363" width="127.140625" customWidth="1"/>
    <col min="4616" max="4616" width="15.140625" customWidth="1"/>
    <col min="4617" max="4617" width="31.85546875" customWidth="1"/>
    <col min="4618" max="4618" width="20.140625" customWidth="1"/>
    <col min="4619" max="4619" width="127.140625" customWidth="1"/>
    <col min="4872" max="4872" width="15.140625" customWidth="1"/>
    <col min="4873" max="4873" width="31.85546875" customWidth="1"/>
    <col min="4874" max="4874" width="20.140625" customWidth="1"/>
    <col min="4875" max="4875" width="127.140625" customWidth="1"/>
    <col min="5128" max="5128" width="15.140625" customWidth="1"/>
    <col min="5129" max="5129" width="31.85546875" customWidth="1"/>
    <col min="5130" max="5130" width="20.140625" customWidth="1"/>
    <col min="5131" max="5131" width="127.140625" customWidth="1"/>
    <col min="5384" max="5384" width="15.140625" customWidth="1"/>
    <col min="5385" max="5385" width="31.85546875" customWidth="1"/>
    <col min="5386" max="5386" width="20.140625" customWidth="1"/>
    <col min="5387" max="5387" width="127.140625" customWidth="1"/>
    <col min="5640" max="5640" width="15.140625" customWidth="1"/>
    <col min="5641" max="5641" width="31.85546875" customWidth="1"/>
    <col min="5642" max="5642" width="20.140625" customWidth="1"/>
    <col min="5643" max="5643" width="127.140625" customWidth="1"/>
    <col min="5896" max="5896" width="15.140625" customWidth="1"/>
    <col min="5897" max="5897" width="31.85546875" customWidth="1"/>
    <col min="5898" max="5898" width="20.140625" customWidth="1"/>
    <col min="5899" max="5899" width="127.140625" customWidth="1"/>
    <col min="6152" max="6152" width="15.140625" customWidth="1"/>
    <col min="6153" max="6153" width="31.85546875" customWidth="1"/>
    <col min="6154" max="6154" width="20.140625" customWidth="1"/>
    <col min="6155" max="6155" width="127.140625" customWidth="1"/>
    <col min="6408" max="6408" width="15.140625" customWidth="1"/>
    <col min="6409" max="6409" width="31.85546875" customWidth="1"/>
    <col min="6410" max="6410" width="20.140625" customWidth="1"/>
    <col min="6411" max="6411" width="127.140625" customWidth="1"/>
    <col min="6664" max="6664" width="15.140625" customWidth="1"/>
    <col min="6665" max="6665" width="31.85546875" customWidth="1"/>
    <col min="6666" max="6666" width="20.140625" customWidth="1"/>
    <col min="6667" max="6667" width="127.140625" customWidth="1"/>
    <col min="6920" max="6920" width="15.140625" customWidth="1"/>
    <col min="6921" max="6921" width="31.85546875" customWidth="1"/>
    <col min="6922" max="6922" width="20.140625" customWidth="1"/>
    <col min="6923" max="6923" width="127.140625" customWidth="1"/>
    <col min="7176" max="7176" width="15.140625" customWidth="1"/>
    <col min="7177" max="7177" width="31.85546875" customWidth="1"/>
    <col min="7178" max="7178" width="20.140625" customWidth="1"/>
    <col min="7179" max="7179" width="127.140625" customWidth="1"/>
    <col min="7432" max="7432" width="15.140625" customWidth="1"/>
    <col min="7433" max="7433" width="31.85546875" customWidth="1"/>
    <col min="7434" max="7434" width="20.140625" customWidth="1"/>
    <col min="7435" max="7435" width="127.140625" customWidth="1"/>
    <col min="7688" max="7688" width="15.140625" customWidth="1"/>
    <col min="7689" max="7689" width="31.85546875" customWidth="1"/>
    <col min="7690" max="7690" width="20.140625" customWidth="1"/>
    <col min="7691" max="7691" width="127.140625" customWidth="1"/>
    <col min="7944" max="7944" width="15.140625" customWidth="1"/>
    <col min="7945" max="7945" width="31.85546875" customWidth="1"/>
    <col min="7946" max="7946" width="20.140625" customWidth="1"/>
    <col min="7947" max="7947" width="127.140625" customWidth="1"/>
    <col min="8200" max="8200" width="15.140625" customWidth="1"/>
    <col min="8201" max="8201" width="31.85546875" customWidth="1"/>
    <col min="8202" max="8202" width="20.140625" customWidth="1"/>
    <col min="8203" max="8203" width="127.140625" customWidth="1"/>
    <col min="8456" max="8456" width="15.140625" customWidth="1"/>
    <col min="8457" max="8457" width="31.85546875" customWidth="1"/>
    <col min="8458" max="8458" width="20.140625" customWidth="1"/>
    <col min="8459" max="8459" width="127.140625" customWidth="1"/>
    <col min="8712" max="8712" width="15.140625" customWidth="1"/>
    <col min="8713" max="8713" width="31.85546875" customWidth="1"/>
    <col min="8714" max="8714" width="20.140625" customWidth="1"/>
    <col min="8715" max="8715" width="127.140625" customWidth="1"/>
    <col min="8968" max="8968" width="15.140625" customWidth="1"/>
    <col min="8969" max="8969" width="31.85546875" customWidth="1"/>
    <col min="8970" max="8970" width="20.140625" customWidth="1"/>
    <col min="8971" max="8971" width="127.140625" customWidth="1"/>
    <col min="9224" max="9224" width="15.140625" customWidth="1"/>
    <col min="9225" max="9225" width="31.85546875" customWidth="1"/>
    <col min="9226" max="9226" width="20.140625" customWidth="1"/>
    <col min="9227" max="9227" width="127.140625" customWidth="1"/>
    <col min="9480" max="9480" width="15.140625" customWidth="1"/>
    <col min="9481" max="9481" width="31.85546875" customWidth="1"/>
    <col min="9482" max="9482" width="20.140625" customWidth="1"/>
    <col min="9483" max="9483" width="127.140625" customWidth="1"/>
    <col min="9736" max="9736" width="15.140625" customWidth="1"/>
    <col min="9737" max="9737" width="31.85546875" customWidth="1"/>
    <col min="9738" max="9738" width="20.140625" customWidth="1"/>
    <col min="9739" max="9739" width="127.140625" customWidth="1"/>
    <col min="9992" max="9992" width="15.140625" customWidth="1"/>
    <col min="9993" max="9993" width="31.85546875" customWidth="1"/>
    <col min="9994" max="9994" width="20.140625" customWidth="1"/>
    <col min="9995" max="9995" width="127.140625" customWidth="1"/>
    <col min="10248" max="10248" width="15.140625" customWidth="1"/>
    <col min="10249" max="10249" width="31.85546875" customWidth="1"/>
    <col min="10250" max="10250" width="20.140625" customWidth="1"/>
    <col min="10251" max="10251" width="127.140625" customWidth="1"/>
    <col min="10504" max="10504" width="15.140625" customWidth="1"/>
    <col min="10505" max="10505" width="31.85546875" customWidth="1"/>
    <col min="10506" max="10506" width="20.140625" customWidth="1"/>
    <col min="10507" max="10507" width="127.140625" customWidth="1"/>
    <col min="10760" max="10760" width="15.140625" customWidth="1"/>
    <col min="10761" max="10761" width="31.85546875" customWidth="1"/>
    <col min="10762" max="10762" width="20.140625" customWidth="1"/>
    <col min="10763" max="10763" width="127.140625" customWidth="1"/>
    <col min="11016" max="11016" width="15.140625" customWidth="1"/>
    <col min="11017" max="11017" width="31.85546875" customWidth="1"/>
    <col min="11018" max="11018" width="20.140625" customWidth="1"/>
    <col min="11019" max="11019" width="127.140625" customWidth="1"/>
    <col min="11272" max="11272" width="15.140625" customWidth="1"/>
    <col min="11273" max="11273" width="31.85546875" customWidth="1"/>
    <col min="11274" max="11274" width="20.140625" customWidth="1"/>
    <col min="11275" max="11275" width="127.140625" customWidth="1"/>
    <col min="11528" max="11528" width="15.140625" customWidth="1"/>
    <col min="11529" max="11529" width="31.85546875" customWidth="1"/>
    <col min="11530" max="11530" width="20.140625" customWidth="1"/>
    <col min="11531" max="11531" width="127.140625" customWidth="1"/>
    <col min="11784" max="11784" width="15.140625" customWidth="1"/>
    <col min="11785" max="11785" width="31.85546875" customWidth="1"/>
    <col min="11786" max="11786" width="20.140625" customWidth="1"/>
    <col min="11787" max="11787" width="127.140625" customWidth="1"/>
    <col min="12040" max="12040" width="15.140625" customWidth="1"/>
    <col min="12041" max="12041" width="31.85546875" customWidth="1"/>
    <col min="12042" max="12042" width="20.140625" customWidth="1"/>
    <col min="12043" max="12043" width="127.140625" customWidth="1"/>
    <col min="12296" max="12296" width="15.140625" customWidth="1"/>
    <col min="12297" max="12297" width="31.85546875" customWidth="1"/>
    <col min="12298" max="12298" width="20.140625" customWidth="1"/>
    <col min="12299" max="12299" width="127.140625" customWidth="1"/>
    <col min="12552" max="12552" width="15.140625" customWidth="1"/>
    <col min="12553" max="12553" width="31.85546875" customWidth="1"/>
    <col min="12554" max="12554" width="20.140625" customWidth="1"/>
    <col min="12555" max="12555" width="127.140625" customWidth="1"/>
    <col min="12808" max="12808" width="15.140625" customWidth="1"/>
    <col min="12809" max="12809" width="31.85546875" customWidth="1"/>
    <col min="12810" max="12810" width="20.140625" customWidth="1"/>
    <col min="12811" max="12811" width="127.140625" customWidth="1"/>
    <col min="13064" max="13064" width="15.140625" customWidth="1"/>
    <col min="13065" max="13065" width="31.85546875" customWidth="1"/>
    <col min="13066" max="13066" width="20.140625" customWidth="1"/>
    <col min="13067" max="13067" width="127.140625" customWidth="1"/>
    <col min="13320" max="13320" width="15.140625" customWidth="1"/>
    <col min="13321" max="13321" width="31.85546875" customWidth="1"/>
    <col min="13322" max="13322" width="20.140625" customWidth="1"/>
    <col min="13323" max="13323" width="127.140625" customWidth="1"/>
    <col min="13576" max="13576" width="15.140625" customWidth="1"/>
    <col min="13577" max="13577" width="31.85546875" customWidth="1"/>
    <col min="13578" max="13578" width="20.140625" customWidth="1"/>
    <col min="13579" max="13579" width="127.140625" customWidth="1"/>
    <col min="13832" max="13832" width="15.140625" customWidth="1"/>
    <col min="13833" max="13833" width="31.85546875" customWidth="1"/>
    <col min="13834" max="13834" width="20.140625" customWidth="1"/>
    <col min="13835" max="13835" width="127.140625" customWidth="1"/>
    <col min="14088" max="14088" width="15.140625" customWidth="1"/>
    <col min="14089" max="14089" width="31.85546875" customWidth="1"/>
    <col min="14090" max="14090" width="20.140625" customWidth="1"/>
    <col min="14091" max="14091" width="127.140625" customWidth="1"/>
    <col min="14344" max="14344" width="15.140625" customWidth="1"/>
    <col min="14345" max="14345" width="31.85546875" customWidth="1"/>
    <col min="14346" max="14346" width="20.140625" customWidth="1"/>
    <col min="14347" max="14347" width="127.140625" customWidth="1"/>
    <col min="14600" max="14600" width="15.140625" customWidth="1"/>
    <col min="14601" max="14601" width="31.85546875" customWidth="1"/>
    <col min="14602" max="14602" width="20.140625" customWidth="1"/>
    <col min="14603" max="14603" width="127.140625" customWidth="1"/>
    <col min="14856" max="14856" width="15.140625" customWidth="1"/>
    <col min="14857" max="14857" width="31.85546875" customWidth="1"/>
    <col min="14858" max="14858" width="20.140625" customWidth="1"/>
    <col min="14859" max="14859" width="127.140625" customWidth="1"/>
    <col min="15112" max="15112" width="15.140625" customWidth="1"/>
    <col min="15113" max="15113" width="31.85546875" customWidth="1"/>
    <col min="15114" max="15114" width="20.140625" customWidth="1"/>
    <col min="15115" max="15115" width="127.140625" customWidth="1"/>
    <col min="15368" max="15368" width="15.140625" customWidth="1"/>
    <col min="15369" max="15369" width="31.85546875" customWidth="1"/>
    <col min="15370" max="15370" width="20.140625" customWidth="1"/>
    <col min="15371" max="15371" width="127.140625" customWidth="1"/>
    <col min="15624" max="15624" width="15.140625" customWidth="1"/>
    <col min="15625" max="15625" width="31.85546875" customWidth="1"/>
    <col min="15626" max="15626" width="20.140625" customWidth="1"/>
    <col min="15627" max="15627" width="127.140625" customWidth="1"/>
    <col min="15880" max="15880" width="15.140625" customWidth="1"/>
    <col min="15881" max="15881" width="31.85546875" customWidth="1"/>
    <col min="15882" max="15882" width="20.140625" customWidth="1"/>
    <col min="15883" max="15883" width="127.140625" customWidth="1"/>
    <col min="16136" max="16136" width="15.140625" customWidth="1"/>
    <col min="16137" max="16137" width="31.85546875" customWidth="1"/>
    <col min="16138" max="16138" width="20.140625" customWidth="1"/>
    <col min="16139" max="16139" width="127.140625" customWidth="1"/>
  </cols>
  <sheetData>
    <row r="1" spans="1:23" hidden="1" x14ac:dyDescent="0.25">
      <c r="A1" s="38" t="s">
        <v>0</v>
      </c>
      <c r="B1" s="38" t="s">
        <v>685</v>
      </c>
      <c r="C1" s="38" t="s">
        <v>686</v>
      </c>
      <c r="D1" s="182" t="s">
        <v>687</v>
      </c>
      <c r="E1" s="182" t="s">
        <v>688</v>
      </c>
      <c r="F1" s="182" t="s">
        <v>689</v>
      </c>
      <c r="G1" s="182" t="s">
        <v>690</v>
      </c>
      <c r="H1" s="38" t="s">
        <v>691</v>
      </c>
      <c r="I1" s="38" t="s">
        <v>683</v>
      </c>
      <c r="J1" s="182" t="s">
        <v>684</v>
      </c>
      <c r="K1" s="38" t="s">
        <v>678</v>
      </c>
    </row>
    <row r="2" spans="1:23" ht="18" customHeight="1" x14ac:dyDescent="0.25">
      <c r="A2" s="500" t="s">
        <v>127</v>
      </c>
      <c r="B2" s="500" t="s">
        <v>645</v>
      </c>
      <c r="C2" s="500"/>
      <c r="D2" s="500"/>
      <c r="E2" s="500"/>
      <c r="F2" s="500"/>
      <c r="G2" s="500"/>
      <c r="H2" s="500"/>
      <c r="I2" s="500" t="s">
        <v>598</v>
      </c>
      <c r="J2" s="500" t="s">
        <v>674</v>
      </c>
      <c r="K2" s="7"/>
    </row>
    <row r="3" spans="1:23" ht="18" customHeight="1" x14ac:dyDescent="0.25">
      <c r="A3" s="500"/>
      <c r="B3" s="382" t="s">
        <v>569</v>
      </c>
      <c r="C3" s="385">
        <v>18810</v>
      </c>
      <c r="D3" s="385">
        <v>18994</v>
      </c>
      <c r="E3" s="385">
        <v>19360</v>
      </c>
      <c r="F3" s="385">
        <v>19725</v>
      </c>
      <c r="G3" s="385">
        <v>20090</v>
      </c>
      <c r="H3" s="385">
        <v>20455</v>
      </c>
      <c r="I3" s="500"/>
      <c r="J3" s="500"/>
      <c r="K3" s="383"/>
    </row>
    <row r="4" spans="1:23" ht="18" customHeight="1" x14ac:dyDescent="0.25">
      <c r="A4" s="134">
        <v>40909</v>
      </c>
      <c r="B4" s="104" t="s">
        <v>630</v>
      </c>
      <c r="C4" s="104" t="s">
        <v>631</v>
      </c>
      <c r="D4" s="104" t="s">
        <v>632</v>
      </c>
      <c r="E4" s="104" t="s">
        <v>634</v>
      </c>
      <c r="F4" s="104" t="s">
        <v>635</v>
      </c>
      <c r="G4" s="104" t="s">
        <v>639</v>
      </c>
      <c r="H4" s="105"/>
      <c r="I4" s="135" t="s">
        <v>1119</v>
      </c>
      <c r="J4" s="268">
        <v>40907</v>
      </c>
      <c r="K4" s="383"/>
      <c r="L4" s="142"/>
      <c r="M4" s="142"/>
      <c r="N4" s="142"/>
      <c r="O4" s="142"/>
      <c r="P4" s="142"/>
      <c r="Q4" s="142"/>
      <c r="R4" s="142"/>
      <c r="S4" s="142"/>
      <c r="T4" s="142"/>
      <c r="U4" s="142"/>
      <c r="V4" s="142"/>
      <c r="W4" s="142"/>
    </row>
    <row r="5" spans="1:23" ht="18" customHeight="1" x14ac:dyDescent="0.25">
      <c r="A5" s="134">
        <v>40725</v>
      </c>
      <c r="B5" s="104" t="s">
        <v>630</v>
      </c>
      <c r="C5" s="104" t="s">
        <v>631</v>
      </c>
      <c r="D5" s="104" t="s">
        <v>633</v>
      </c>
      <c r="E5" s="104" t="s">
        <v>636</v>
      </c>
      <c r="F5" s="104" t="s">
        <v>637</v>
      </c>
      <c r="G5" s="104" t="s">
        <v>638</v>
      </c>
      <c r="H5" s="104" t="s">
        <v>639</v>
      </c>
      <c r="I5" s="135" t="s">
        <v>1207</v>
      </c>
      <c r="J5" s="462"/>
      <c r="K5" s="383"/>
      <c r="L5" s="142"/>
      <c r="M5" s="142"/>
      <c r="N5" s="142"/>
      <c r="O5" s="142"/>
      <c r="P5" s="142"/>
      <c r="Q5" s="142"/>
      <c r="R5" s="142"/>
      <c r="S5" s="142"/>
      <c r="T5" s="142"/>
      <c r="U5" s="142"/>
      <c r="V5" s="142"/>
      <c r="W5" s="142"/>
    </row>
    <row r="6" spans="1:23" ht="18" customHeight="1" x14ac:dyDescent="0.25">
      <c r="A6" s="134">
        <v>31048</v>
      </c>
      <c r="B6" s="104" t="s">
        <v>630</v>
      </c>
      <c r="C6" s="105"/>
      <c r="D6" s="105"/>
      <c r="E6" s="105"/>
      <c r="F6" s="105"/>
      <c r="G6" s="105"/>
      <c r="H6" s="105"/>
      <c r="I6" s="135" t="s">
        <v>942</v>
      </c>
      <c r="J6" s="462">
        <v>30939</v>
      </c>
      <c r="K6" s="383"/>
      <c r="L6" s="142"/>
      <c r="M6" s="142"/>
      <c r="N6" s="142"/>
      <c r="O6" s="142"/>
      <c r="P6" s="142"/>
      <c r="Q6" s="142"/>
      <c r="R6" s="142"/>
      <c r="S6" s="142"/>
      <c r="T6" s="142"/>
      <c r="U6" s="142"/>
      <c r="V6" s="142"/>
      <c r="W6" s="142"/>
    </row>
    <row r="7" spans="1:23" ht="18" customHeight="1" x14ac:dyDescent="0.25">
      <c r="A7" s="134">
        <v>27760</v>
      </c>
      <c r="B7" s="104"/>
      <c r="C7" s="105"/>
      <c r="D7" s="105"/>
      <c r="E7" s="105"/>
      <c r="F7" s="105"/>
      <c r="G7" s="105"/>
      <c r="H7" s="105"/>
      <c r="I7" s="464" t="s">
        <v>1226</v>
      </c>
      <c r="J7" s="462">
        <v>27759</v>
      </c>
      <c r="K7" s="414"/>
      <c r="L7" s="414"/>
      <c r="M7" s="414"/>
      <c r="N7" s="414"/>
      <c r="O7" s="414"/>
      <c r="P7" s="414"/>
      <c r="Q7" s="414"/>
      <c r="R7" s="414"/>
      <c r="S7" s="414"/>
      <c r="T7" s="414"/>
      <c r="U7" s="414"/>
      <c r="V7" s="414"/>
      <c r="W7" s="414"/>
    </row>
    <row r="8" spans="1:23" s="38" customFormat="1" x14ac:dyDescent="0.25">
      <c r="A8" s="1" t="s">
        <v>1227</v>
      </c>
      <c r="B8" s="175"/>
      <c r="C8" s="122"/>
      <c r="K8" s="230"/>
    </row>
    <row r="9" spans="1:23" s="38" customFormat="1" x14ac:dyDescent="0.25">
      <c r="B9" s="440" t="s">
        <v>1167</v>
      </c>
      <c r="C9" s="122"/>
      <c r="K9" s="230"/>
    </row>
    <row r="10" spans="1:23" s="38" customFormat="1" x14ac:dyDescent="0.25">
      <c r="B10" s="122" t="s">
        <v>1216</v>
      </c>
      <c r="C10" s="122"/>
      <c r="K10" s="230"/>
    </row>
    <row r="11" spans="1:23" s="38" customFormat="1" x14ac:dyDescent="0.25">
      <c r="B11" s="122" t="s">
        <v>1117</v>
      </c>
      <c r="C11" s="122"/>
      <c r="K11" s="230"/>
    </row>
    <row r="12" spans="1:23" s="38" customFormat="1" x14ac:dyDescent="0.25">
      <c r="C12" s="122"/>
      <c r="K12" s="230"/>
    </row>
    <row r="13" spans="1:23" s="38" customFormat="1" x14ac:dyDescent="0.25">
      <c r="B13" s="379" t="s">
        <v>920</v>
      </c>
      <c r="K13" s="205"/>
    </row>
    <row r="14" spans="1:23" s="38" customFormat="1" x14ac:dyDescent="0.25">
      <c r="B14" s="441" t="s">
        <v>1217</v>
      </c>
    </row>
    <row r="15" spans="1:23" s="38" customFormat="1" x14ac:dyDescent="0.25">
      <c r="B15" s="38" t="s">
        <v>1218</v>
      </c>
    </row>
    <row r="16" spans="1:23" s="38" customFormat="1" x14ac:dyDescent="0.25"/>
    <row r="17" s="38" customFormat="1" x14ac:dyDescent="0.25"/>
    <row r="18" s="38" customFormat="1" x14ac:dyDescent="0.25"/>
    <row r="19" s="38" customFormat="1" x14ac:dyDescent="0.25"/>
    <row r="20" s="38" customFormat="1" x14ac:dyDescent="0.25"/>
    <row r="21" s="38" customFormat="1" x14ac:dyDescent="0.25"/>
    <row r="22" s="38" customFormat="1" x14ac:dyDescent="0.25"/>
    <row r="23" s="38" customFormat="1" x14ac:dyDescent="0.25"/>
    <row r="24" s="38" customFormat="1" x14ac:dyDescent="0.25"/>
    <row r="25" s="38" customFormat="1" x14ac:dyDescent="0.25"/>
    <row r="26" s="38" customFormat="1" x14ac:dyDescent="0.25"/>
    <row r="27" s="38" customFormat="1" x14ac:dyDescent="0.25"/>
    <row r="28" s="38" customFormat="1" x14ac:dyDescent="0.25"/>
    <row r="29" s="38" customFormat="1" x14ac:dyDescent="0.25"/>
    <row r="30" s="38" customFormat="1" x14ac:dyDescent="0.25"/>
    <row r="31" s="38" customFormat="1" x14ac:dyDescent="0.25"/>
    <row r="32"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row r="263" s="38" customFormat="1" x14ac:dyDescent="0.25"/>
    <row r="264" s="38" customFormat="1" x14ac:dyDescent="0.25"/>
    <row r="265" s="38" customFormat="1" x14ac:dyDescent="0.25"/>
    <row r="266" s="38" customFormat="1" x14ac:dyDescent="0.25"/>
    <row r="267" s="38" customFormat="1" x14ac:dyDescent="0.25"/>
    <row r="268" s="38" customFormat="1" x14ac:dyDescent="0.25"/>
    <row r="269" s="38" customFormat="1" x14ac:dyDescent="0.25"/>
    <row r="270" s="38" customFormat="1" x14ac:dyDescent="0.25"/>
    <row r="271" s="38" customFormat="1" x14ac:dyDescent="0.25"/>
    <row r="272" s="38" customFormat="1" x14ac:dyDescent="0.25"/>
    <row r="273" s="38" customFormat="1" x14ac:dyDescent="0.25"/>
    <row r="274" s="38" customFormat="1" x14ac:dyDescent="0.25"/>
    <row r="275" s="38" customFormat="1" x14ac:dyDescent="0.25"/>
    <row r="276" s="38" customFormat="1" x14ac:dyDescent="0.25"/>
    <row r="277" s="38" customFormat="1" x14ac:dyDescent="0.25"/>
    <row r="278" s="38" customFormat="1" x14ac:dyDescent="0.25"/>
    <row r="279" s="38" customFormat="1" x14ac:dyDescent="0.25"/>
    <row r="280" s="38" customFormat="1" x14ac:dyDescent="0.25"/>
    <row r="281" s="38" customFormat="1" x14ac:dyDescent="0.25"/>
    <row r="282" s="38" customFormat="1" x14ac:dyDescent="0.25"/>
    <row r="283" s="38" customFormat="1" x14ac:dyDescent="0.25"/>
    <row r="284" s="38" customFormat="1" x14ac:dyDescent="0.25"/>
    <row r="285" s="38" customFormat="1" x14ac:dyDescent="0.25"/>
    <row r="286" s="38" customFormat="1" x14ac:dyDescent="0.25"/>
    <row r="287" s="38" customFormat="1" x14ac:dyDescent="0.25"/>
    <row r="288" s="38" customFormat="1" x14ac:dyDescent="0.25"/>
    <row r="289" s="38" customFormat="1" x14ac:dyDescent="0.25"/>
    <row r="290" s="38" customFormat="1" x14ac:dyDescent="0.25"/>
    <row r="291" s="38" customFormat="1" x14ac:dyDescent="0.25"/>
    <row r="292" s="38" customFormat="1" x14ac:dyDescent="0.25"/>
    <row r="293" s="38" customFormat="1" x14ac:dyDescent="0.25"/>
    <row r="294" s="38" customFormat="1" x14ac:dyDescent="0.25"/>
    <row r="295" s="38" customFormat="1" x14ac:dyDescent="0.25"/>
    <row r="296" s="38" customFormat="1" x14ac:dyDescent="0.25"/>
    <row r="297" s="38" customFormat="1" x14ac:dyDescent="0.25"/>
    <row r="298" s="38" customFormat="1" x14ac:dyDescent="0.25"/>
    <row r="299" s="38" customFormat="1" x14ac:dyDescent="0.25"/>
    <row r="300" s="38" customFormat="1" x14ac:dyDescent="0.25"/>
    <row r="301" s="38" customFormat="1" x14ac:dyDescent="0.25"/>
    <row r="302" s="38" customFormat="1" x14ac:dyDescent="0.25"/>
    <row r="303" s="38" customFormat="1" x14ac:dyDescent="0.25"/>
    <row r="304" s="38" customFormat="1" x14ac:dyDescent="0.25"/>
    <row r="305" s="38" customFormat="1" x14ac:dyDescent="0.25"/>
    <row r="306" s="38" customFormat="1" x14ac:dyDescent="0.25"/>
    <row r="307" s="38" customFormat="1" x14ac:dyDescent="0.25"/>
    <row r="308" s="38" customFormat="1" x14ac:dyDescent="0.25"/>
    <row r="309" s="38" customFormat="1" x14ac:dyDescent="0.25"/>
    <row r="310" s="38" customFormat="1" x14ac:dyDescent="0.25"/>
    <row r="311" s="38" customFormat="1" x14ac:dyDescent="0.25"/>
    <row r="312" s="38" customFormat="1" x14ac:dyDescent="0.25"/>
    <row r="313" s="38" customFormat="1" x14ac:dyDescent="0.25"/>
    <row r="314" s="38" customFormat="1" x14ac:dyDescent="0.25"/>
    <row r="315" s="38" customFormat="1" x14ac:dyDescent="0.25"/>
    <row r="316" s="38" customFormat="1" x14ac:dyDescent="0.25"/>
    <row r="317" s="38" customFormat="1" x14ac:dyDescent="0.25"/>
    <row r="318" s="38" customFormat="1" x14ac:dyDescent="0.25"/>
    <row r="319" s="38" customFormat="1" x14ac:dyDescent="0.25"/>
    <row r="320" s="38" customFormat="1" x14ac:dyDescent="0.25"/>
    <row r="321" s="38" customFormat="1" x14ac:dyDescent="0.25"/>
    <row r="322" s="38" customFormat="1" x14ac:dyDescent="0.25"/>
    <row r="323" s="38" customFormat="1" x14ac:dyDescent="0.25"/>
    <row r="324" s="38" customFormat="1" x14ac:dyDescent="0.25"/>
    <row r="325" s="38" customFormat="1" x14ac:dyDescent="0.25"/>
    <row r="326" s="38" customFormat="1" x14ac:dyDescent="0.25"/>
    <row r="327" s="38" customFormat="1" x14ac:dyDescent="0.25"/>
    <row r="328" s="38" customFormat="1" x14ac:dyDescent="0.25"/>
    <row r="329" s="38" customFormat="1" x14ac:dyDescent="0.25"/>
    <row r="330" s="38" customFormat="1" x14ac:dyDescent="0.25"/>
    <row r="331" s="38" customFormat="1" x14ac:dyDescent="0.25"/>
    <row r="332" s="38" customFormat="1" x14ac:dyDescent="0.25"/>
    <row r="333" s="38" customFormat="1" x14ac:dyDescent="0.25"/>
    <row r="334" s="38" customFormat="1" x14ac:dyDescent="0.25"/>
    <row r="335" s="38" customFormat="1" x14ac:dyDescent="0.25"/>
    <row r="336" s="38" customFormat="1" x14ac:dyDescent="0.25"/>
    <row r="337" s="38" customFormat="1" x14ac:dyDescent="0.25"/>
    <row r="338" s="38" customFormat="1" x14ac:dyDescent="0.25"/>
    <row r="339" s="38" customFormat="1" x14ac:dyDescent="0.25"/>
    <row r="340" s="38" customFormat="1" x14ac:dyDescent="0.25"/>
    <row r="341" s="38" customFormat="1" x14ac:dyDescent="0.25"/>
    <row r="342" s="38" customFormat="1" x14ac:dyDescent="0.25"/>
    <row r="343" s="38" customFormat="1" x14ac:dyDescent="0.25"/>
    <row r="344" s="38" customFormat="1" x14ac:dyDescent="0.25"/>
    <row r="345" s="38" customFormat="1" x14ac:dyDescent="0.25"/>
    <row r="346" s="38" customFormat="1" x14ac:dyDescent="0.25"/>
    <row r="347" s="38" customFormat="1" x14ac:dyDescent="0.25"/>
    <row r="348" s="38" customFormat="1" x14ac:dyDescent="0.25"/>
    <row r="349" s="38" customFormat="1" x14ac:dyDescent="0.25"/>
    <row r="350" s="38" customFormat="1" x14ac:dyDescent="0.25"/>
    <row r="351" s="38" customFormat="1" x14ac:dyDescent="0.25"/>
    <row r="352" s="38" customFormat="1" x14ac:dyDescent="0.25"/>
    <row r="353" s="38" customFormat="1" x14ac:dyDescent="0.25"/>
    <row r="354" s="38" customFormat="1" x14ac:dyDescent="0.25"/>
    <row r="355" s="38" customFormat="1" x14ac:dyDescent="0.25"/>
    <row r="356" s="38" customFormat="1" x14ac:dyDescent="0.25"/>
    <row r="357" s="38" customFormat="1" x14ac:dyDescent="0.25"/>
    <row r="358" s="38" customFormat="1" x14ac:dyDescent="0.25"/>
    <row r="359" s="38" customFormat="1" x14ac:dyDescent="0.25"/>
    <row r="360" s="38" customFormat="1" x14ac:dyDescent="0.25"/>
    <row r="361" s="38" customFormat="1" x14ac:dyDescent="0.25"/>
    <row r="362" s="38" customFormat="1" x14ac:dyDescent="0.25"/>
    <row r="363" s="38" customFormat="1" x14ac:dyDescent="0.25"/>
    <row r="364" s="38" customFormat="1" x14ac:dyDescent="0.25"/>
    <row r="365" s="38" customFormat="1" x14ac:dyDescent="0.25"/>
    <row r="366" s="38" customFormat="1" x14ac:dyDescent="0.25"/>
    <row r="367" s="38" customFormat="1" x14ac:dyDescent="0.25"/>
    <row r="368" s="38" customFormat="1" x14ac:dyDescent="0.25"/>
    <row r="369" s="38" customFormat="1" x14ac:dyDescent="0.25"/>
    <row r="370" s="38" customFormat="1" x14ac:dyDescent="0.25"/>
    <row r="371" s="38" customFormat="1" x14ac:dyDescent="0.25"/>
    <row r="372" s="38" customFormat="1" x14ac:dyDescent="0.25"/>
    <row r="373" s="38" customFormat="1" x14ac:dyDescent="0.25"/>
    <row r="374" s="38" customFormat="1" x14ac:dyDescent="0.25"/>
    <row r="375" s="38" customFormat="1" x14ac:dyDescent="0.25"/>
    <row r="376" s="38" customFormat="1" x14ac:dyDescent="0.25"/>
    <row r="377" s="38" customFormat="1" x14ac:dyDescent="0.25"/>
    <row r="378" s="38" customFormat="1" x14ac:dyDescent="0.25"/>
    <row r="379" s="38" customFormat="1" x14ac:dyDescent="0.25"/>
    <row r="380" s="38" customFormat="1" x14ac:dyDescent="0.25"/>
    <row r="381" s="38" customFormat="1" x14ac:dyDescent="0.25"/>
    <row r="382" s="38" customFormat="1" x14ac:dyDescent="0.25"/>
    <row r="383" s="38" customFormat="1" x14ac:dyDescent="0.25"/>
    <row r="384" s="38" customFormat="1" x14ac:dyDescent="0.25"/>
    <row r="385" s="38" customFormat="1" x14ac:dyDescent="0.25"/>
    <row r="386" s="38" customFormat="1" x14ac:dyDescent="0.25"/>
    <row r="387" s="38" customFormat="1" x14ac:dyDescent="0.25"/>
    <row r="388" s="38" customFormat="1" x14ac:dyDescent="0.25"/>
    <row r="389" s="38" customFormat="1" x14ac:dyDescent="0.25"/>
    <row r="390" s="38" customFormat="1" x14ac:dyDescent="0.25"/>
    <row r="391" s="38" customFormat="1" x14ac:dyDescent="0.25"/>
    <row r="392" s="38" customFormat="1" x14ac:dyDescent="0.25"/>
    <row r="393" s="38" customFormat="1" x14ac:dyDescent="0.25"/>
    <row r="394" s="38" customFormat="1" x14ac:dyDescent="0.25"/>
    <row r="395" s="38" customFormat="1" x14ac:dyDescent="0.25"/>
    <row r="396" s="38" customFormat="1" x14ac:dyDescent="0.25"/>
    <row r="397" s="38" customFormat="1" x14ac:dyDescent="0.25"/>
    <row r="398" s="38" customFormat="1" x14ac:dyDescent="0.25"/>
    <row r="399" s="38" customFormat="1" x14ac:dyDescent="0.25"/>
    <row r="400" s="38" customFormat="1" x14ac:dyDescent="0.25"/>
    <row r="401" s="38" customFormat="1" x14ac:dyDescent="0.25"/>
    <row r="402" s="38" customFormat="1" x14ac:dyDescent="0.25"/>
    <row r="403" s="38" customFormat="1" x14ac:dyDescent="0.25"/>
    <row r="404" s="38" customFormat="1" x14ac:dyDescent="0.25"/>
    <row r="405" s="38" customFormat="1" x14ac:dyDescent="0.25"/>
    <row r="406" s="38" customFormat="1" x14ac:dyDescent="0.25"/>
    <row r="407" s="38" customFormat="1" x14ac:dyDescent="0.25"/>
    <row r="408" s="38" customFormat="1" x14ac:dyDescent="0.25"/>
    <row r="409" s="38" customFormat="1" x14ac:dyDescent="0.25"/>
    <row r="410" s="38" customFormat="1" x14ac:dyDescent="0.25"/>
    <row r="411" s="38" customFormat="1" x14ac:dyDescent="0.25"/>
    <row r="412" s="38" customFormat="1" x14ac:dyDescent="0.25"/>
    <row r="413" s="38" customFormat="1" x14ac:dyDescent="0.25"/>
    <row r="414" s="38" customFormat="1" x14ac:dyDescent="0.25"/>
    <row r="415" s="38" customFormat="1" x14ac:dyDescent="0.25"/>
    <row r="416" s="38" customFormat="1" x14ac:dyDescent="0.25"/>
    <row r="417" s="38" customFormat="1" x14ac:dyDescent="0.25"/>
    <row r="418" s="38" customFormat="1" x14ac:dyDescent="0.25"/>
    <row r="419" s="38" customFormat="1" x14ac:dyDescent="0.25"/>
    <row r="420" s="38" customFormat="1" x14ac:dyDescent="0.25"/>
    <row r="421" s="38" customFormat="1" x14ac:dyDescent="0.25"/>
    <row r="422" s="38" customFormat="1" x14ac:dyDescent="0.25"/>
    <row r="423" s="38" customFormat="1" x14ac:dyDescent="0.25"/>
    <row r="424" s="38" customFormat="1" x14ac:dyDescent="0.25"/>
    <row r="425" s="38" customFormat="1" x14ac:dyDescent="0.25"/>
    <row r="426" s="38" customFormat="1" x14ac:dyDescent="0.25"/>
    <row r="427" s="38" customFormat="1" x14ac:dyDescent="0.25"/>
    <row r="428" s="38" customFormat="1" x14ac:dyDescent="0.25"/>
    <row r="429" s="38" customFormat="1" x14ac:dyDescent="0.25"/>
    <row r="430" s="38" customFormat="1" x14ac:dyDescent="0.25"/>
    <row r="431" s="38" customFormat="1" x14ac:dyDescent="0.25"/>
    <row r="432" s="38" customFormat="1" x14ac:dyDescent="0.25"/>
    <row r="433" s="38" customFormat="1" x14ac:dyDescent="0.25"/>
    <row r="434" s="38" customFormat="1" x14ac:dyDescent="0.25"/>
    <row r="435" s="38" customFormat="1" x14ac:dyDescent="0.25"/>
    <row r="436" s="38" customFormat="1" x14ac:dyDescent="0.25"/>
    <row r="437" s="38" customFormat="1" x14ac:dyDescent="0.25"/>
    <row r="438" s="38" customFormat="1" x14ac:dyDescent="0.25"/>
    <row r="439" s="38" customFormat="1" x14ac:dyDescent="0.25"/>
    <row r="440" s="38" customFormat="1" x14ac:dyDescent="0.25"/>
    <row r="441" s="38" customFormat="1" x14ac:dyDescent="0.25"/>
    <row r="442" s="38" customFormat="1" x14ac:dyDescent="0.25"/>
    <row r="443" s="38" customFormat="1" x14ac:dyDescent="0.25"/>
    <row r="444" s="38" customFormat="1" x14ac:dyDescent="0.25"/>
    <row r="445" s="38" customFormat="1" x14ac:dyDescent="0.25"/>
    <row r="446" s="38" customFormat="1" x14ac:dyDescent="0.25"/>
    <row r="447" s="38" customFormat="1" x14ac:dyDescent="0.25"/>
    <row r="448" s="38" customFormat="1" x14ac:dyDescent="0.25"/>
    <row r="449" s="38" customFormat="1" x14ac:dyDescent="0.25"/>
    <row r="450" s="38" customFormat="1" x14ac:dyDescent="0.25"/>
    <row r="451" s="38" customFormat="1" x14ac:dyDescent="0.25"/>
    <row r="452" s="38" customFormat="1" x14ac:dyDescent="0.25"/>
    <row r="453" s="38" customFormat="1" x14ac:dyDescent="0.25"/>
    <row r="454" s="38" customFormat="1" x14ac:dyDescent="0.25"/>
    <row r="455" s="38" customFormat="1" x14ac:dyDescent="0.25"/>
    <row r="456" s="38" customFormat="1" x14ac:dyDescent="0.25"/>
    <row r="457" s="38" customFormat="1" x14ac:dyDescent="0.25"/>
    <row r="458" s="38" customFormat="1" x14ac:dyDescent="0.25"/>
    <row r="459" s="38" customFormat="1" x14ac:dyDescent="0.25"/>
    <row r="460" s="38" customFormat="1" x14ac:dyDescent="0.25"/>
    <row r="461" s="38" customFormat="1" x14ac:dyDescent="0.25"/>
    <row r="462" s="38" customFormat="1" x14ac:dyDescent="0.25"/>
    <row r="463" s="38" customFormat="1" x14ac:dyDescent="0.25"/>
    <row r="464" s="38" customFormat="1" x14ac:dyDescent="0.25"/>
    <row r="465" s="38" customFormat="1" x14ac:dyDescent="0.25"/>
    <row r="466" s="38" customFormat="1" x14ac:dyDescent="0.25"/>
    <row r="467" s="38" customFormat="1" x14ac:dyDescent="0.25"/>
    <row r="468" s="38" customFormat="1" x14ac:dyDescent="0.25"/>
    <row r="469" s="38" customFormat="1" x14ac:dyDescent="0.25"/>
    <row r="470" s="38" customFormat="1" x14ac:dyDescent="0.25"/>
    <row r="471" s="38" customFormat="1" x14ac:dyDescent="0.25"/>
    <row r="472" s="38" customFormat="1" x14ac:dyDescent="0.25"/>
    <row r="473" s="38" customFormat="1" x14ac:dyDescent="0.25"/>
    <row r="474" s="38" customFormat="1" x14ac:dyDescent="0.25"/>
    <row r="475" s="38" customFormat="1" x14ac:dyDescent="0.25"/>
    <row r="476" s="38" customFormat="1" x14ac:dyDescent="0.25"/>
    <row r="477" s="38" customFormat="1" x14ac:dyDescent="0.25"/>
    <row r="478" s="38" customFormat="1" x14ac:dyDescent="0.25"/>
    <row r="479" s="38" customFormat="1" x14ac:dyDescent="0.25"/>
    <row r="480" s="38" customFormat="1" x14ac:dyDescent="0.25"/>
    <row r="481" s="38" customFormat="1" x14ac:dyDescent="0.25"/>
    <row r="482" s="38" customFormat="1" x14ac:dyDescent="0.25"/>
    <row r="483" s="38" customFormat="1" x14ac:dyDescent="0.25"/>
    <row r="484" s="38" customFormat="1" x14ac:dyDescent="0.25"/>
    <row r="485" s="38" customFormat="1" x14ac:dyDescent="0.25"/>
    <row r="486" s="38" customFormat="1" x14ac:dyDescent="0.25"/>
    <row r="487" s="38" customFormat="1" x14ac:dyDescent="0.25"/>
    <row r="488" s="38" customFormat="1" x14ac:dyDescent="0.25"/>
    <row r="489" s="38" customFormat="1" x14ac:dyDescent="0.25"/>
    <row r="490" s="38" customFormat="1" x14ac:dyDescent="0.25"/>
    <row r="491" s="38" customFormat="1" x14ac:dyDescent="0.25"/>
    <row r="492" s="38" customFormat="1" x14ac:dyDescent="0.25"/>
    <row r="493" s="38" customFormat="1" x14ac:dyDescent="0.25"/>
    <row r="494" s="38" customFormat="1" x14ac:dyDescent="0.25"/>
    <row r="495" s="38" customFormat="1" x14ac:dyDescent="0.25"/>
    <row r="496" s="38" customFormat="1" x14ac:dyDescent="0.25"/>
    <row r="497" s="38" customFormat="1" x14ac:dyDescent="0.25"/>
    <row r="498" s="38" customFormat="1" x14ac:dyDescent="0.25"/>
    <row r="499" s="38" customFormat="1" x14ac:dyDescent="0.25"/>
    <row r="500" s="38" customFormat="1" x14ac:dyDescent="0.25"/>
    <row r="501" s="38" customFormat="1" x14ac:dyDescent="0.25"/>
    <row r="502" s="38" customFormat="1" x14ac:dyDescent="0.25"/>
    <row r="503" s="38" customFormat="1" x14ac:dyDescent="0.25"/>
    <row r="504" s="38" customFormat="1" x14ac:dyDescent="0.25"/>
    <row r="505" s="38" customFormat="1" x14ac:dyDescent="0.25"/>
    <row r="506" s="38" customFormat="1" x14ac:dyDescent="0.25"/>
    <row r="507" s="38" customFormat="1" x14ac:dyDescent="0.25"/>
    <row r="508" s="38" customFormat="1" x14ac:dyDescent="0.25"/>
    <row r="509" s="38" customFormat="1" x14ac:dyDescent="0.25"/>
    <row r="510" s="38" customFormat="1" x14ac:dyDescent="0.25"/>
    <row r="511" s="38" customFormat="1" x14ac:dyDescent="0.25"/>
    <row r="512" s="38" customFormat="1" x14ac:dyDescent="0.25"/>
    <row r="513" s="38" customFormat="1" x14ac:dyDescent="0.25"/>
    <row r="514" s="38" customFormat="1" x14ac:dyDescent="0.25"/>
    <row r="515" s="38" customFormat="1" x14ac:dyDescent="0.25"/>
    <row r="516" s="38" customFormat="1" x14ac:dyDescent="0.25"/>
    <row r="517" s="38" customFormat="1" x14ac:dyDescent="0.25"/>
    <row r="518" s="38" customFormat="1" x14ac:dyDescent="0.25"/>
    <row r="519" s="38" customFormat="1" x14ac:dyDescent="0.25"/>
    <row r="520" s="38" customFormat="1" x14ac:dyDescent="0.25"/>
    <row r="521" s="38" customFormat="1" x14ac:dyDescent="0.25"/>
    <row r="522" s="38" customFormat="1" x14ac:dyDescent="0.25"/>
    <row r="523" s="38" customFormat="1" x14ac:dyDescent="0.25"/>
    <row r="524" s="38" customFormat="1" x14ac:dyDescent="0.25"/>
    <row r="525" s="38" customFormat="1" x14ac:dyDescent="0.25"/>
    <row r="526" s="38" customFormat="1" x14ac:dyDescent="0.25"/>
    <row r="527" s="38" customFormat="1" x14ac:dyDescent="0.25"/>
    <row r="528" s="38" customFormat="1" x14ac:dyDescent="0.25"/>
    <row r="529" s="38" customFormat="1" x14ac:dyDescent="0.25"/>
    <row r="530" s="38" customFormat="1" x14ac:dyDescent="0.25"/>
    <row r="531" s="38" customFormat="1" x14ac:dyDescent="0.25"/>
    <row r="532" s="38" customFormat="1" x14ac:dyDescent="0.25"/>
    <row r="533" s="38" customFormat="1" x14ac:dyDescent="0.25"/>
    <row r="534" s="38" customFormat="1" x14ac:dyDescent="0.25"/>
    <row r="535" s="38" customFormat="1" x14ac:dyDescent="0.25"/>
    <row r="536" s="38" customFormat="1" x14ac:dyDescent="0.25"/>
    <row r="537" s="38" customFormat="1" x14ac:dyDescent="0.25"/>
    <row r="538" s="38" customFormat="1" x14ac:dyDescent="0.25"/>
    <row r="539" s="38" customFormat="1" x14ac:dyDescent="0.25"/>
    <row r="540" s="38" customFormat="1" x14ac:dyDescent="0.25"/>
    <row r="541" s="38" customFormat="1" x14ac:dyDescent="0.25"/>
    <row r="542" s="38" customFormat="1" x14ac:dyDescent="0.25"/>
    <row r="543" s="38" customFormat="1" x14ac:dyDescent="0.25"/>
    <row r="544" s="38" customFormat="1" x14ac:dyDescent="0.25"/>
    <row r="545" s="38" customFormat="1" x14ac:dyDescent="0.25"/>
    <row r="546" s="38" customFormat="1" x14ac:dyDescent="0.25"/>
    <row r="547" s="38" customFormat="1" x14ac:dyDescent="0.25"/>
    <row r="548" s="38" customFormat="1" x14ac:dyDescent="0.25"/>
    <row r="549" s="38" customFormat="1" x14ac:dyDescent="0.25"/>
    <row r="550" s="38" customFormat="1" x14ac:dyDescent="0.25"/>
    <row r="551" s="38" customFormat="1" x14ac:dyDescent="0.25"/>
    <row r="552" s="38" customFormat="1" x14ac:dyDescent="0.25"/>
    <row r="553" s="38" customFormat="1" x14ac:dyDescent="0.25"/>
    <row r="554" s="38" customFormat="1" x14ac:dyDescent="0.25"/>
    <row r="555" s="38" customFormat="1" x14ac:dyDescent="0.25"/>
    <row r="556" s="38" customFormat="1" x14ac:dyDescent="0.25"/>
    <row r="557" s="38" customFormat="1" x14ac:dyDescent="0.25"/>
    <row r="558" s="38" customFormat="1" x14ac:dyDescent="0.25"/>
    <row r="559" s="38" customFormat="1" x14ac:dyDescent="0.25"/>
    <row r="560" s="38" customFormat="1" x14ac:dyDescent="0.25"/>
    <row r="561" s="38" customFormat="1" x14ac:dyDescent="0.25"/>
    <row r="562" s="38" customFormat="1" x14ac:dyDescent="0.25"/>
    <row r="563" s="38" customFormat="1" x14ac:dyDescent="0.25"/>
    <row r="564" s="38" customFormat="1" x14ac:dyDescent="0.25"/>
    <row r="565" s="38" customFormat="1" x14ac:dyDescent="0.25"/>
    <row r="566" s="38" customFormat="1" x14ac:dyDescent="0.25"/>
    <row r="567" s="38" customFormat="1" x14ac:dyDescent="0.25"/>
    <row r="568" s="38" customFormat="1" x14ac:dyDescent="0.25"/>
    <row r="569" s="38" customFormat="1" x14ac:dyDescent="0.25"/>
    <row r="570" s="38" customFormat="1" x14ac:dyDescent="0.25"/>
    <row r="571" s="38" customFormat="1" x14ac:dyDescent="0.25"/>
    <row r="572" s="38" customFormat="1" x14ac:dyDescent="0.25"/>
    <row r="573" s="38" customFormat="1" x14ac:dyDescent="0.25"/>
    <row r="574" s="38" customFormat="1" x14ac:dyDescent="0.25"/>
    <row r="575" s="38" customFormat="1" x14ac:dyDescent="0.25"/>
    <row r="576" s="38" customFormat="1" x14ac:dyDescent="0.25"/>
    <row r="577" s="38" customFormat="1" x14ac:dyDescent="0.25"/>
    <row r="578" s="38" customFormat="1" x14ac:dyDescent="0.25"/>
    <row r="579" s="38" customFormat="1" x14ac:dyDescent="0.25"/>
    <row r="580" s="38" customFormat="1" x14ac:dyDescent="0.25"/>
    <row r="581" s="38" customFormat="1" x14ac:dyDescent="0.25"/>
    <row r="582" s="38" customFormat="1" x14ac:dyDescent="0.25"/>
    <row r="583" s="38" customFormat="1" x14ac:dyDescent="0.25"/>
    <row r="584" s="38" customFormat="1" x14ac:dyDescent="0.25"/>
    <row r="585" s="38" customFormat="1" x14ac:dyDescent="0.25"/>
    <row r="586" s="38" customFormat="1" x14ac:dyDescent="0.25"/>
    <row r="587" s="38" customFormat="1" x14ac:dyDescent="0.25"/>
    <row r="588" s="38" customFormat="1" x14ac:dyDescent="0.25"/>
    <row r="589" s="38" customFormat="1" x14ac:dyDescent="0.25"/>
    <row r="590" s="38" customFormat="1" x14ac:dyDescent="0.25"/>
    <row r="591" s="38" customFormat="1" x14ac:dyDescent="0.25"/>
    <row r="592" s="38" customFormat="1" x14ac:dyDescent="0.25"/>
    <row r="593" s="38" customFormat="1" x14ac:dyDescent="0.25"/>
    <row r="594" s="38" customFormat="1" x14ac:dyDescent="0.25"/>
    <row r="595" s="38" customFormat="1" x14ac:dyDescent="0.25"/>
    <row r="596" s="38" customFormat="1" x14ac:dyDescent="0.25"/>
    <row r="597" s="38" customFormat="1" x14ac:dyDescent="0.25"/>
    <row r="598" s="38" customFormat="1" x14ac:dyDescent="0.25"/>
    <row r="599" s="38" customFormat="1" x14ac:dyDescent="0.25"/>
    <row r="600" s="38" customFormat="1" x14ac:dyDescent="0.25"/>
    <row r="601" s="38" customFormat="1" x14ac:dyDescent="0.25"/>
    <row r="602" s="38" customFormat="1" x14ac:dyDescent="0.25"/>
    <row r="603" s="38" customFormat="1" x14ac:dyDescent="0.25"/>
    <row r="604" s="38" customFormat="1" x14ac:dyDescent="0.25"/>
    <row r="605" s="38" customFormat="1" x14ac:dyDescent="0.25"/>
    <row r="606" s="38" customFormat="1" x14ac:dyDescent="0.25"/>
    <row r="607" s="38" customFormat="1" x14ac:dyDescent="0.25"/>
    <row r="608" s="38" customFormat="1" x14ac:dyDescent="0.25"/>
    <row r="609" s="38" customFormat="1" x14ac:dyDescent="0.25"/>
    <row r="610" s="38" customFormat="1" x14ac:dyDescent="0.25"/>
    <row r="611" s="38" customFormat="1" x14ac:dyDescent="0.25"/>
    <row r="612" s="38" customFormat="1" x14ac:dyDescent="0.25"/>
    <row r="613" s="38" customFormat="1" x14ac:dyDescent="0.25"/>
    <row r="614" s="38" customFormat="1" x14ac:dyDescent="0.25"/>
    <row r="615" s="38" customFormat="1" x14ac:dyDescent="0.25"/>
    <row r="616" s="38" customFormat="1" x14ac:dyDescent="0.25"/>
    <row r="617" s="38" customFormat="1" x14ac:dyDescent="0.25"/>
    <row r="618" s="38" customFormat="1" x14ac:dyDescent="0.25"/>
    <row r="619" s="38" customFormat="1" x14ac:dyDescent="0.25"/>
    <row r="620" s="38" customFormat="1" x14ac:dyDescent="0.25"/>
    <row r="621" s="38" customFormat="1" x14ac:dyDescent="0.25"/>
    <row r="622" s="38" customFormat="1" x14ac:dyDescent="0.25"/>
    <row r="623" s="38" customFormat="1" x14ac:dyDescent="0.25"/>
    <row r="624" s="38" customFormat="1" x14ac:dyDescent="0.25"/>
    <row r="625" s="38" customFormat="1" x14ac:dyDescent="0.25"/>
    <row r="626" s="38" customFormat="1" x14ac:dyDescent="0.25"/>
  </sheetData>
  <mergeCells count="4">
    <mergeCell ref="A2:A3"/>
    <mergeCell ref="B2:H2"/>
    <mergeCell ref="I2:I3"/>
    <mergeCell ref="J2: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pane xSplit="1" ySplit="2" topLeftCell="B3" activePane="bottomRight" state="frozen"/>
      <selection activeCell="P18" sqref="P18"/>
      <selection pane="topRight" activeCell="P18" sqref="P18"/>
      <selection pane="bottomLeft" activeCell="P18" sqref="P18"/>
      <selection pane="bottomRight" activeCell="D91" sqref="D91"/>
    </sheetView>
  </sheetViews>
  <sheetFormatPr baseColWidth="10" defaultRowHeight="15" x14ac:dyDescent="0.25"/>
  <cols>
    <col min="1" max="1" width="15.140625" customWidth="1"/>
    <col min="2" max="2" width="13.7109375" style="310" customWidth="1"/>
    <col min="3" max="3" width="11.42578125" style="310"/>
    <col min="4" max="4" width="51.42578125" style="310" customWidth="1"/>
    <col min="5" max="5" width="15" style="310" customWidth="1"/>
    <col min="6" max="6" width="111.85546875" style="327" customWidth="1"/>
  </cols>
  <sheetData>
    <row r="1" spans="1:6" ht="30" hidden="1" x14ac:dyDescent="0.25">
      <c r="A1" s="38" t="s">
        <v>0</v>
      </c>
      <c r="B1" s="301" t="s">
        <v>125</v>
      </c>
      <c r="C1" s="301" t="s">
        <v>676</v>
      </c>
      <c r="D1" s="301" t="s">
        <v>683</v>
      </c>
      <c r="E1" s="308" t="s">
        <v>677</v>
      </c>
      <c r="F1" s="311" t="s">
        <v>678</v>
      </c>
    </row>
    <row r="2" spans="1:6" s="181" customFormat="1" ht="49.5" customHeight="1" x14ac:dyDescent="0.25">
      <c r="A2" s="318" t="s">
        <v>127</v>
      </c>
      <c r="B2" s="318" t="s">
        <v>5</v>
      </c>
      <c r="C2" s="318" t="s">
        <v>6</v>
      </c>
      <c r="D2" s="318" t="s">
        <v>598</v>
      </c>
      <c r="E2" s="318" t="s">
        <v>675</v>
      </c>
      <c r="F2" s="318" t="s">
        <v>1</v>
      </c>
    </row>
    <row r="3" spans="1:6" x14ac:dyDescent="0.25">
      <c r="A3" s="8">
        <v>41365</v>
      </c>
      <c r="B3" s="305">
        <v>1.0129999999999999</v>
      </c>
      <c r="C3" s="304">
        <f>(B3-1)</f>
        <v>1.2999999999999901E-2</v>
      </c>
      <c r="D3" s="341" t="s">
        <v>1076</v>
      </c>
      <c r="E3" s="306"/>
      <c r="F3" s="320" t="s">
        <v>1067</v>
      </c>
    </row>
    <row r="4" spans="1:6" x14ac:dyDescent="0.25">
      <c r="A4" s="8">
        <v>41000</v>
      </c>
      <c r="B4" s="305">
        <v>1.0209999999999999</v>
      </c>
      <c r="C4" s="304">
        <v>2.1000000000000001E-2</v>
      </c>
      <c r="D4" s="341" t="s">
        <v>1077</v>
      </c>
      <c r="E4" s="306"/>
      <c r="F4" s="320" t="s">
        <v>1140</v>
      </c>
    </row>
    <row r="5" spans="1:6" x14ac:dyDescent="0.25">
      <c r="A5" s="15">
        <v>40634</v>
      </c>
      <c r="B5" s="305">
        <v>1.0209999999999999</v>
      </c>
      <c r="C5" s="304">
        <v>2.1000000000000001E-2</v>
      </c>
      <c r="D5" s="351" t="s">
        <v>1078</v>
      </c>
      <c r="E5" s="306"/>
      <c r="F5" s="320" t="s">
        <v>8</v>
      </c>
    </row>
    <row r="6" spans="1:6" x14ac:dyDescent="0.25">
      <c r="A6" s="8">
        <v>40269</v>
      </c>
      <c r="B6" s="305">
        <v>1.0089999999999999</v>
      </c>
      <c r="C6" s="304">
        <v>8.9999999999999993E-3</v>
      </c>
      <c r="D6" s="342" t="s">
        <v>9</v>
      </c>
      <c r="E6" s="306"/>
      <c r="F6" s="321"/>
    </row>
    <row r="7" spans="1:6" x14ac:dyDescent="0.25">
      <c r="A7" s="8">
        <v>39904</v>
      </c>
      <c r="B7" s="305">
        <v>1.01</v>
      </c>
      <c r="C7" s="304">
        <v>0.01</v>
      </c>
      <c r="D7" s="342" t="s">
        <v>10</v>
      </c>
      <c r="E7" s="306"/>
      <c r="F7" s="322"/>
    </row>
    <row r="8" spans="1:6" x14ac:dyDescent="0.25">
      <c r="A8" s="15">
        <v>39660</v>
      </c>
      <c r="B8" s="305">
        <v>1.008</v>
      </c>
      <c r="C8" s="304">
        <v>8.0000000000000002E-3</v>
      </c>
      <c r="D8" s="341" t="s">
        <v>11</v>
      </c>
      <c r="E8" s="306"/>
      <c r="F8" s="322" t="s">
        <v>1075</v>
      </c>
    </row>
    <row r="9" spans="1:6" x14ac:dyDescent="0.25">
      <c r="A9" s="8">
        <v>39448</v>
      </c>
      <c r="B9" s="305">
        <v>1.0109999999999999</v>
      </c>
      <c r="C9" s="304">
        <v>1.0999999999999999E-2</v>
      </c>
      <c r="D9" s="341" t="s">
        <v>12</v>
      </c>
      <c r="E9" s="283">
        <v>39444</v>
      </c>
      <c r="F9" s="322"/>
    </row>
    <row r="10" spans="1:6" x14ac:dyDescent="0.25">
      <c r="A10" s="15">
        <v>39083</v>
      </c>
      <c r="B10" s="305">
        <v>1.018</v>
      </c>
      <c r="C10" s="304">
        <f>(B10-1)</f>
        <v>1.8000000000000016E-2</v>
      </c>
      <c r="D10" s="342" t="s">
        <v>13</v>
      </c>
      <c r="E10" s="339">
        <v>39081</v>
      </c>
      <c r="F10" s="322"/>
    </row>
    <row r="11" spans="1:6" x14ac:dyDescent="0.25">
      <c r="A11" s="8">
        <v>38718</v>
      </c>
      <c r="B11" s="305">
        <v>1.018</v>
      </c>
      <c r="C11" s="304">
        <f>(B11-1)</f>
        <v>1.8000000000000016E-2</v>
      </c>
      <c r="D11" s="342" t="s">
        <v>14</v>
      </c>
      <c r="E11" s="283">
        <v>38717</v>
      </c>
      <c r="F11" s="322"/>
    </row>
    <row r="12" spans="1:6" x14ac:dyDescent="0.25">
      <c r="A12" s="15">
        <v>38353</v>
      </c>
      <c r="B12" s="305">
        <v>1.02</v>
      </c>
      <c r="C12" s="304">
        <f t="shared" ref="C12:C75" si="0">(B12-1)</f>
        <v>2.0000000000000018E-2</v>
      </c>
      <c r="D12" s="342" t="s">
        <v>15</v>
      </c>
      <c r="E12" s="283">
        <v>38352</v>
      </c>
      <c r="F12" s="322"/>
    </row>
    <row r="13" spans="1:6" x14ac:dyDescent="0.25">
      <c r="A13" s="15">
        <v>37987</v>
      </c>
      <c r="B13" s="305">
        <v>1.0169999999999999</v>
      </c>
      <c r="C13" s="304">
        <f t="shared" si="0"/>
        <v>1.6999999999999904E-2</v>
      </c>
      <c r="D13" s="342" t="s">
        <v>16</v>
      </c>
      <c r="E13" s="283">
        <v>37978</v>
      </c>
      <c r="F13" s="322"/>
    </row>
    <row r="14" spans="1:6" x14ac:dyDescent="0.25">
      <c r="A14" s="15">
        <v>37622</v>
      </c>
      <c r="B14" s="305">
        <v>1.0149999999999999</v>
      </c>
      <c r="C14" s="304">
        <f t="shared" si="0"/>
        <v>1.4999999999999902E-2</v>
      </c>
      <c r="D14" s="342" t="s">
        <v>17</v>
      </c>
      <c r="E14" s="283">
        <v>37622</v>
      </c>
      <c r="F14" s="322"/>
    </row>
    <row r="15" spans="1:6" x14ac:dyDescent="0.25">
      <c r="A15" s="15">
        <v>37257</v>
      </c>
      <c r="B15" s="305">
        <v>1.022</v>
      </c>
      <c r="C15" s="304">
        <f t="shared" si="0"/>
        <v>2.200000000000002E-2</v>
      </c>
      <c r="D15" s="341" t="s">
        <v>18</v>
      </c>
      <c r="E15" s="283">
        <v>37285</v>
      </c>
      <c r="F15" s="322"/>
    </row>
    <row r="16" spans="1:6" x14ac:dyDescent="0.25">
      <c r="A16" s="8">
        <v>36892</v>
      </c>
      <c r="B16" s="305">
        <v>1.022</v>
      </c>
      <c r="C16" s="304">
        <f t="shared" si="0"/>
        <v>2.200000000000002E-2</v>
      </c>
      <c r="D16" s="342" t="s">
        <v>19</v>
      </c>
      <c r="E16" s="283">
        <v>36890</v>
      </c>
      <c r="F16" s="322"/>
    </row>
    <row r="17" spans="1:6" x14ac:dyDescent="0.25">
      <c r="A17" s="15">
        <v>36526</v>
      </c>
      <c r="B17" s="305">
        <v>1.0049999999999999</v>
      </c>
      <c r="C17" s="304">
        <f t="shared" si="0"/>
        <v>4.9999999999998934E-3</v>
      </c>
      <c r="D17" s="342" t="s">
        <v>20</v>
      </c>
      <c r="E17" s="307">
        <v>36524</v>
      </c>
      <c r="F17" s="320"/>
    </row>
    <row r="18" spans="1:6" x14ac:dyDescent="0.25">
      <c r="A18" s="15">
        <v>36161</v>
      </c>
      <c r="B18" s="305">
        <v>1.012</v>
      </c>
      <c r="C18" s="304">
        <f t="shared" si="0"/>
        <v>1.2000000000000011E-2</v>
      </c>
      <c r="D18" s="342" t="s">
        <v>21</v>
      </c>
      <c r="E18" s="323">
        <v>36159</v>
      </c>
      <c r="F18" s="320"/>
    </row>
    <row r="19" spans="1:6" x14ac:dyDescent="0.25">
      <c r="A19" s="15">
        <v>35796</v>
      </c>
      <c r="B19" s="305">
        <v>1.0109999999999999</v>
      </c>
      <c r="C19" s="304">
        <f t="shared" si="0"/>
        <v>1.0999999999999899E-2</v>
      </c>
      <c r="D19" s="342" t="s">
        <v>22</v>
      </c>
      <c r="E19" s="323">
        <v>35794</v>
      </c>
      <c r="F19" s="320"/>
    </row>
    <row r="20" spans="1:6" x14ac:dyDescent="0.25">
      <c r="A20" s="15">
        <v>35431</v>
      </c>
      <c r="B20" s="305">
        <v>1.012</v>
      </c>
      <c r="C20" s="304">
        <f t="shared" si="0"/>
        <v>1.2000000000000011E-2</v>
      </c>
      <c r="D20" s="342" t="s">
        <v>23</v>
      </c>
      <c r="E20" s="323">
        <v>35430</v>
      </c>
      <c r="F20" s="320"/>
    </row>
    <row r="21" spans="1:6" x14ac:dyDescent="0.25">
      <c r="A21" s="8">
        <v>35065</v>
      </c>
      <c r="B21" s="305">
        <v>1.02</v>
      </c>
      <c r="C21" s="304">
        <f t="shared" si="0"/>
        <v>2.0000000000000018E-2</v>
      </c>
      <c r="D21" s="342" t="s">
        <v>24</v>
      </c>
      <c r="E21" s="323">
        <v>35102</v>
      </c>
      <c r="F21" s="320"/>
    </row>
    <row r="22" spans="1:6" x14ac:dyDescent="0.25">
      <c r="A22" s="8">
        <v>34881</v>
      </c>
      <c r="B22" s="324">
        <v>1.0049999999999999</v>
      </c>
      <c r="C22" s="304">
        <f t="shared" si="0"/>
        <v>4.9999999999998934E-3</v>
      </c>
      <c r="D22" s="343" t="s">
        <v>25</v>
      </c>
      <c r="E22" s="323">
        <v>34737</v>
      </c>
      <c r="F22" s="320"/>
    </row>
    <row r="23" spans="1:6" x14ac:dyDescent="0.25">
      <c r="A23" s="18">
        <v>34700</v>
      </c>
      <c r="B23" s="324">
        <v>1.012</v>
      </c>
      <c r="C23" s="304">
        <f t="shared" si="0"/>
        <v>1.2000000000000011E-2</v>
      </c>
      <c r="D23" s="343" t="s">
        <v>26</v>
      </c>
      <c r="E23" s="323">
        <v>34730</v>
      </c>
      <c r="F23" s="320"/>
    </row>
    <row r="24" spans="1:6" x14ac:dyDescent="0.25">
      <c r="A24" s="18">
        <v>34335</v>
      </c>
      <c r="B24" s="324">
        <v>1.02</v>
      </c>
      <c r="C24" s="304">
        <f t="shared" si="0"/>
        <v>2.0000000000000018E-2</v>
      </c>
      <c r="D24" s="343" t="s">
        <v>27</v>
      </c>
      <c r="E24" s="323">
        <v>34361</v>
      </c>
      <c r="F24" s="309" t="s">
        <v>1052</v>
      </c>
    </row>
    <row r="25" spans="1:6" x14ac:dyDescent="0.25">
      <c r="A25" s="15">
        <v>33970</v>
      </c>
      <c r="B25" s="324">
        <v>1.0129999999999999</v>
      </c>
      <c r="C25" s="304">
        <f t="shared" si="0"/>
        <v>1.2999999999999901E-2</v>
      </c>
      <c r="D25" s="343" t="s">
        <v>28</v>
      </c>
      <c r="E25" s="323">
        <v>33997</v>
      </c>
      <c r="F25" s="309" t="s">
        <v>1053</v>
      </c>
    </row>
    <row r="26" spans="1:6" x14ac:dyDescent="0.25">
      <c r="A26" s="15">
        <v>33786</v>
      </c>
      <c r="B26" s="324">
        <v>1.018</v>
      </c>
      <c r="C26" s="304">
        <f t="shared" si="0"/>
        <v>1.8000000000000016E-2</v>
      </c>
      <c r="D26" s="343" t="s">
        <v>1064</v>
      </c>
      <c r="E26" s="323">
        <v>33607</v>
      </c>
      <c r="F26" s="320"/>
    </row>
    <row r="27" spans="1:6" x14ac:dyDescent="0.25">
      <c r="A27" s="15">
        <v>33604</v>
      </c>
      <c r="B27" s="324">
        <v>1.01</v>
      </c>
      <c r="C27" s="304">
        <f t="shared" si="0"/>
        <v>1.0000000000000009E-2</v>
      </c>
      <c r="D27" s="343" t="s">
        <v>1064</v>
      </c>
      <c r="E27" s="323">
        <v>33607</v>
      </c>
      <c r="F27" s="320"/>
    </row>
    <row r="28" spans="1:6" x14ac:dyDescent="0.25">
      <c r="A28" s="8">
        <v>33420</v>
      </c>
      <c r="B28" s="324">
        <v>1.008</v>
      </c>
      <c r="C28" s="304">
        <f t="shared" si="0"/>
        <v>8.0000000000000071E-3</v>
      </c>
      <c r="D28" s="343" t="s">
        <v>1068</v>
      </c>
      <c r="E28" s="323">
        <v>33451</v>
      </c>
      <c r="F28" s="320"/>
    </row>
    <row r="29" spans="1:6" x14ac:dyDescent="0.25">
      <c r="A29" s="8">
        <v>33239</v>
      </c>
      <c r="B29" s="324">
        <v>1.0169999999999999</v>
      </c>
      <c r="C29" s="304">
        <f t="shared" si="0"/>
        <v>1.6999999999999904E-2</v>
      </c>
      <c r="D29" s="343" t="s">
        <v>1069</v>
      </c>
      <c r="E29" s="323">
        <v>33258</v>
      </c>
      <c r="F29" s="320"/>
    </row>
    <row r="30" spans="1:6" x14ac:dyDescent="0.25">
      <c r="A30" s="18">
        <v>33055</v>
      </c>
      <c r="B30" s="324">
        <v>1.0129999999999999</v>
      </c>
      <c r="C30" s="304">
        <f t="shared" si="0"/>
        <v>1.2999999999999901E-2</v>
      </c>
      <c r="D30" s="343" t="s">
        <v>1070</v>
      </c>
      <c r="E30" s="323">
        <v>32898</v>
      </c>
      <c r="F30" s="320"/>
    </row>
    <row r="31" spans="1:6" x14ac:dyDescent="0.25">
      <c r="A31" s="18">
        <v>32874</v>
      </c>
      <c r="B31" s="324">
        <v>1.0215000000000001</v>
      </c>
      <c r="C31" s="304">
        <f t="shared" si="0"/>
        <v>2.1500000000000075E-2</v>
      </c>
      <c r="D31" s="343" t="s">
        <v>1070</v>
      </c>
      <c r="E31" s="323">
        <v>32898</v>
      </c>
      <c r="F31" s="320"/>
    </row>
    <row r="32" spans="1:6" x14ac:dyDescent="0.25">
      <c r="A32" s="18">
        <v>32690</v>
      </c>
      <c r="B32" s="324">
        <v>1.012</v>
      </c>
      <c r="C32" s="304">
        <f t="shared" si="0"/>
        <v>1.2000000000000011E-2</v>
      </c>
      <c r="D32" s="343" t="s">
        <v>1071</v>
      </c>
      <c r="E32" s="323">
        <v>32522</v>
      </c>
      <c r="F32" s="320"/>
    </row>
    <row r="33" spans="1:6" x14ac:dyDescent="0.25">
      <c r="A33" s="18">
        <v>32509</v>
      </c>
      <c r="B33" s="324">
        <v>1.0129999999999999</v>
      </c>
      <c r="C33" s="304">
        <f t="shared" si="0"/>
        <v>1.2999999999999901E-2</v>
      </c>
      <c r="D33" s="343" t="s">
        <v>1071</v>
      </c>
      <c r="E33" s="323">
        <v>32522</v>
      </c>
      <c r="F33" s="320"/>
    </row>
    <row r="34" spans="1:6" x14ac:dyDescent="0.25">
      <c r="A34" s="15">
        <v>32325</v>
      </c>
      <c r="B34" s="324">
        <v>1.0129999999999999</v>
      </c>
      <c r="C34" s="304">
        <f t="shared" si="0"/>
        <v>1.2999999999999901E-2</v>
      </c>
      <c r="D34" s="343" t="s">
        <v>1072</v>
      </c>
      <c r="E34" s="323">
        <v>32148</v>
      </c>
      <c r="F34" s="320" t="s">
        <v>1065</v>
      </c>
    </row>
    <row r="35" spans="1:6" x14ac:dyDescent="0.25">
      <c r="A35" s="15">
        <v>32143</v>
      </c>
      <c r="B35" s="324">
        <v>1.026</v>
      </c>
      <c r="C35" s="304">
        <f t="shared" si="0"/>
        <v>2.6000000000000023E-2</v>
      </c>
      <c r="D35" s="343" t="s">
        <v>1072</v>
      </c>
      <c r="E35" s="323">
        <v>32148</v>
      </c>
      <c r="F35" s="320" t="s">
        <v>1065</v>
      </c>
    </row>
    <row r="36" spans="1:6" x14ac:dyDescent="0.25">
      <c r="A36" s="15">
        <v>31959</v>
      </c>
      <c r="B36" s="324">
        <v>1.01</v>
      </c>
      <c r="C36" s="304">
        <f t="shared" si="0"/>
        <v>1.0000000000000009E-2</v>
      </c>
      <c r="D36" s="343" t="s">
        <v>1073</v>
      </c>
      <c r="E36" s="323">
        <v>31805</v>
      </c>
      <c r="F36" s="320" t="s">
        <v>1066</v>
      </c>
    </row>
    <row r="37" spans="1:6" x14ac:dyDescent="0.25">
      <c r="A37" s="15">
        <v>31778</v>
      </c>
      <c r="B37" s="324">
        <v>1.018</v>
      </c>
      <c r="C37" s="304">
        <f t="shared" si="0"/>
        <v>1.8000000000000016E-2</v>
      </c>
      <c r="D37" s="343" t="s">
        <v>1073</v>
      </c>
      <c r="E37" s="323">
        <v>31805</v>
      </c>
      <c r="F37" s="320" t="s">
        <v>1066</v>
      </c>
    </row>
    <row r="38" spans="1:6" x14ac:dyDescent="0.25">
      <c r="A38" s="15">
        <v>31686</v>
      </c>
      <c r="B38" s="324">
        <v>1.0049999999999999</v>
      </c>
      <c r="C38" s="304">
        <f t="shared" si="0"/>
        <v>4.9999999999998934E-3</v>
      </c>
      <c r="D38" s="343" t="s">
        <v>29</v>
      </c>
      <c r="E38" s="323">
        <v>31696</v>
      </c>
      <c r="F38" s="320"/>
    </row>
    <row r="39" spans="1:6" x14ac:dyDescent="0.25">
      <c r="A39" s="15">
        <v>31413</v>
      </c>
      <c r="B39" s="324">
        <v>1.0129999999999999</v>
      </c>
      <c r="C39" s="304">
        <f t="shared" si="0"/>
        <v>1.2999999999999901E-2</v>
      </c>
      <c r="D39" s="343" t="s">
        <v>30</v>
      </c>
      <c r="E39" s="323">
        <v>31431</v>
      </c>
      <c r="F39" s="320" t="s">
        <v>1063</v>
      </c>
    </row>
    <row r="40" spans="1:6" x14ac:dyDescent="0.25">
      <c r="A40" s="8">
        <v>31229</v>
      </c>
      <c r="B40" s="324">
        <v>1.028</v>
      </c>
      <c r="C40" s="304">
        <f t="shared" si="0"/>
        <v>2.8000000000000025E-2</v>
      </c>
      <c r="D40" s="343" t="s">
        <v>31</v>
      </c>
      <c r="E40" s="323">
        <v>31046</v>
      </c>
      <c r="F40" s="320"/>
    </row>
    <row r="41" spans="1:6" x14ac:dyDescent="0.25">
      <c r="A41" s="15">
        <v>31048</v>
      </c>
      <c r="B41" s="324">
        <v>1.034</v>
      </c>
      <c r="C41" s="304">
        <f t="shared" si="0"/>
        <v>3.400000000000003E-2</v>
      </c>
      <c r="D41" s="343" t="s">
        <v>31</v>
      </c>
      <c r="E41" s="323">
        <v>31046</v>
      </c>
      <c r="F41" s="320"/>
    </row>
    <row r="42" spans="1:6" x14ac:dyDescent="0.25">
      <c r="A42" s="15">
        <v>30864</v>
      </c>
      <c r="B42" s="324">
        <v>1.022</v>
      </c>
      <c r="C42" s="304">
        <f t="shared" si="0"/>
        <v>2.200000000000002E-2</v>
      </c>
      <c r="D42" s="343" t="s">
        <v>32</v>
      </c>
      <c r="E42" s="323">
        <v>30705</v>
      </c>
      <c r="F42" s="320"/>
    </row>
    <row r="43" spans="1:6" x14ac:dyDescent="0.25">
      <c r="A43" s="15">
        <v>30682</v>
      </c>
      <c r="B43" s="324">
        <v>1.018</v>
      </c>
      <c r="C43" s="304">
        <f t="shared" si="0"/>
        <v>1.8000000000000016E-2</v>
      </c>
      <c r="D43" s="343" t="s">
        <v>32</v>
      </c>
      <c r="E43" s="323">
        <v>30705</v>
      </c>
      <c r="F43" s="320"/>
    </row>
    <row r="44" spans="1:6" x14ac:dyDescent="0.25">
      <c r="A44" s="8">
        <v>30317</v>
      </c>
      <c r="B44" s="324">
        <v>1.04</v>
      </c>
      <c r="C44" s="304">
        <f t="shared" si="0"/>
        <v>4.0000000000000036E-2</v>
      </c>
      <c r="D44" s="343" t="s">
        <v>33</v>
      </c>
      <c r="E44" s="323">
        <v>30315</v>
      </c>
      <c r="F44" s="320" t="s">
        <v>964</v>
      </c>
    </row>
    <row r="45" spans="1:6" x14ac:dyDescent="0.25">
      <c r="A45" s="8">
        <v>30133</v>
      </c>
      <c r="B45" s="324">
        <v>1.0740000000000001</v>
      </c>
      <c r="C45" s="304">
        <f t="shared" si="0"/>
        <v>7.4000000000000066E-2</v>
      </c>
      <c r="D45" s="343" t="s">
        <v>34</v>
      </c>
      <c r="E45" s="323">
        <v>30155</v>
      </c>
      <c r="F45" s="320"/>
    </row>
    <row r="46" spans="1:6" x14ac:dyDescent="0.25">
      <c r="A46" s="18">
        <v>29952</v>
      </c>
      <c r="B46" s="324">
        <v>1.0669999999999999</v>
      </c>
      <c r="C46" s="304">
        <f t="shared" si="0"/>
        <v>6.6999999999999948E-2</v>
      </c>
      <c r="D46" s="343" t="s">
        <v>35</v>
      </c>
      <c r="E46" s="323">
        <v>29790</v>
      </c>
      <c r="F46" s="320"/>
    </row>
    <row r="47" spans="1:6" x14ac:dyDescent="0.25">
      <c r="A47" s="18">
        <v>29768</v>
      </c>
      <c r="B47" s="324">
        <v>1.0620000000000001</v>
      </c>
      <c r="C47" s="304">
        <f t="shared" si="0"/>
        <v>6.2000000000000055E-2</v>
      </c>
      <c r="D47" s="343" t="s">
        <v>35</v>
      </c>
      <c r="E47" s="323">
        <v>29790</v>
      </c>
      <c r="F47" s="320"/>
    </row>
    <row r="48" spans="1:6" x14ac:dyDescent="0.25">
      <c r="A48" s="18">
        <v>29587</v>
      </c>
      <c r="B48" s="324">
        <v>1.0669999999999999</v>
      </c>
      <c r="C48" s="304">
        <f t="shared" si="0"/>
        <v>6.6999999999999948E-2</v>
      </c>
      <c r="D48" s="343" t="s">
        <v>36</v>
      </c>
      <c r="E48" s="323">
        <v>29602</v>
      </c>
      <c r="F48" s="320"/>
    </row>
    <row r="49" spans="1:6" x14ac:dyDescent="0.25">
      <c r="A49" s="18">
        <v>29403</v>
      </c>
      <c r="B49" s="324">
        <v>1.0640000000000001</v>
      </c>
      <c r="C49" s="304">
        <f t="shared" si="0"/>
        <v>6.4000000000000057E-2</v>
      </c>
      <c r="D49" s="343" t="s">
        <v>37</v>
      </c>
      <c r="E49" s="323">
        <v>29407</v>
      </c>
      <c r="F49" s="320"/>
    </row>
    <row r="50" spans="1:6" x14ac:dyDescent="0.25">
      <c r="A50" s="15">
        <v>29221</v>
      </c>
      <c r="B50" s="324">
        <v>1.054</v>
      </c>
      <c r="C50" s="304">
        <f t="shared" si="0"/>
        <v>5.4000000000000048E-2</v>
      </c>
      <c r="D50" s="343" t="s">
        <v>38</v>
      </c>
      <c r="E50" s="323">
        <v>29042</v>
      </c>
      <c r="F50" s="320"/>
    </row>
    <row r="51" spans="1:6" x14ac:dyDescent="0.25">
      <c r="A51" s="15">
        <v>29037</v>
      </c>
      <c r="B51" s="324">
        <v>1.04</v>
      </c>
      <c r="C51" s="304">
        <f t="shared" si="0"/>
        <v>4.0000000000000036E-2</v>
      </c>
      <c r="D51" s="343" t="s">
        <v>38</v>
      </c>
      <c r="E51" s="323">
        <v>29042</v>
      </c>
      <c r="F51" s="320"/>
    </row>
    <row r="52" spans="1:6" x14ac:dyDescent="0.25">
      <c r="A52" s="15">
        <v>28856</v>
      </c>
      <c r="B52" s="324">
        <v>1.0649999999999999</v>
      </c>
      <c r="C52" s="304">
        <f t="shared" si="0"/>
        <v>6.4999999999999947E-2</v>
      </c>
      <c r="D52" s="343" t="s">
        <v>39</v>
      </c>
      <c r="E52" s="323">
        <v>28672</v>
      </c>
      <c r="F52" s="320"/>
    </row>
    <row r="53" spans="1:6" x14ac:dyDescent="0.25">
      <c r="A53" s="8">
        <v>28672</v>
      </c>
      <c r="B53" s="324">
        <v>1.044</v>
      </c>
      <c r="C53" s="304">
        <f t="shared" si="0"/>
        <v>4.4000000000000039E-2</v>
      </c>
      <c r="D53" s="343" t="s">
        <v>39</v>
      </c>
      <c r="E53" s="323">
        <v>28672</v>
      </c>
      <c r="F53" s="320"/>
    </row>
    <row r="54" spans="1:6" x14ac:dyDescent="0.25">
      <c r="A54" s="15">
        <v>28491</v>
      </c>
      <c r="B54" s="324">
        <v>1.0820000000000001</v>
      </c>
      <c r="C54" s="304">
        <f t="shared" si="0"/>
        <v>8.2000000000000073E-2</v>
      </c>
      <c r="D54" s="343" t="s">
        <v>40</v>
      </c>
      <c r="E54" s="323">
        <v>28308</v>
      </c>
      <c r="F54" s="320"/>
    </row>
    <row r="55" spans="1:6" x14ac:dyDescent="0.25">
      <c r="A55" s="15">
        <v>28307</v>
      </c>
      <c r="B55" s="324">
        <v>1.071</v>
      </c>
      <c r="C55" s="304">
        <f t="shared" si="0"/>
        <v>7.0999999999999952E-2</v>
      </c>
      <c r="D55" s="343" t="s">
        <v>40</v>
      </c>
      <c r="E55" s="323">
        <v>28308</v>
      </c>
      <c r="F55" s="320"/>
    </row>
    <row r="56" spans="1:6" x14ac:dyDescent="0.25">
      <c r="A56" s="15">
        <v>28126</v>
      </c>
      <c r="B56" s="324">
        <v>1.0860000000000001</v>
      </c>
      <c r="C56" s="304">
        <f t="shared" si="0"/>
        <v>8.6000000000000076E-2</v>
      </c>
      <c r="D56" s="343" t="s">
        <v>41</v>
      </c>
      <c r="E56" s="323">
        <v>27941</v>
      </c>
      <c r="F56" s="322"/>
    </row>
    <row r="57" spans="1:6" x14ac:dyDescent="0.25">
      <c r="A57" s="15">
        <v>27942</v>
      </c>
      <c r="B57" s="324">
        <v>1.0820000000000001</v>
      </c>
      <c r="C57" s="304">
        <f t="shared" si="0"/>
        <v>8.2000000000000073E-2</v>
      </c>
      <c r="D57" s="343" t="s">
        <v>41</v>
      </c>
      <c r="E57" s="276">
        <v>27941</v>
      </c>
      <c r="F57" s="322"/>
    </row>
    <row r="58" spans="1:6" x14ac:dyDescent="0.25">
      <c r="A58" s="8">
        <v>27760</v>
      </c>
      <c r="B58" s="324">
        <v>1.083</v>
      </c>
      <c r="C58" s="304">
        <f t="shared" si="0"/>
        <v>8.2999999999999963E-2</v>
      </c>
      <c r="D58" s="343" t="s">
        <v>42</v>
      </c>
      <c r="E58" s="276">
        <v>27594</v>
      </c>
      <c r="F58" s="322"/>
    </row>
    <row r="59" spans="1:6" x14ac:dyDescent="0.25">
      <c r="A59" s="8">
        <v>27576</v>
      </c>
      <c r="B59" s="324">
        <v>1.0960000000000001</v>
      </c>
      <c r="C59" s="304">
        <f t="shared" si="0"/>
        <v>9.6000000000000085E-2</v>
      </c>
      <c r="D59" s="343" t="s">
        <v>42</v>
      </c>
      <c r="E59" s="276">
        <v>27594</v>
      </c>
      <c r="F59" s="322"/>
    </row>
    <row r="60" spans="1:6" x14ac:dyDescent="0.25">
      <c r="A60" s="18">
        <v>27395</v>
      </c>
      <c r="B60" s="324">
        <v>1.0629999999999999</v>
      </c>
      <c r="C60" s="304">
        <f t="shared" si="0"/>
        <v>6.2999999999999945E-2</v>
      </c>
      <c r="D60" s="343" t="s">
        <v>43</v>
      </c>
      <c r="E60" s="276">
        <v>27231</v>
      </c>
      <c r="F60" s="322"/>
    </row>
    <row r="61" spans="1:6" x14ac:dyDescent="0.25">
      <c r="A61" s="18">
        <v>27211</v>
      </c>
      <c r="B61" s="324">
        <v>1.0669999999999999</v>
      </c>
      <c r="C61" s="304">
        <f t="shared" si="0"/>
        <v>6.6999999999999948E-2</v>
      </c>
      <c r="D61" s="343" t="s">
        <v>43</v>
      </c>
      <c r="E61" s="276">
        <v>27231</v>
      </c>
      <c r="F61" s="322"/>
    </row>
    <row r="62" spans="1:6" x14ac:dyDescent="0.25">
      <c r="A62" s="18">
        <v>27030</v>
      </c>
      <c r="B62" s="324">
        <v>1.0820000000000001</v>
      </c>
      <c r="C62" s="304">
        <f t="shared" si="0"/>
        <v>8.2000000000000073E-2</v>
      </c>
      <c r="D62" s="343" t="s">
        <v>1049</v>
      </c>
      <c r="E62" s="276">
        <v>27028</v>
      </c>
      <c r="F62" s="312"/>
    </row>
    <row r="63" spans="1:6" x14ac:dyDescent="0.25">
      <c r="A63" s="18">
        <v>26755</v>
      </c>
      <c r="B63" s="324">
        <v>1.109</v>
      </c>
      <c r="C63" s="304">
        <f t="shared" si="0"/>
        <v>0.10899999999999999</v>
      </c>
      <c r="D63" s="343" t="s">
        <v>44</v>
      </c>
      <c r="E63" s="276">
        <v>26746</v>
      </c>
      <c r="F63" s="322" t="s">
        <v>1050</v>
      </c>
    </row>
    <row r="64" spans="1:6" x14ac:dyDescent="0.25">
      <c r="A64" s="15">
        <v>26390</v>
      </c>
      <c r="B64" s="324">
        <v>1.115</v>
      </c>
      <c r="C64" s="304">
        <f t="shared" si="0"/>
        <v>0.11499999999999999</v>
      </c>
      <c r="D64" s="343" t="s">
        <v>45</v>
      </c>
      <c r="E64" s="276">
        <v>26388</v>
      </c>
      <c r="F64" s="322" t="s">
        <v>1051</v>
      </c>
    </row>
    <row r="65" spans="1:6" x14ac:dyDescent="0.25">
      <c r="A65" s="15">
        <v>26024</v>
      </c>
      <c r="B65" s="324">
        <v>1.101</v>
      </c>
      <c r="C65" s="304">
        <f t="shared" si="0"/>
        <v>0.10099999999999998</v>
      </c>
      <c r="D65" s="343" t="s">
        <v>46</v>
      </c>
      <c r="E65" s="276">
        <v>26010</v>
      </c>
      <c r="F65" s="322"/>
    </row>
    <row r="66" spans="1:6" x14ac:dyDescent="0.25">
      <c r="A66" s="15">
        <v>25659</v>
      </c>
      <c r="B66" s="324">
        <v>1.119</v>
      </c>
      <c r="C66" s="304">
        <f t="shared" si="0"/>
        <v>0.11899999999999999</v>
      </c>
      <c r="D66" s="343" t="s">
        <v>47</v>
      </c>
      <c r="E66" s="276">
        <v>25655</v>
      </c>
      <c r="F66" s="322"/>
    </row>
    <row r="67" spans="1:6" x14ac:dyDescent="0.25">
      <c r="A67" s="15">
        <v>25508</v>
      </c>
      <c r="B67" s="324">
        <v>1.03</v>
      </c>
      <c r="C67" s="304">
        <f t="shared" si="0"/>
        <v>3.0000000000000027E-2</v>
      </c>
      <c r="D67" s="343" t="s">
        <v>48</v>
      </c>
      <c r="E67" s="276">
        <v>25479</v>
      </c>
      <c r="F67" s="322"/>
    </row>
    <row r="68" spans="1:6" x14ac:dyDescent="0.25">
      <c r="A68" s="15">
        <v>25294</v>
      </c>
      <c r="B68" s="324">
        <v>1.0435000000000001</v>
      </c>
      <c r="C68" s="304">
        <f t="shared" si="0"/>
        <v>4.3500000000000094E-2</v>
      </c>
      <c r="D68" s="343" t="s">
        <v>49</v>
      </c>
      <c r="E68" s="276">
        <v>25310</v>
      </c>
      <c r="F68" s="322"/>
    </row>
    <row r="69" spans="1:6" x14ac:dyDescent="0.25">
      <c r="A69" s="15">
        <v>25204</v>
      </c>
      <c r="B69" s="324">
        <v>1.04</v>
      </c>
      <c r="C69" s="304">
        <f t="shared" si="0"/>
        <v>4.0000000000000036E-2</v>
      </c>
      <c r="D69" s="343" t="s">
        <v>50</v>
      </c>
      <c r="E69" s="276">
        <v>25235</v>
      </c>
      <c r="F69" s="322"/>
    </row>
    <row r="70" spans="1:6" x14ac:dyDescent="0.25">
      <c r="A70" s="8">
        <v>24929</v>
      </c>
      <c r="B70" s="324">
        <v>1.056</v>
      </c>
      <c r="C70" s="304">
        <f t="shared" si="0"/>
        <v>5.600000000000005E-2</v>
      </c>
      <c r="D70" s="343" t="s">
        <v>51</v>
      </c>
      <c r="E70" s="276">
        <v>24973</v>
      </c>
      <c r="F70" s="320"/>
    </row>
    <row r="71" spans="1:6" x14ac:dyDescent="0.25">
      <c r="A71" s="227">
        <v>24563</v>
      </c>
      <c r="B71" s="324">
        <v>1.0580000000000001</v>
      </c>
      <c r="C71" s="304">
        <f t="shared" si="0"/>
        <v>5.8000000000000052E-2</v>
      </c>
      <c r="D71" s="343" t="s">
        <v>52</v>
      </c>
      <c r="E71" s="276">
        <v>24583</v>
      </c>
      <c r="F71" s="344" t="s">
        <v>1058</v>
      </c>
    </row>
    <row r="72" spans="1:6" x14ac:dyDescent="0.25">
      <c r="A72" s="15">
        <v>24198</v>
      </c>
      <c r="B72" s="324">
        <v>1.069</v>
      </c>
      <c r="C72" s="304">
        <f t="shared" si="0"/>
        <v>6.899999999999995E-2</v>
      </c>
      <c r="D72" s="343" t="s">
        <v>53</v>
      </c>
      <c r="E72" s="276">
        <v>24218</v>
      </c>
      <c r="F72" s="322"/>
    </row>
    <row r="73" spans="1:6" x14ac:dyDescent="0.25">
      <c r="A73" s="15">
        <v>23833</v>
      </c>
      <c r="B73" s="324">
        <v>1.1100000000000001</v>
      </c>
      <c r="C73" s="304">
        <f t="shared" si="0"/>
        <v>0.1100000000000001</v>
      </c>
      <c r="D73" s="343" t="s">
        <v>54</v>
      </c>
      <c r="E73" s="276">
        <v>23868</v>
      </c>
      <c r="F73" s="322"/>
    </row>
    <row r="74" spans="1:6" x14ac:dyDescent="0.25">
      <c r="A74" s="15">
        <v>23468</v>
      </c>
      <c r="B74" s="324">
        <v>1.1200000000000001</v>
      </c>
      <c r="C74" s="304">
        <f t="shared" si="0"/>
        <v>0.12000000000000011</v>
      </c>
      <c r="D74" s="343" t="s">
        <v>55</v>
      </c>
      <c r="E74" s="276">
        <v>23486</v>
      </c>
      <c r="F74" s="322"/>
    </row>
    <row r="75" spans="1:6" x14ac:dyDescent="0.25">
      <c r="A75" s="8">
        <v>23102</v>
      </c>
      <c r="B75" s="324">
        <v>1.1599999999999999</v>
      </c>
      <c r="C75" s="304">
        <f t="shared" si="0"/>
        <v>0.15999999999999992</v>
      </c>
      <c r="D75" s="343" t="s">
        <v>56</v>
      </c>
      <c r="E75" s="276">
        <v>23105</v>
      </c>
      <c r="F75" s="322"/>
    </row>
    <row r="76" spans="1:6" x14ac:dyDescent="0.25">
      <c r="A76" s="8">
        <v>22737</v>
      </c>
      <c r="B76" s="324">
        <v>1.1499999999999999</v>
      </c>
      <c r="C76" s="304">
        <f t="shared" ref="C76:C89" si="1">(B76-1)</f>
        <v>0.14999999999999991</v>
      </c>
      <c r="D76" s="343" t="s">
        <v>57</v>
      </c>
      <c r="E76" s="276">
        <v>22765</v>
      </c>
      <c r="F76" s="322" t="s">
        <v>987</v>
      </c>
    </row>
    <row r="77" spans="1:6" x14ac:dyDescent="0.25">
      <c r="A77" s="18">
        <v>22372</v>
      </c>
      <c r="B77" s="324">
        <v>1.077</v>
      </c>
      <c r="C77" s="304">
        <f t="shared" si="1"/>
        <v>7.6999999999999957E-2</v>
      </c>
      <c r="D77" s="343" t="s">
        <v>58</v>
      </c>
      <c r="E77" s="276">
        <v>22408</v>
      </c>
      <c r="F77" s="322"/>
    </row>
    <row r="78" spans="1:6" x14ac:dyDescent="0.25">
      <c r="A78" s="18">
        <v>22007</v>
      </c>
      <c r="B78" s="324">
        <v>1.105</v>
      </c>
      <c r="C78" s="304">
        <f t="shared" si="1"/>
        <v>0.10499999999999998</v>
      </c>
      <c r="D78" s="343" t="s">
        <v>59</v>
      </c>
      <c r="E78" s="276">
        <v>21689</v>
      </c>
      <c r="F78" s="322"/>
    </row>
    <row r="79" spans="1:6" x14ac:dyDescent="0.25">
      <c r="A79" s="18">
        <v>21641</v>
      </c>
      <c r="B79" s="324">
        <v>1.135</v>
      </c>
      <c r="C79" s="304">
        <f t="shared" si="1"/>
        <v>0.13500000000000001</v>
      </c>
      <c r="D79" s="343" t="s">
        <v>60</v>
      </c>
      <c r="E79" s="276">
        <v>21677</v>
      </c>
      <c r="F79" s="322"/>
    </row>
    <row r="80" spans="1:6" x14ac:dyDescent="0.25">
      <c r="A80" s="18">
        <v>21276</v>
      </c>
      <c r="B80" s="324">
        <v>1.075</v>
      </c>
      <c r="C80" s="304">
        <f t="shared" si="1"/>
        <v>7.4999999999999956E-2</v>
      </c>
      <c r="D80" s="343" t="s">
        <v>61</v>
      </c>
      <c r="E80" s="276">
        <v>21294</v>
      </c>
      <c r="F80" s="322" t="s">
        <v>1062</v>
      </c>
    </row>
    <row r="81" spans="1:6" x14ac:dyDescent="0.25">
      <c r="A81" s="15">
        <v>20911</v>
      </c>
      <c r="B81" s="324">
        <v>1.1200000000000001</v>
      </c>
      <c r="C81" s="304">
        <f>(B81-1)</f>
        <v>0.12000000000000011</v>
      </c>
      <c r="D81" s="343" t="s">
        <v>62</v>
      </c>
      <c r="E81" s="276">
        <v>20930</v>
      </c>
      <c r="F81" s="322"/>
    </row>
    <row r="82" spans="1:6" x14ac:dyDescent="0.25">
      <c r="A82" s="15">
        <v>20546</v>
      </c>
      <c r="B82" s="324">
        <v>1.085</v>
      </c>
      <c r="C82" s="304">
        <f t="shared" si="1"/>
        <v>8.4999999999999964E-2</v>
      </c>
      <c r="D82" s="343" t="s">
        <v>63</v>
      </c>
      <c r="E82" s="276">
        <v>20586</v>
      </c>
      <c r="F82" s="322"/>
    </row>
    <row r="83" spans="1:6" x14ac:dyDescent="0.25">
      <c r="A83" s="15">
        <v>20180</v>
      </c>
      <c r="B83" s="324">
        <v>1.0900000000000001</v>
      </c>
      <c r="C83" s="304">
        <f t="shared" si="1"/>
        <v>9.000000000000008E-2</v>
      </c>
      <c r="D83" s="343" t="s">
        <v>64</v>
      </c>
      <c r="E83" s="276">
        <v>20188</v>
      </c>
      <c r="F83" s="322"/>
    </row>
    <row r="84" spans="1:6" x14ac:dyDescent="0.25">
      <c r="A84" s="8">
        <v>19450</v>
      </c>
      <c r="B84" s="324">
        <v>1.2</v>
      </c>
      <c r="C84" s="304">
        <f t="shared" si="1"/>
        <v>0.19999999999999996</v>
      </c>
      <c r="D84" s="343" t="s">
        <v>65</v>
      </c>
      <c r="E84" s="276">
        <v>19639</v>
      </c>
      <c r="F84" s="322"/>
    </row>
    <row r="85" spans="1:6" x14ac:dyDescent="0.25">
      <c r="A85" s="15">
        <v>19085</v>
      </c>
      <c r="B85" s="324">
        <v>1.1000000000000001</v>
      </c>
      <c r="C85" s="304">
        <f t="shared" si="1"/>
        <v>0.10000000000000009</v>
      </c>
      <c r="D85" s="343" t="s">
        <v>66</v>
      </c>
      <c r="E85" s="276">
        <v>19270</v>
      </c>
      <c r="F85" s="322"/>
    </row>
    <row r="86" spans="1:6" s="34" customFormat="1" x14ac:dyDescent="0.25">
      <c r="A86" s="227">
        <v>18629</v>
      </c>
      <c r="B86" s="324">
        <v>1.1599999999999999</v>
      </c>
      <c r="C86" s="304">
        <f t="shared" si="1"/>
        <v>0.15999999999999992</v>
      </c>
      <c r="D86" s="343" t="s">
        <v>67</v>
      </c>
      <c r="E86" s="276">
        <v>18743</v>
      </c>
      <c r="F86" s="322"/>
    </row>
    <row r="87" spans="1:6" x14ac:dyDescent="0.25">
      <c r="A87" s="15">
        <v>18264</v>
      </c>
      <c r="B87" s="324">
        <v>1.1499999999999999</v>
      </c>
      <c r="C87" s="304">
        <f t="shared" si="1"/>
        <v>0.14999999999999991</v>
      </c>
      <c r="D87" s="343" t="s">
        <v>68</v>
      </c>
      <c r="E87" s="276">
        <v>18379</v>
      </c>
      <c r="F87" s="322"/>
    </row>
    <row r="88" spans="1:6" x14ac:dyDescent="0.25">
      <c r="A88" s="15">
        <v>17989</v>
      </c>
      <c r="B88" s="324">
        <v>1.1499999999999999</v>
      </c>
      <c r="C88" s="304">
        <f t="shared" si="1"/>
        <v>0.14999999999999991</v>
      </c>
      <c r="D88" s="343" t="s">
        <v>69</v>
      </c>
      <c r="E88" s="276">
        <v>18135</v>
      </c>
      <c r="F88" s="347" t="s">
        <v>1074</v>
      </c>
    </row>
    <row r="89" spans="1:6" s="34" customFormat="1" x14ac:dyDescent="0.25">
      <c r="A89" s="134">
        <v>17899</v>
      </c>
      <c r="B89" s="324">
        <v>1.17</v>
      </c>
      <c r="C89" s="304">
        <f t="shared" si="1"/>
        <v>0.16999999999999993</v>
      </c>
      <c r="D89" s="343" t="s">
        <v>70</v>
      </c>
      <c r="E89" s="276">
        <v>18072</v>
      </c>
      <c r="F89" s="34" t="s">
        <v>1061</v>
      </c>
    </row>
    <row r="90" spans="1:6" x14ac:dyDescent="0.25">
      <c r="F90" s="326"/>
    </row>
    <row r="91" spans="1:6" x14ac:dyDescent="0.25">
      <c r="B91" s="346" t="s">
        <v>920</v>
      </c>
      <c r="F91" s="326"/>
    </row>
    <row r="92" spans="1:6" x14ac:dyDescent="0.25">
      <c r="B92" s="345" t="s">
        <v>1143</v>
      </c>
      <c r="F92" s="326"/>
    </row>
    <row r="93" spans="1:6" x14ac:dyDescent="0.25">
      <c r="B93" s="347" t="s">
        <v>1142</v>
      </c>
      <c r="F93" s="326"/>
    </row>
    <row r="94" spans="1:6" x14ac:dyDescent="0.25">
      <c r="B94" s="345" t="s">
        <v>1054</v>
      </c>
      <c r="F94" s="326"/>
    </row>
    <row r="95" spans="1:6" x14ac:dyDescent="0.25">
      <c r="B95" s="347" t="s">
        <v>1055</v>
      </c>
      <c r="F95" s="326"/>
    </row>
    <row r="96" spans="1:6" x14ac:dyDescent="0.25">
      <c r="B96" s="348" t="s">
        <v>1056</v>
      </c>
    </row>
    <row r="97" spans="2:2" x14ac:dyDescent="0.25">
      <c r="B97" s="347" t="s">
        <v>1057</v>
      </c>
    </row>
    <row r="98" spans="2:2" x14ac:dyDescent="0.25">
      <c r="B98" s="345" t="s">
        <v>1059</v>
      </c>
    </row>
    <row r="99" spans="2:2" x14ac:dyDescent="0.25">
      <c r="B99" s="349" t="s">
        <v>1060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2"/>
  <sheetViews>
    <sheetView workbookViewId="0">
      <pane xSplit="1" ySplit="2" topLeftCell="B3" activePane="bottomRight" state="frozen"/>
      <selection pane="topRight" activeCell="B1" sqref="B1"/>
      <selection pane="bottomLeft" activeCell="A3" sqref="A3"/>
      <selection pane="bottomRight" activeCell="F27" sqref="F27"/>
    </sheetView>
  </sheetViews>
  <sheetFormatPr baseColWidth="10" defaultColWidth="30.28515625" defaultRowHeight="15" x14ac:dyDescent="0.25"/>
  <cols>
    <col min="1" max="1" width="30.28515625" style="38"/>
    <col min="2" max="2" width="26" style="38" customWidth="1"/>
    <col min="3" max="3" width="26.85546875" style="38" customWidth="1"/>
    <col min="4" max="4" width="26.42578125" style="38" customWidth="1"/>
    <col min="5" max="5" width="28.7109375" style="38" customWidth="1"/>
    <col min="6" max="6" width="27.42578125" style="38" customWidth="1"/>
    <col min="7" max="7" width="27.28515625" style="38" customWidth="1"/>
    <col min="8" max="8" width="27" style="38" customWidth="1"/>
    <col min="9" max="9" width="25.5703125" style="38" customWidth="1"/>
    <col min="10" max="11" width="27.85546875" style="38" customWidth="1"/>
    <col min="12" max="12" width="27.28515625" style="38" customWidth="1"/>
    <col min="13" max="13" width="27.42578125" style="38" customWidth="1"/>
    <col min="14" max="14" width="28" style="38" customWidth="1"/>
    <col min="15" max="15" width="27.42578125" style="38" customWidth="1"/>
    <col min="16" max="16" width="21.7109375" style="38" customWidth="1"/>
    <col min="17" max="17" width="34.5703125" style="38" customWidth="1"/>
    <col min="18" max="18" width="21.28515625" style="38" customWidth="1"/>
    <col min="19" max="19" width="83.140625" style="38" customWidth="1"/>
    <col min="20" max="16384" width="30.28515625" style="38"/>
  </cols>
  <sheetData>
    <row r="1" spans="1:31" ht="31.5" customHeight="1" x14ac:dyDescent="0.25">
      <c r="A1" s="500" t="s">
        <v>127</v>
      </c>
      <c r="B1" s="500" t="s">
        <v>642</v>
      </c>
      <c r="C1" s="500"/>
      <c r="D1" s="500"/>
      <c r="E1" s="500"/>
      <c r="F1" s="500"/>
      <c r="G1" s="500"/>
      <c r="H1" s="500"/>
      <c r="I1" s="500"/>
      <c r="J1" s="500"/>
      <c r="K1" s="500"/>
      <c r="L1" s="500"/>
      <c r="M1" s="500"/>
      <c r="N1" s="500"/>
      <c r="O1" s="500"/>
      <c r="P1" s="500"/>
      <c r="Q1" s="500" t="s">
        <v>598</v>
      </c>
      <c r="R1" s="500" t="s">
        <v>674</v>
      </c>
      <c r="S1" s="500" t="s">
        <v>1</v>
      </c>
    </row>
    <row r="2" spans="1:31" x14ac:dyDescent="0.25">
      <c r="A2" s="500"/>
      <c r="B2" s="103">
        <v>2006</v>
      </c>
      <c r="C2" s="103">
        <v>2007</v>
      </c>
      <c r="D2" s="103">
        <v>2008</v>
      </c>
      <c r="E2" s="103">
        <v>2009</v>
      </c>
      <c r="F2" s="103">
        <v>2010</v>
      </c>
      <c r="G2" s="103">
        <v>2011</v>
      </c>
      <c r="H2" s="103">
        <v>2012</v>
      </c>
      <c r="I2" s="103">
        <v>2013</v>
      </c>
      <c r="J2" s="103">
        <v>2014</v>
      </c>
      <c r="K2" s="103">
        <v>2015</v>
      </c>
      <c r="L2" s="103">
        <v>2016</v>
      </c>
      <c r="M2" s="103">
        <v>2017</v>
      </c>
      <c r="N2" s="103">
        <v>2018</v>
      </c>
      <c r="O2" s="103">
        <v>2019</v>
      </c>
      <c r="P2" s="103">
        <v>2020</v>
      </c>
      <c r="Q2" s="500"/>
      <c r="R2" s="500"/>
      <c r="S2" s="500"/>
    </row>
    <row r="3" spans="1:31" s="77" customFormat="1" ht="30" customHeight="1" x14ac:dyDescent="0.25">
      <c r="A3" s="134">
        <v>38718</v>
      </c>
      <c r="B3" s="104" t="s">
        <v>606</v>
      </c>
      <c r="C3" s="104" t="s">
        <v>607</v>
      </c>
      <c r="D3" s="104" t="s">
        <v>608</v>
      </c>
      <c r="E3" s="104" t="s">
        <v>611</v>
      </c>
      <c r="F3" s="104" t="s">
        <v>609</v>
      </c>
      <c r="G3" s="104" t="s">
        <v>612</v>
      </c>
      <c r="H3" s="104" t="s">
        <v>610</v>
      </c>
      <c r="I3" s="104" t="s">
        <v>613</v>
      </c>
      <c r="J3" s="104" t="s">
        <v>614</v>
      </c>
      <c r="K3" s="104" t="s">
        <v>615</v>
      </c>
      <c r="L3" s="104" t="s">
        <v>616</v>
      </c>
      <c r="M3" s="104" t="s">
        <v>617</v>
      </c>
      <c r="N3" s="104" t="s">
        <v>618</v>
      </c>
      <c r="O3" s="104" t="s">
        <v>619</v>
      </c>
      <c r="P3" s="104" t="s">
        <v>620</v>
      </c>
      <c r="Q3" s="135" t="s">
        <v>864</v>
      </c>
      <c r="R3" s="46">
        <v>37855</v>
      </c>
      <c r="S3" s="205"/>
    </row>
    <row r="4" spans="1:31" ht="70.5" customHeight="1" x14ac:dyDescent="0.25">
      <c r="A4" s="235"/>
      <c r="B4" s="515" t="s">
        <v>793</v>
      </c>
      <c r="C4" s="515"/>
      <c r="D4" s="515"/>
      <c r="E4" s="515"/>
      <c r="F4" s="515"/>
      <c r="G4" s="515"/>
      <c r="H4" s="515"/>
      <c r="I4" s="515"/>
      <c r="J4" s="515"/>
      <c r="K4" s="515"/>
      <c r="L4" s="515"/>
      <c r="M4" s="515"/>
      <c r="N4" s="515"/>
      <c r="O4" s="515"/>
      <c r="P4" s="515"/>
      <c r="Q4" s="515"/>
      <c r="R4" s="515"/>
      <c r="S4" s="111"/>
    </row>
    <row r="5" spans="1:31" s="213" customFormat="1" x14ac:dyDescent="0.25">
      <c r="A5" s="138"/>
      <c r="B5" s="211"/>
      <c r="C5" s="207"/>
      <c r="D5" s="207"/>
      <c r="E5" s="207"/>
      <c r="F5" s="207"/>
      <c r="G5" s="207"/>
      <c r="H5" s="207"/>
      <c r="I5" s="207"/>
      <c r="J5" s="207"/>
      <c r="K5" s="207"/>
      <c r="L5" s="207"/>
      <c r="M5" s="207"/>
      <c r="N5" s="207"/>
      <c r="O5" s="207"/>
      <c r="P5" s="207"/>
      <c r="Q5" s="212"/>
      <c r="R5" s="182"/>
      <c r="S5" s="111"/>
    </row>
    <row r="6" spans="1:31" s="213" customFormat="1" x14ac:dyDescent="0.25">
      <c r="A6" s="139"/>
      <c r="B6" s="207"/>
      <c r="C6" s="207"/>
      <c r="D6" s="207"/>
      <c r="E6" s="207"/>
      <c r="F6" s="207"/>
      <c r="G6" s="207"/>
      <c r="H6" s="207"/>
      <c r="I6" s="207"/>
      <c r="J6" s="207"/>
      <c r="K6" s="207"/>
      <c r="L6" s="207"/>
      <c r="M6" s="207"/>
      <c r="N6" s="207"/>
      <c r="O6" s="207"/>
      <c r="P6" s="207"/>
      <c r="Q6" s="212"/>
      <c r="R6" s="214"/>
      <c r="S6" s="111"/>
    </row>
    <row r="7" spans="1:31" s="182" customFormat="1" x14ac:dyDescent="0.25">
      <c r="A7" s="140"/>
      <c r="B7" s="188"/>
      <c r="C7" s="188"/>
      <c r="D7" s="188"/>
      <c r="E7" s="188"/>
      <c r="F7" s="188"/>
      <c r="G7" s="188"/>
      <c r="H7" s="188"/>
      <c r="I7" s="188"/>
      <c r="J7" s="188"/>
      <c r="K7" s="188"/>
      <c r="L7" s="188"/>
      <c r="M7" s="188"/>
      <c r="N7" s="188"/>
      <c r="O7" s="188"/>
      <c r="P7" s="188"/>
      <c r="Q7" s="215"/>
      <c r="R7" s="208"/>
      <c r="S7" s="111"/>
    </row>
    <row r="8" spans="1:31" s="182" customFormat="1" x14ac:dyDescent="0.25">
      <c r="A8" s="140"/>
      <c r="B8" s="188"/>
      <c r="C8" s="188"/>
      <c r="D8" s="188"/>
      <c r="E8" s="188"/>
      <c r="F8" s="188"/>
      <c r="G8" s="188"/>
      <c r="H8" s="188"/>
      <c r="I8" s="188"/>
      <c r="J8" s="188"/>
      <c r="K8" s="188"/>
      <c r="L8" s="188"/>
      <c r="M8" s="188"/>
      <c r="N8" s="188"/>
      <c r="O8" s="188"/>
      <c r="P8" s="188"/>
      <c r="Q8" s="216"/>
      <c r="R8" s="208"/>
      <c r="S8" s="7"/>
    </row>
    <row r="9" spans="1:31" s="182" customFormat="1" x14ac:dyDescent="0.25">
      <c r="A9" s="140"/>
      <c r="B9" s="188"/>
      <c r="C9" s="188"/>
      <c r="D9" s="188"/>
      <c r="E9" s="188"/>
      <c r="F9" s="188"/>
      <c r="G9" s="188"/>
      <c r="H9" s="188"/>
      <c r="I9" s="188"/>
      <c r="J9" s="188"/>
      <c r="K9" s="188"/>
      <c r="L9" s="188"/>
      <c r="M9" s="188"/>
      <c r="N9" s="188"/>
      <c r="O9" s="188"/>
      <c r="P9" s="188"/>
      <c r="Q9" s="216"/>
      <c r="R9" s="208"/>
      <c r="S9" s="7"/>
    </row>
    <row r="10" spans="1:31" s="182" customFormat="1" ht="15" customHeight="1" x14ac:dyDescent="0.25">
      <c r="A10" s="17"/>
      <c r="B10" s="209"/>
      <c r="C10" s="188"/>
      <c r="D10" s="188"/>
      <c r="E10" s="188"/>
      <c r="F10" s="188"/>
      <c r="G10" s="188"/>
      <c r="H10" s="188"/>
      <c r="I10" s="188"/>
      <c r="J10" s="188"/>
      <c r="K10" s="188"/>
      <c r="L10" s="188"/>
      <c r="M10" s="188"/>
      <c r="N10" s="188"/>
      <c r="O10" s="188"/>
      <c r="P10" s="188"/>
      <c r="Q10" s="216"/>
      <c r="R10" s="208"/>
      <c r="S10" s="383"/>
      <c r="T10" s="383"/>
      <c r="U10" s="383"/>
      <c r="V10" s="383"/>
      <c r="W10" s="383"/>
      <c r="X10" s="383"/>
      <c r="Y10" s="383"/>
      <c r="Z10" s="383"/>
      <c r="AA10" s="383"/>
      <c r="AB10" s="383"/>
      <c r="AC10" s="383"/>
      <c r="AD10" s="383"/>
      <c r="AE10" s="383"/>
    </row>
    <row r="11" spans="1:31" s="182" customFormat="1" ht="15" customHeight="1" x14ac:dyDescent="0.25">
      <c r="A11" s="17"/>
      <c r="B11" s="190"/>
      <c r="Q11" s="216"/>
      <c r="R11" s="137"/>
      <c r="S11" s="383"/>
      <c r="T11" s="383"/>
      <c r="U11" s="383"/>
      <c r="V11" s="383"/>
      <c r="W11" s="383"/>
      <c r="X11" s="383"/>
      <c r="Y11" s="383"/>
      <c r="Z11" s="383"/>
      <c r="AA11" s="383"/>
      <c r="AB11" s="383"/>
      <c r="AC11" s="383"/>
      <c r="AD11" s="383"/>
      <c r="AE11" s="383"/>
    </row>
    <row r="12" spans="1:31" s="182" customFormat="1" x14ac:dyDescent="0.25">
      <c r="A12" s="141"/>
      <c r="B12" s="190"/>
      <c r="Q12" s="216"/>
      <c r="R12" s="137"/>
      <c r="S12" s="383"/>
      <c r="T12" s="383"/>
      <c r="U12" s="383"/>
      <c r="V12" s="383"/>
      <c r="W12" s="383"/>
      <c r="X12" s="383"/>
      <c r="Y12" s="383"/>
      <c r="Z12" s="383"/>
      <c r="AA12" s="383"/>
      <c r="AB12" s="383"/>
      <c r="AC12" s="383"/>
      <c r="AD12" s="383"/>
      <c r="AE12" s="383"/>
    </row>
    <row r="13" spans="1:31" s="182" customFormat="1" ht="15" customHeight="1" x14ac:dyDescent="0.25">
      <c r="A13" s="141"/>
      <c r="Q13" s="216"/>
      <c r="R13" s="137"/>
      <c r="S13" s="383"/>
      <c r="T13" s="383"/>
      <c r="U13" s="383"/>
      <c r="V13" s="383"/>
      <c r="W13" s="383"/>
      <c r="X13" s="383"/>
      <c r="Y13" s="383"/>
      <c r="Z13" s="383"/>
      <c r="AA13" s="383"/>
      <c r="AB13" s="383"/>
      <c r="AC13" s="383"/>
      <c r="AD13" s="383"/>
      <c r="AE13" s="383"/>
    </row>
    <row r="14" spans="1:31" s="182" customFormat="1" x14ac:dyDescent="0.25">
      <c r="A14" s="140"/>
      <c r="Q14" s="216"/>
      <c r="R14" s="137"/>
      <c r="S14" s="7"/>
    </row>
    <row r="15" spans="1:31" s="182" customFormat="1" ht="15" customHeight="1" x14ac:dyDescent="0.25">
      <c r="A15" s="140"/>
      <c r="B15" s="121"/>
      <c r="C15" s="121"/>
      <c r="D15" s="121"/>
      <c r="E15" s="121"/>
      <c r="F15" s="121"/>
      <c r="G15" s="121"/>
      <c r="H15" s="121"/>
      <c r="I15" s="121"/>
      <c r="J15" s="121"/>
      <c r="K15" s="121"/>
      <c r="L15" s="121"/>
      <c r="M15" s="121"/>
      <c r="N15" s="121"/>
      <c r="O15" s="121"/>
      <c r="P15" s="121"/>
      <c r="Q15" s="216"/>
      <c r="R15" s="137"/>
      <c r="S15" s="7"/>
    </row>
    <row r="16" spans="1:31" s="182" customFormat="1" x14ac:dyDescent="0.25">
      <c r="A16" s="140"/>
      <c r="B16" s="121"/>
      <c r="C16" s="121"/>
      <c r="D16" s="121"/>
      <c r="E16" s="121"/>
      <c r="F16" s="121"/>
      <c r="G16" s="121"/>
      <c r="H16" s="121"/>
      <c r="I16" s="121"/>
      <c r="J16" s="121"/>
      <c r="K16" s="121"/>
      <c r="L16" s="121"/>
      <c r="M16" s="121"/>
      <c r="N16" s="121"/>
      <c r="O16" s="121"/>
      <c r="P16" s="121"/>
      <c r="Q16" s="216"/>
      <c r="R16" s="137"/>
      <c r="S16" s="7"/>
    </row>
    <row r="17" spans="1:19" s="182" customFormat="1" x14ac:dyDescent="0.25">
      <c r="A17" s="17"/>
      <c r="B17" s="121"/>
      <c r="C17" s="121"/>
      <c r="D17" s="121"/>
      <c r="E17" s="121"/>
      <c r="F17" s="121"/>
      <c r="G17" s="121"/>
      <c r="H17" s="121"/>
      <c r="I17" s="121"/>
      <c r="J17" s="121"/>
      <c r="K17" s="121"/>
      <c r="L17" s="121"/>
      <c r="M17" s="121"/>
      <c r="N17" s="121"/>
      <c r="O17" s="121"/>
      <c r="P17" s="121"/>
      <c r="Q17" s="216"/>
      <c r="R17" s="137"/>
      <c r="S17" s="7"/>
    </row>
    <row r="18" spans="1:19" s="182" customFormat="1" x14ac:dyDescent="0.25">
      <c r="A18" s="17"/>
      <c r="B18" s="121"/>
      <c r="C18" s="121"/>
      <c r="D18" s="121"/>
      <c r="E18" s="121"/>
      <c r="F18" s="121"/>
      <c r="G18" s="121"/>
      <c r="H18" s="121"/>
      <c r="I18" s="121"/>
      <c r="J18" s="121"/>
      <c r="K18" s="121"/>
      <c r="L18" s="121"/>
      <c r="M18" s="121"/>
      <c r="N18" s="121"/>
      <c r="O18" s="121"/>
      <c r="P18" s="121"/>
      <c r="Q18" s="216"/>
      <c r="R18" s="137"/>
      <c r="S18" s="7"/>
    </row>
    <row r="19" spans="1:19" s="182" customFormat="1" x14ac:dyDescent="0.25">
      <c r="A19" s="141"/>
      <c r="B19" s="121"/>
      <c r="C19" s="121"/>
      <c r="D19" s="121"/>
      <c r="E19" s="121"/>
      <c r="F19" s="121"/>
      <c r="G19" s="121"/>
      <c r="H19" s="121"/>
      <c r="I19" s="121"/>
      <c r="J19" s="121"/>
      <c r="K19" s="121"/>
      <c r="L19" s="121"/>
      <c r="M19" s="121"/>
      <c r="N19" s="121"/>
      <c r="O19" s="121"/>
      <c r="P19" s="121"/>
      <c r="Q19" s="216"/>
      <c r="R19" s="137"/>
      <c r="S19" s="7"/>
    </row>
    <row r="20" spans="1:19" s="182" customFormat="1" x14ac:dyDescent="0.25">
      <c r="A20" s="141"/>
      <c r="B20" s="121"/>
      <c r="C20" s="121"/>
      <c r="D20" s="121"/>
      <c r="E20" s="121"/>
      <c r="F20" s="121"/>
      <c r="G20" s="121"/>
      <c r="H20" s="121"/>
      <c r="I20" s="121"/>
      <c r="J20" s="121"/>
      <c r="K20" s="121"/>
      <c r="L20" s="121"/>
      <c r="M20" s="121"/>
      <c r="N20" s="121"/>
      <c r="O20" s="121"/>
      <c r="P20" s="121"/>
      <c r="Q20" s="216"/>
      <c r="R20" s="137"/>
      <c r="S20" s="7"/>
    </row>
    <row r="21" spans="1:19" s="182" customFormat="1" x14ac:dyDescent="0.25">
      <c r="A21" s="141"/>
      <c r="B21" s="121"/>
      <c r="C21" s="121"/>
      <c r="D21" s="121"/>
      <c r="E21" s="121"/>
      <c r="F21" s="121"/>
      <c r="G21" s="121"/>
      <c r="H21" s="121"/>
      <c r="I21" s="121"/>
      <c r="J21" s="121"/>
      <c r="K21" s="121"/>
      <c r="L21" s="121"/>
      <c r="M21" s="121"/>
      <c r="N21" s="121"/>
      <c r="O21" s="121"/>
      <c r="P21" s="121"/>
      <c r="Q21" s="216"/>
      <c r="R21" s="137"/>
      <c r="S21" s="7"/>
    </row>
    <row r="22" spans="1:19" s="182" customFormat="1" x14ac:dyDescent="0.25">
      <c r="A22" s="141"/>
      <c r="B22" s="121"/>
      <c r="C22" s="121"/>
      <c r="D22" s="121"/>
      <c r="E22" s="121"/>
      <c r="F22" s="121"/>
      <c r="G22" s="121"/>
      <c r="H22" s="121"/>
      <c r="I22" s="121"/>
      <c r="J22" s="121"/>
      <c r="K22" s="121"/>
      <c r="L22" s="121"/>
      <c r="M22" s="121"/>
      <c r="N22" s="121"/>
      <c r="O22" s="121"/>
      <c r="P22" s="121"/>
      <c r="Q22" s="216"/>
      <c r="R22" s="137"/>
      <c r="S22" s="7"/>
    </row>
    <row r="23" spans="1:19" s="182" customFormat="1" x14ac:dyDescent="0.25">
      <c r="A23" s="140"/>
      <c r="B23" s="121"/>
      <c r="C23" s="121"/>
      <c r="D23" s="121"/>
      <c r="E23" s="121"/>
      <c r="F23" s="121"/>
      <c r="G23" s="121"/>
      <c r="H23" s="121"/>
      <c r="I23" s="121"/>
      <c r="J23" s="121"/>
      <c r="K23" s="121"/>
      <c r="L23" s="121"/>
      <c r="M23" s="121"/>
      <c r="N23" s="121"/>
      <c r="O23" s="121"/>
      <c r="P23" s="121"/>
      <c r="Q23" s="216"/>
      <c r="R23" s="137"/>
      <c r="S23" s="7"/>
    </row>
    <row r="24" spans="1:19" s="182" customFormat="1" x14ac:dyDescent="0.25">
      <c r="A24" s="140"/>
      <c r="B24" s="121"/>
      <c r="C24" s="121"/>
      <c r="D24" s="121"/>
      <c r="E24" s="121"/>
      <c r="F24" s="121"/>
      <c r="G24" s="121"/>
      <c r="H24" s="121"/>
      <c r="I24" s="121"/>
      <c r="J24" s="121"/>
      <c r="K24" s="121"/>
      <c r="L24" s="121"/>
      <c r="M24" s="121"/>
      <c r="N24" s="121"/>
      <c r="O24" s="121"/>
      <c r="P24" s="121"/>
      <c r="Q24" s="216"/>
      <c r="R24" s="137"/>
      <c r="S24" s="7"/>
    </row>
    <row r="25" spans="1:19" s="182" customFormat="1" x14ac:dyDescent="0.25">
      <c r="A25" s="140"/>
      <c r="B25" s="121"/>
      <c r="C25" s="121"/>
      <c r="D25" s="121"/>
      <c r="E25" s="121"/>
      <c r="F25" s="121"/>
      <c r="G25" s="121"/>
      <c r="H25" s="121"/>
      <c r="I25" s="121"/>
      <c r="J25" s="121"/>
      <c r="K25" s="121"/>
      <c r="L25" s="121"/>
      <c r="M25" s="121"/>
      <c r="N25" s="121"/>
      <c r="O25" s="121"/>
      <c r="P25" s="121"/>
      <c r="Q25" s="216"/>
      <c r="R25" s="137"/>
      <c r="S25" s="7"/>
    </row>
    <row r="26" spans="1:19" s="182" customFormat="1" x14ac:dyDescent="0.25">
      <c r="A26" s="140"/>
      <c r="B26" s="121"/>
      <c r="C26" s="121"/>
      <c r="D26" s="121"/>
      <c r="E26" s="121"/>
      <c r="F26" s="121"/>
      <c r="G26" s="121"/>
      <c r="H26" s="121"/>
      <c r="I26" s="121"/>
      <c r="J26" s="121"/>
      <c r="K26" s="121"/>
      <c r="L26" s="121"/>
      <c r="M26" s="121"/>
      <c r="N26" s="121"/>
      <c r="O26" s="121"/>
      <c r="P26" s="121"/>
      <c r="Q26" s="216"/>
      <c r="R26" s="137"/>
      <c r="S26" s="7"/>
    </row>
    <row r="27" spans="1:19" s="182" customFormat="1" x14ac:dyDescent="0.25">
      <c r="A27" s="140"/>
      <c r="B27" s="121"/>
      <c r="C27" s="121"/>
      <c r="D27" s="121"/>
      <c r="E27" s="121"/>
      <c r="F27" s="121"/>
      <c r="G27" s="121"/>
      <c r="H27" s="121"/>
      <c r="I27" s="121"/>
      <c r="J27" s="121"/>
      <c r="K27" s="121"/>
      <c r="L27" s="121"/>
      <c r="M27" s="121"/>
      <c r="N27" s="121"/>
      <c r="O27" s="121"/>
      <c r="P27" s="121"/>
      <c r="Q27" s="216"/>
      <c r="R27" s="137"/>
      <c r="S27" s="7"/>
    </row>
    <row r="28" spans="1:19" s="182" customFormat="1" x14ac:dyDescent="0.25">
      <c r="A28" s="140"/>
      <c r="B28" s="121"/>
      <c r="C28" s="121"/>
      <c r="D28" s="121"/>
      <c r="E28" s="121"/>
      <c r="F28" s="121"/>
      <c r="G28" s="121"/>
      <c r="H28" s="121"/>
      <c r="I28" s="121"/>
      <c r="J28" s="121"/>
      <c r="K28" s="121"/>
      <c r="L28" s="121"/>
      <c r="M28" s="121"/>
      <c r="N28" s="121"/>
      <c r="O28" s="121"/>
      <c r="P28" s="121"/>
      <c r="Q28" s="216"/>
      <c r="R28" s="137"/>
      <c r="S28" s="7"/>
    </row>
    <row r="29" spans="1:19" s="182" customFormat="1" x14ac:dyDescent="0.25">
      <c r="A29" s="17"/>
      <c r="B29" s="121"/>
      <c r="C29" s="121"/>
      <c r="D29" s="121"/>
      <c r="E29" s="121"/>
      <c r="F29" s="121"/>
      <c r="G29" s="121"/>
      <c r="H29" s="121"/>
      <c r="I29" s="121"/>
      <c r="J29" s="121"/>
      <c r="K29" s="121"/>
      <c r="L29" s="121"/>
      <c r="M29" s="121"/>
      <c r="N29" s="121"/>
      <c r="O29" s="121"/>
      <c r="P29" s="121"/>
      <c r="Q29" s="216"/>
      <c r="R29" s="137"/>
      <c r="S29" s="7"/>
    </row>
    <row r="30" spans="1:19" s="182" customFormat="1" x14ac:dyDescent="0.25">
      <c r="B30" s="121"/>
      <c r="C30" s="121"/>
      <c r="D30" s="121"/>
      <c r="E30" s="121"/>
      <c r="F30" s="121"/>
      <c r="G30" s="121"/>
      <c r="H30" s="121"/>
      <c r="I30" s="121"/>
      <c r="J30" s="121"/>
      <c r="K30" s="121"/>
      <c r="L30" s="121"/>
      <c r="M30" s="121"/>
      <c r="N30" s="121"/>
      <c r="O30" s="121"/>
      <c r="P30" s="121"/>
      <c r="Q30" s="216"/>
      <c r="R30" s="137"/>
      <c r="S30" s="7"/>
    </row>
    <row r="31" spans="1:19" s="182" customFormat="1" x14ac:dyDescent="0.25">
      <c r="B31" s="210"/>
      <c r="C31" s="210"/>
      <c r="D31" s="210"/>
      <c r="E31" s="210"/>
      <c r="F31" s="210"/>
      <c r="G31" s="210"/>
      <c r="H31" s="210"/>
      <c r="I31" s="210"/>
      <c r="J31" s="210"/>
      <c r="K31" s="210"/>
      <c r="L31" s="210"/>
      <c r="M31" s="210"/>
      <c r="N31" s="210"/>
      <c r="O31" s="210"/>
      <c r="P31" s="210"/>
    </row>
    <row r="32" spans="1:19" s="182" customFormat="1" x14ac:dyDescent="0.25">
      <c r="B32" s="210"/>
      <c r="C32" s="210"/>
      <c r="D32" s="210"/>
      <c r="E32" s="210"/>
      <c r="F32" s="210"/>
      <c r="G32" s="210"/>
      <c r="H32" s="210"/>
      <c r="I32" s="210"/>
      <c r="J32" s="210"/>
      <c r="K32" s="210"/>
      <c r="L32" s="210"/>
      <c r="M32" s="210"/>
      <c r="N32" s="210"/>
      <c r="O32" s="210"/>
      <c r="P32" s="210"/>
    </row>
    <row r="33" spans="2:16" s="182" customFormat="1" x14ac:dyDescent="0.25">
      <c r="B33" s="210"/>
      <c r="C33" s="210"/>
      <c r="D33" s="210"/>
      <c r="E33" s="210"/>
      <c r="F33" s="210"/>
      <c r="G33" s="210"/>
      <c r="H33" s="210"/>
      <c r="I33" s="210"/>
      <c r="J33" s="210"/>
      <c r="K33" s="210"/>
      <c r="L33" s="210"/>
      <c r="M33" s="210"/>
      <c r="N33" s="210"/>
      <c r="O33" s="210"/>
      <c r="P33" s="210"/>
    </row>
    <row r="34" spans="2:16" s="182" customFormat="1" x14ac:dyDescent="0.25">
      <c r="B34" s="210"/>
      <c r="C34" s="210"/>
      <c r="D34" s="210"/>
      <c r="E34" s="210"/>
      <c r="F34" s="210"/>
      <c r="G34" s="210"/>
      <c r="H34" s="210"/>
      <c r="I34" s="210"/>
      <c r="J34" s="210"/>
      <c r="K34" s="210"/>
      <c r="L34" s="210"/>
      <c r="M34" s="210"/>
      <c r="N34" s="210"/>
      <c r="O34" s="210"/>
      <c r="P34" s="210"/>
    </row>
    <row r="35" spans="2:16" s="182" customFormat="1" x14ac:dyDescent="0.25">
      <c r="B35" s="210"/>
      <c r="C35" s="210"/>
      <c r="D35" s="210"/>
      <c r="E35" s="210"/>
      <c r="F35" s="210"/>
      <c r="G35" s="210"/>
      <c r="H35" s="210"/>
      <c r="I35" s="210"/>
      <c r="J35" s="210"/>
      <c r="K35" s="210"/>
      <c r="L35" s="210"/>
      <c r="M35" s="210"/>
      <c r="N35" s="210"/>
      <c r="O35" s="210"/>
      <c r="P35" s="210"/>
    </row>
    <row r="36" spans="2:16" s="182" customFormat="1" x14ac:dyDescent="0.25">
      <c r="B36" s="210"/>
      <c r="C36" s="210"/>
      <c r="D36" s="210"/>
      <c r="E36" s="210"/>
      <c r="F36" s="210"/>
      <c r="G36" s="210"/>
      <c r="H36" s="210"/>
      <c r="I36" s="210"/>
      <c r="J36" s="210"/>
      <c r="K36" s="210"/>
      <c r="L36" s="210"/>
      <c r="M36" s="210"/>
      <c r="N36" s="210"/>
      <c r="O36" s="210"/>
      <c r="P36" s="210"/>
    </row>
    <row r="37" spans="2:16" s="182" customFormat="1" x14ac:dyDescent="0.25">
      <c r="B37" s="210"/>
      <c r="C37" s="210"/>
      <c r="D37" s="210"/>
      <c r="E37" s="210"/>
      <c r="F37" s="210"/>
      <c r="G37" s="210"/>
      <c r="H37" s="210"/>
      <c r="I37" s="210"/>
      <c r="J37" s="210"/>
      <c r="K37" s="210"/>
      <c r="L37" s="210"/>
      <c r="M37" s="210"/>
      <c r="N37" s="210"/>
      <c r="O37" s="210"/>
      <c r="P37" s="210"/>
    </row>
    <row r="38" spans="2:16" s="182" customFormat="1" x14ac:dyDescent="0.25"/>
    <row r="39" spans="2:16" s="182" customFormat="1" x14ac:dyDescent="0.25"/>
    <row r="40" spans="2:16" s="182" customFormat="1" x14ac:dyDescent="0.25"/>
    <row r="41" spans="2:16" s="182" customFormat="1" x14ac:dyDescent="0.25"/>
    <row r="42" spans="2:16" s="182" customFormat="1" x14ac:dyDescent="0.25"/>
    <row r="43" spans="2:16" s="182" customFormat="1" x14ac:dyDescent="0.25"/>
    <row r="44" spans="2:16" s="182" customFormat="1" x14ac:dyDescent="0.25"/>
    <row r="45" spans="2:16" s="182" customFormat="1" x14ac:dyDescent="0.25"/>
    <row r="46" spans="2:16" s="182" customFormat="1" x14ac:dyDescent="0.25"/>
    <row r="47" spans="2:16" s="182" customFormat="1" x14ac:dyDescent="0.25"/>
    <row r="48" spans="2:16" s="182" customFormat="1" x14ac:dyDescent="0.25"/>
    <row r="49" s="182" customFormat="1" x14ac:dyDescent="0.25"/>
    <row r="50" s="182" customFormat="1" x14ac:dyDescent="0.25"/>
    <row r="51" s="182" customFormat="1" x14ac:dyDescent="0.25"/>
    <row r="52" s="182" customFormat="1" x14ac:dyDescent="0.25"/>
    <row r="53" s="182" customFormat="1" x14ac:dyDescent="0.25"/>
    <row r="54" s="182" customFormat="1" x14ac:dyDescent="0.25"/>
    <row r="55" s="182" customFormat="1" x14ac:dyDescent="0.25"/>
    <row r="56" s="182" customFormat="1" x14ac:dyDescent="0.25"/>
    <row r="57" s="182" customFormat="1" x14ac:dyDescent="0.25"/>
    <row r="58" s="182" customFormat="1" x14ac:dyDescent="0.25"/>
    <row r="59" s="182" customFormat="1" x14ac:dyDescent="0.25"/>
    <row r="60" s="182" customFormat="1" x14ac:dyDescent="0.25"/>
    <row r="61" s="182" customFormat="1" x14ac:dyDescent="0.25"/>
    <row r="62" s="182" customFormat="1" x14ac:dyDescent="0.25"/>
    <row r="63" s="182" customFormat="1" x14ac:dyDescent="0.25"/>
    <row r="64" s="182" customFormat="1" x14ac:dyDescent="0.25"/>
    <row r="65" s="182" customFormat="1" x14ac:dyDescent="0.25"/>
    <row r="66" s="182" customFormat="1" x14ac:dyDescent="0.25"/>
    <row r="67" s="182" customFormat="1" x14ac:dyDescent="0.25"/>
    <row r="68" s="182" customFormat="1" x14ac:dyDescent="0.25"/>
    <row r="69" s="182" customFormat="1" x14ac:dyDescent="0.25"/>
    <row r="70" s="182" customFormat="1" x14ac:dyDescent="0.25"/>
    <row r="71" s="182" customFormat="1" x14ac:dyDescent="0.25"/>
    <row r="72" s="182" customFormat="1" x14ac:dyDescent="0.25"/>
    <row r="73" s="182" customFormat="1" x14ac:dyDescent="0.25"/>
    <row r="74" s="182" customFormat="1" x14ac:dyDescent="0.25"/>
    <row r="75" s="182" customFormat="1" x14ac:dyDescent="0.25"/>
    <row r="76" s="182" customFormat="1" x14ac:dyDescent="0.25"/>
    <row r="77" s="182" customFormat="1" x14ac:dyDescent="0.25"/>
    <row r="78" s="182" customFormat="1" x14ac:dyDescent="0.25"/>
    <row r="79" s="182" customFormat="1" x14ac:dyDescent="0.25"/>
    <row r="80" s="182" customFormat="1" x14ac:dyDescent="0.25"/>
    <row r="81" s="182" customFormat="1" x14ac:dyDescent="0.25"/>
    <row r="82" s="182" customFormat="1" x14ac:dyDescent="0.25"/>
  </sheetData>
  <mergeCells count="6">
    <mergeCell ref="S1:S2"/>
    <mergeCell ref="A1:A2"/>
    <mergeCell ref="B1:P1"/>
    <mergeCell ref="B4:R4"/>
    <mergeCell ref="Q1:Q2"/>
    <mergeCell ref="R1:R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0"/>
  <sheetViews>
    <sheetView topLeftCell="A2" workbookViewId="0">
      <pane xSplit="1" ySplit="3" topLeftCell="B5" activePane="bottomRight" state="frozen"/>
      <selection activeCell="A2" sqref="A2"/>
      <selection pane="topRight" activeCell="B2" sqref="B2"/>
      <selection pane="bottomLeft" activeCell="A5" sqref="A5"/>
      <selection pane="bottomRight" activeCell="E12" sqref="E12"/>
    </sheetView>
  </sheetViews>
  <sheetFormatPr baseColWidth="10" defaultColWidth="30.28515625" defaultRowHeight="15" x14ac:dyDescent="0.25"/>
  <cols>
    <col min="1" max="1" width="11.28515625" style="62" customWidth="1"/>
    <col min="2" max="2" width="7.140625" style="120" customWidth="1"/>
    <col min="3" max="10" width="7.140625" style="38" customWidth="1"/>
    <col min="11" max="11" width="8.5703125" style="38" customWidth="1"/>
    <col min="12" max="12" width="38" style="124" customWidth="1"/>
    <col min="14" max="14" width="46.42578125" style="124" customWidth="1"/>
  </cols>
  <sheetData>
    <row r="1" spans="1:18" hidden="1" x14ac:dyDescent="0.25">
      <c r="A1" s="62" t="s">
        <v>0</v>
      </c>
      <c r="B1" s="38" t="s">
        <v>794</v>
      </c>
      <c r="C1" s="38" t="s">
        <v>795</v>
      </c>
      <c r="D1" s="182" t="s">
        <v>796</v>
      </c>
      <c r="E1" s="182" t="s">
        <v>797</v>
      </c>
      <c r="F1" s="182" t="s">
        <v>798</v>
      </c>
      <c r="G1" s="182" t="s">
        <v>799</v>
      </c>
      <c r="H1" s="182" t="s">
        <v>800</v>
      </c>
      <c r="I1" s="182" t="s">
        <v>801</v>
      </c>
      <c r="J1" s="182" t="s">
        <v>802</v>
      </c>
      <c r="K1" s="182" t="s">
        <v>803</v>
      </c>
      <c r="L1" s="124" t="s">
        <v>683</v>
      </c>
      <c r="M1" s="182" t="s">
        <v>684</v>
      </c>
      <c r="N1" s="124" t="s">
        <v>678</v>
      </c>
    </row>
    <row r="2" spans="1:18" s="186" customFormat="1" ht="21.75" customHeight="1" x14ac:dyDescent="0.25">
      <c r="A2" s="521" t="s">
        <v>127</v>
      </c>
      <c r="B2" s="500" t="s">
        <v>640</v>
      </c>
      <c r="C2" s="500"/>
      <c r="D2" s="500"/>
      <c r="E2" s="500"/>
      <c r="F2" s="500"/>
      <c r="G2" s="500"/>
      <c r="H2" s="500"/>
      <c r="I2" s="500"/>
      <c r="J2" s="500"/>
      <c r="K2" s="500"/>
      <c r="L2" s="504" t="s">
        <v>598</v>
      </c>
      <c r="M2" s="505" t="s">
        <v>674</v>
      </c>
      <c r="N2" s="504" t="s">
        <v>1</v>
      </c>
    </row>
    <row r="3" spans="1:18" s="186" customFormat="1" ht="16.5" customHeight="1" x14ac:dyDescent="0.25">
      <c r="A3" s="521"/>
      <c r="B3" s="522" t="s">
        <v>851</v>
      </c>
      <c r="C3" s="522"/>
      <c r="D3" s="522"/>
      <c r="E3" s="522"/>
      <c r="F3" s="522"/>
      <c r="G3" s="522"/>
      <c r="H3" s="522"/>
      <c r="I3" s="522"/>
      <c r="J3" s="522"/>
      <c r="K3" s="523"/>
      <c r="L3" s="505"/>
      <c r="M3" s="505"/>
      <c r="N3" s="505"/>
    </row>
    <row r="4" spans="1:18" s="119" customFormat="1" x14ac:dyDescent="0.25">
      <c r="A4" s="521"/>
      <c r="B4" s="103">
        <v>2006</v>
      </c>
      <c r="C4" s="103">
        <v>2007</v>
      </c>
      <c r="D4" s="103">
        <v>2008</v>
      </c>
      <c r="E4" s="103">
        <v>2009</v>
      </c>
      <c r="F4" s="103">
        <v>2010</v>
      </c>
      <c r="G4" s="103">
        <v>2011</v>
      </c>
      <c r="H4" s="103">
        <v>2012</v>
      </c>
      <c r="I4" s="103">
        <v>17</v>
      </c>
      <c r="J4" s="103">
        <v>2014</v>
      </c>
      <c r="K4" s="103">
        <v>2015</v>
      </c>
      <c r="L4" s="505"/>
      <c r="M4" s="505"/>
      <c r="N4" s="505"/>
    </row>
    <row r="5" spans="1:18" s="34" customFormat="1" ht="30" customHeight="1" x14ac:dyDescent="0.25">
      <c r="A5" s="134">
        <v>38718</v>
      </c>
      <c r="B5" s="159">
        <v>1.25E-3</v>
      </c>
      <c r="C5" s="159">
        <v>2.5000000000000001E-3</v>
      </c>
      <c r="D5" s="159">
        <v>3.7499999999999999E-3</v>
      </c>
      <c r="E5" s="159">
        <v>5.0000000000000001E-3</v>
      </c>
      <c r="F5" s="159">
        <v>6.4999999999999997E-3</v>
      </c>
      <c r="G5" s="159">
        <v>7.4999999999999997E-3</v>
      </c>
      <c r="H5" s="159">
        <v>8.7500000000000008E-3</v>
      </c>
      <c r="I5" s="159">
        <v>0.01</v>
      </c>
      <c r="J5" s="159">
        <v>1.125E-2</v>
      </c>
      <c r="K5" s="159">
        <v>1.2500000000000001E-2</v>
      </c>
      <c r="L5" s="135" t="s">
        <v>864</v>
      </c>
      <c r="M5" s="46">
        <v>37855</v>
      </c>
      <c r="N5" s="205"/>
    </row>
    <row r="6" spans="1:18" s="124" customFormat="1" ht="75" customHeight="1" x14ac:dyDescent="0.25">
      <c r="A6" s="235"/>
      <c r="B6" s="515" t="s">
        <v>792</v>
      </c>
      <c r="C6" s="515"/>
      <c r="D6" s="515"/>
      <c r="E6" s="515"/>
      <c r="F6" s="515"/>
      <c r="G6" s="515"/>
      <c r="H6" s="515"/>
      <c r="I6" s="515"/>
      <c r="J6" s="515"/>
      <c r="K6" s="515"/>
      <c r="L6" s="515"/>
      <c r="M6" s="515"/>
      <c r="N6" s="192"/>
      <c r="O6" s="192"/>
      <c r="P6" s="192"/>
      <c r="Q6" s="192"/>
      <c r="R6" s="169"/>
    </row>
    <row r="7" spans="1:18" s="182" customFormat="1" x14ac:dyDescent="0.25"/>
    <row r="8" spans="1:18" s="182" customFormat="1" x14ac:dyDescent="0.25"/>
    <row r="9" spans="1:18" s="182" customFormat="1" x14ac:dyDescent="0.25"/>
    <row r="10" spans="1:18" s="182" customFormat="1" x14ac:dyDescent="0.25"/>
    <row r="11" spans="1:18" s="182" customFormat="1" x14ac:dyDescent="0.25"/>
    <row r="12" spans="1:18" s="182" customFormat="1" x14ac:dyDescent="0.25"/>
    <row r="13" spans="1:18" s="182" customFormat="1" x14ac:dyDescent="0.25"/>
    <row r="14" spans="1:18" s="182" customFormat="1" x14ac:dyDescent="0.25"/>
    <row r="15" spans="1:18" s="182" customFormat="1" x14ac:dyDescent="0.25"/>
    <row r="16" spans="1:18" s="182" customFormat="1" x14ac:dyDescent="0.25"/>
    <row r="17" s="182" customFormat="1" x14ac:dyDescent="0.25"/>
    <row r="18" s="182" customFormat="1" x14ac:dyDescent="0.25"/>
    <row r="19" s="182" customFormat="1" x14ac:dyDescent="0.25"/>
    <row r="20" s="182" customFormat="1" x14ac:dyDescent="0.25"/>
    <row r="21" s="182" customFormat="1" x14ac:dyDescent="0.25"/>
    <row r="22" s="182" customFormat="1" x14ac:dyDescent="0.25"/>
    <row r="23" s="182" customFormat="1" x14ac:dyDescent="0.25"/>
    <row r="24" s="182" customFormat="1" x14ac:dyDescent="0.25"/>
    <row r="25" s="182" customFormat="1" x14ac:dyDescent="0.25"/>
    <row r="26" s="182" customFormat="1" x14ac:dyDescent="0.25"/>
    <row r="27" s="182" customFormat="1" x14ac:dyDescent="0.25"/>
    <row r="28" s="182" customFormat="1" x14ac:dyDescent="0.25"/>
    <row r="29" s="182" customFormat="1" x14ac:dyDescent="0.25"/>
    <row r="30" s="182" customFormat="1" x14ac:dyDescent="0.25"/>
    <row r="31" s="182" customFormat="1" x14ac:dyDescent="0.25"/>
    <row r="32" s="182" customFormat="1" x14ac:dyDescent="0.25"/>
    <row r="33" s="182" customFormat="1" x14ac:dyDescent="0.25"/>
    <row r="34" s="182" customFormat="1" x14ac:dyDescent="0.25"/>
    <row r="35" s="182" customFormat="1" x14ac:dyDescent="0.25"/>
    <row r="36" s="182" customFormat="1" x14ac:dyDescent="0.25"/>
    <row r="37" s="182" customFormat="1" x14ac:dyDescent="0.25"/>
    <row r="38" s="182" customFormat="1" x14ac:dyDescent="0.25"/>
    <row r="39" s="182" customFormat="1" x14ac:dyDescent="0.25"/>
    <row r="40" s="182" customFormat="1" x14ac:dyDescent="0.25"/>
    <row r="41" s="182" customFormat="1" x14ac:dyDescent="0.25"/>
    <row r="42" s="182" customFormat="1" x14ac:dyDescent="0.25"/>
    <row r="43" s="182" customFormat="1" x14ac:dyDescent="0.25"/>
    <row r="44" s="182" customFormat="1" x14ac:dyDescent="0.25"/>
    <row r="45" s="182" customFormat="1" x14ac:dyDescent="0.25"/>
    <row r="46" s="182" customFormat="1" x14ac:dyDescent="0.25"/>
    <row r="47" s="182" customFormat="1" x14ac:dyDescent="0.25"/>
    <row r="48" s="182" customFormat="1" x14ac:dyDescent="0.25"/>
    <row r="49" s="182" customFormat="1" x14ac:dyDescent="0.25"/>
    <row r="50" s="182" customFormat="1" x14ac:dyDescent="0.25"/>
    <row r="51" s="182" customFormat="1" x14ac:dyDescent="0.25"/>
    <row r="52" s="182" customFormat="1" x14ac:dyDescent="0.25"/>
    <row r="53" s="182" customFormat="1" x14ac:dyDescent="0.25"/>
    <row r="54" s="182" customFormat="1" x14ac:dyDescent="0.25"/>
    <row r="55" s="182" customFormat="1" x14ac:dyDescent="0.25"/>
    <row r="56" s="182" customFormat="1" x14ac:dyDescent="0.25"/>
    <row r="57" s="182" customFormat="1" x14ac:dyDescent="0.25"/>
    <row r="58" s="182" customFormat="1" x14ac:dyDescent="0.25"/>
    <row r="59" s="182" customFormat="1" x14ac:dyDescent="0.25"/>
    <row r="60" s="182" customFormat="1" x14ac:dyDescent="0.25"/>
    <row r="61" s="182" customFormat="1" x14ac:dyDescent="0.25"/>
    <row r="62" s="182" customFormat="1" x14ac:dyDescent="0.25"/>
    <row r="63" s="182" customFormat="1" x14ac:dyDescent="0.25"/>
    <row r="64" s="182" customFormat="1" x14ac:dyDescent="0.25"/>
    <row r="65" s="182" customFormat="1" x14ac:dyDescent="0.25"/>
    <row r="66" s="182" customFormat="1" x14ac:dyDescent="0.25"/>
    <row r="67" s="182" customFormat="1" x14ac:dyDescent="0.25"/>
    <row r="68" s="182" customFormat="1" x14ac:dyDescent="0.25"/>
    <row r="69" s="182" customFormat="1" x14ac:dyDescent="0.25"/>
    <row r="70" s="182" customFormat="1" x14ac:dyDescent="0.25"/>
    <row r="71" s="182" customFormat="1" x14ac:dyDescent="0.25"/>
    <row r="72" s="182" customFormat="1" x14ac:dyDescent="0.25"/>
    <row r="73" s="182" customFormat="1" x14ac:dyDescent="0.25"/>
    <row r="74" s="182" customFormat="1" x14ac:dyDescent="0.25"/>
    <row r="75" s="182" customFormat="1" x14ac:dyDescent="0.25"/>
    <row r="76" s="182" customFormat="1" x14ac:dyDescent="0.25"/>
    <row r="77" s="182" customFormat="1" x14ac:dyDescent="0.25"/>
    <row r="78" s="182" customFormat="1" x14ac:dyDescent="0.25"/>
    <row r="79" s="182" customFormat="1" x14ac:dyDescent="0.25"/>
    <row r="80" s="182" customFormat="1" x14ac:dyDescent="0.25"/>
    <row r="81" s="182" customFormat="1" x14ac:dyDescent="0.25"/>
    <row r="82" s="182" customFormat="1" x14ac:dyDescent="0.25"/>
    <row r="83" s="182" customFormat="1" x14ac:dyDescent="0.25"/>
    <row r="84" s="182" customFormat="1" x14ac:dyDescent="0.25"/>
    <row r="85" s="182" customFormat="1" x14ac:dyDescent="0.25"/>
    <row r="86" s="182" customFormat="1" x14ac:dyDescent="0.25"/>
    <row r="87" s="182" customFormat="1" x14ac:dyDescent="0.25"/>
    <row r="88" s="182" customFormat="1" x14ac:dyDescent="0.25"/>
    <row r="89" s="182" customFormat="1" x14ac:dyDescent="0.25"/>
    <row r="90" s="182" customFormat="1" x14ac:dyDescent="0.25"/>
    <row r="91" s="182" customFormat="1" x14ac:dyDescent="0.25"/>
    <row r="92" s="182" customFormat="1" x14ac:dyDescent="0.25"/>
    <row r="93" s="182" customFormat="1" x14ac:dyDescent="0.25"/>
    <row r="94" s="182" customFormat="1" x14ac:dyDescent="0.25"/>
    <row r="95" s="182" customFormat="1" x14ac:dyDescent="0.25"/>
    <row r="96" s="182" customFormat="1" x14ac:dyDescent="0.25"/>
    <row r="97" s="182" customFormat="1" x14ac:dyDescent="0.25"/>
    <row r="98" s="182" customFormat="1" x14ac:dyDescent="0.25"/>
    <row r="99" s="182" customFormat="1" x14ac:dyDescent="0.25"/>
    <row r="100" s="182" customFormat="1" x14ac:dyDescent="0.25"/>
    <row r="101" s="182" customFormat="1" x14ac:dyDescent="0.25"/>
    <row r="102" s="182" customFormat="1" x14ac:dyDescent="0.25"/>
    <row r="103" s="182" customFormat="1" x14ac:dyDescent="0.25"/>
    <row r="104" s="182" customFormat="1" x14ac:dyDescent="0.25"/>
    <row r="105" s="182" customFormat="1" x14ac:dyDescent="0.25"/>
    <row r="106" s="182" customFormat="1" x14ac:dyDescent="0.25"/>
    <row r="107" s="182" customFormat="1" x14ac:dyDescent="0.25"/>
    <row r="108" s="182" customFormat="1" x14ac:dyDescent="0.25"/>
    <row r="109" s="182" customFormat="1" x14ac:dyDescent="0.25"/>
    <row r="110" s="182" customFormat="1" x14ac:dyDescent="0.25"/>
    <row r="111" s="182" customFormat="1" x14ac:dyDescent="0.25"/>
    <row r="112" s="182" customFormat="1" x14ac:dyDescent="0.25"/>
    <row r="113" s="182" customFormat="1" x14ac:dyDescent="0.25"/>
    <row r="114" s="182" customFormat="1" x14ac:dyDescent="0.25"/>
    <row r="115" s="182" customFormat="1" x14ac:dyDescent="0.25"/>
    <row r="116" s="182" customFormat="1" x14ac:dyDescent="0.25"/>
    <row r="117" s="182" customFormat="1" x14ac:dyDescent="0.25"/>
    <row r="118" s="182" customFormat="1" x14ac:dyDescent="0.25"/>
    <row r="119" s="182" customFormat="1" x14ac:dyDescent="0.25"/>
    <row r="120" s="182" customFormat="1" x14ac:dyDescent="0.25"/>
    <row r="121" s="182" customFormat="1" x14ac:dyDescent="0.25"/>
    <row r="122" s="182" customFormat="1" x14ac:dyDescent="0.25"/>
    <row r="123" s="182" customFormat="1" x14ac:dyDescent="0.25"/>
    <row r="124" s="182" customFormat="1" x14ac:dyDescent="0.25"/>
    <row r="125" s="182" customFormat="1" x14ac:dyDescent="0.25"/>
    <row r="126" s="182" customFormat="1" x14ac:dyDescent="0.25"/>
    <row r="127" s="182" customFormat="1" x14ac:dyDescent="0.25"/>
    <row r="128" s="182" customFormat="1" x14ac:dyDescent="0.25"/>
    <row r="129" s="182" customFormat="1" x14ac:dyDescent="0.25"/>
    <row r="130" s="182" customFormat="1" x14ac:dyDescent="0.25"/>
    <row r="131" s="182" customFormat="1" x14ac:dyDescent="0.25"/>
    <row r="132" s="182" customFormat="1" x14ac:dyDescent="0.25"/>
    <row r="133" s="182" customFormat="1" x14ac:dyDescent="0.25"/>
    <row r="134" s="182" customFormat="1" x14ac:dyDescent="0.25"/>
    <row r="135" s="182" customFormat="1" x14ac:dyDescent="0.25"/>
    <row r="136" s="182" customFormat="1" x14ac:dyDescent="0.25"/>
    <row r="137" s="182" customFormat="1" x14ac:dyDescent="0.25"/>
    <row r="138" s="182" customFormat="1" x14ac:dyDescent="0.25"/>
    <row r="139" s="182" customFormat="1" x14ac:dyDescent="0.25"/>
    <row r="140" s="182" customFormat="1" x14ac:dyDescent="0.25"/>
    <row r="141" s="182" customFormat="1" x14ac:dyDescent="0.25"/>
    <row r="142" s="182" customFormat="1" x14ac:dyDescent="0.25"/>
    <row r="143" s="182" customFormat="1" x14ac:dyDescent="0.25"/>
    <row r="144" s="182" customFormat="1" x14ac:dyDescent="0.25"/>
    <row r="145" s="182" customFormat="1" x14ac:dyDescent="0.25"/>
    <row r="146" s="182" customFormat="1" x14ac:dyDescent="0.25"/>
    <row r="147" s="182" customFormat="1" x14ac:dyDescent="0.25"/>
    <row r="148" s="182" customFormat="1" x14ac:dyDescent="0.25"/>
    <row r="149" s="182" customFormat="1" x14ac:dyDescent="0.25"/>
    <row r="150" s="182" customFormat="1" x14ac:dyDescent="0.25"/>
    <row r="151" s="182" customFormat="1" x14ac:dyDescent="0.25"/>
    <row r="152" s="182" customFormat="1" x14ac:dyDescent="0.25"/>
    <row r="153" s="182" customFormat="1" x14ac:dyDescent="0.25"/>
    <row r="154" s="182" customFormat="1" x14ac:dyDescent="0.25"/>
    <row r="155" s="182" customFormat="1" x14ac:dyDescent="0.25"/>
    <row r="156" s="182" customFormat="1" x14ac:dyDescent="0.25"/>
    <row r="157" s="182" customFormat="1" x14ac:dyDescent="0.25"/>
    <row r="158" s="182" customFormat="1" x14ac:dyDescent="0.25"/>
    <row r="159" s="182" customFormat="1" x14ac:dyDescent="0.25"/>
    <row r="160" s="182" customFormat="1" x14ac:dyDescent="0.25"/>
    <row r="161" s="182" customFormat="1" x14ac:dyDescent="0.25"/>
    <row r="162" s="182" customFormat="1" x14ac:dyDescent="0.25"/>
    <row r="163" s="182" customFormat="1" x14ac:dyDescent="0.25"/>
    <row r="164" s="182" customFormat="1" x14ac:dyDescent="0.25"/>
    <row r="165" s="182" customFormat="1" x14ac:dyDescent="0.25"/>
    <row r="166" s="182" customFormat="1" x14ac:dyDescent="0.25"/>
    <row r="167" s="182" customFormat="1" x14ac:dyDescent="0.25"/>
    <row r="168" s="182" customFormat="1" x14ac:dyDescent="0.25"/>
    <row r="169" s="182" customFormat="1" x14ac:dyDescent="0.25"/>
    <row r="170" s="182" customFormat="1" x14ac:dyDescent="0.25"/>
    <row r="171" s="182" customFormat="1" x14ac:dyDescent="0.25"/>
    <row r="172" s="182" customFormat="1" x14ac:dyDescent="0.25"/>
    <row r="173" s="182" customFormat="1" x14ac:dyDescent="0.25"/>
    <row r="174" s="182" customFormat="1" x14ac:dyDescent="0.25"/>
    <row r="175" s="182" customFormat="1" x14ac:dyDescent="0.25"/>
    <row r="176" s="182" customFormat="1" x14ac:dyDescent="0.25"/>
    <row r="177" s="182" customFormat="1" x14ac:dyDescent="0.25"/>
    <row r="178" s="182" customFormat="1" x14ac:dyDescent="0.25"/>
    <row r="179" s="182" customFormat="1" x14ac:dyDescent="0.25"/>
    <row r="180" s="182" customFormat="1" x14ac:dyDescent="0.25"/>
    <row r="181" s="182" customFormat="1" x14ac:dyDescent="0.25"/>
    <row r="182" s="182" customFormat="1" x14ac:dyDescent="0.25"/>
    <row r="183" s="182" customFormat="1" x14ac:dyDescent="0.25"/>
    <row r="184" s="182" customFormat="1" x14ac:dyDescent="0.25"/>
    <row r="185" s="182" customFormat="1" x14ac:dyDescent="0.25"/>
    <row r="186" s="182" customFormat="1" x14ac:dyDescent="0.25"/>
    <row r="187" s="182" customFormat="1" x14ac:dyDescent="0.25"/>
    <row r="188" s="182" customFormat="1" x14ac:dyDescent="0.25"/>
    <row r="189" s="182" customFormat="1" x14ac:dyDescent="0.25"/>
    <row r="190" s="182" customFormat="1" x14ac:dyDescent="0.25"/>
    <row r="191" s="182" customFormat="1" x14ac:dyDescent="0.25"/>
    <row r="192" s="182" customFormat="1" x14ac:dyDescent="0.25"/>
    <row r="193" s="182" customFormat="1" x14ac:dyDescent="0.25"/>
    <row r="194" s="182" customFormat="1" x14ac:dyDescent="0.25"/>
    <row r="195" s="182" customFormat="1" x14ac:dyDescent="0.25"/>
    <row r="196" s="182" customFormat="1" x14ac:dyDescent="0.25"/>
    <row r="197" s="182" customFormat="1" x14ac:dyDescent="0.25"/>
    <row r="198" s="182" customFormat="1" x14ac:dyDescent="0.25"/>
    <row r="199" s="182" customFormat="1" x14ac:dyDescent="0.25"/>
    <row r="200" s="182" customFormat="1" x14ac:dyDescent="0.25"/>
    <row r="201" s="182" customFormat="1" x14ac:dyDescent="0.25"/>
    <row r="202" s="182" customFormat="1" x14ac:dyDescent="0.25"/>
    <row r="203" s="182" customFormat="1" x14ac:dyDescent="0.25"/>
    <row r="204" s="182" customFormat="1" x14ac:dyDescent="0.25"/>
    <row r="205" s="182" customFormat="1" x14ac:dyDescent="0.25"/>
    <row r="206" s="182" customFormat="1" x14ac:dyDescent="0.25"/>
    <row r="207" s="182" customFormat="1" x14ac:dyDescent="0.25"/>
    <row r="208" s="182" customFormat="1" x14ac:dyDescent="0.25"/>
    <row r="209" s="182" customFormat="1" x14ac:dyDescent="0.25"/>
    <row r="210" s="182" customFormat="1" x14ac:dyDescent="0.25"/>
    <row r="211" s="182" customFormat="1" x14ac:dyDescent="0.25"/>
    <row r="212" s="182" customFormat="1" x14ac:dyDescent="0.25"/>
    <row r="213" s="182" customFormat="1" x14ac:dyDescent="0.25"/>
    <row r="214" s="182" customFormat="1" x14ac:dyDescent="0.25"/>
    <row r="215" s="182" customFormat="1" x14ac:dyDescent="0.25"/>
    <row r="216" s="182" customFormat="1" x14ac:dyDescent="0.25"/>
    <row r="217" s="182" customFormat="1" x14ac:dyDescent="0.25"/>
    <row r="218" s="182" customFormat="1" x14ac:dyDescent="0.25"/>
    <row r="219" s="182" customFormat="1" x14ac:dyDescent="0.25"/>
    <row r="220" s="182" customFormat="1" x14ac:dyDescent="0.25"/>
    <row r="221" s="182" customFormat="1" x14ac:dyDescent="0.25"/>
    <row r="222" s="182" customFormat="1" x14ac:dyDescent="0.25"/>
    <row r="223" s="182" customFormat="1" x14ac:dyDescent="0.25"/>
    <row r="224" s="182" customFormat="1" x14ac:dyDescent="0.25"/>
    <row r="225" s="182" customFormat="1" x14ac:dyDescent="0.25"/>
    <row r="226" s="182" customFormat="1" x14ac:dyDescent="0.25"/>
    <row r="227" s="182" customFormat="1" x14ac:dyDescent="0.25"/>
    <row r="228" s="182" customFormat="1" x14ac:dyDescent="0.25"/>
    <row r="229" s="182" customFormat="1" x14ac:dyDescent="0.25"/>
    <row r="230" s="182" customFormat="1" x14ac:dyDescent="0.25"/>
    <row r="231" s="182" customFormat="1" x14ac:dyDescent="0.25"/>
    <row r="232" s="182" customFormat="1" x14ac:dyDescent="0.25"/>
    <row r="233" s="182" customFormat="1" x14ac:dyDescent="0.25"/>
    <row r="234" s="182" customFormat="1" x14ac:dyDescent="0.25"/>
    <row r="235" s="182" customFormat="1" x14ac:dyDescent="0.25"/>
    <row r="236" s="182" customFormat="1" x14ac:dyDescent="0.25"/>
    <row r="237" s="182" customFormat="1" x14ac:dyDescent="0.25"/>
    <row r="238" s="182" customFormat="1" x14ac:dyDescent="0.25"/>
    <row r="239" s="182" customFormat="1" x14ac:dyDescent="0.25"/>
    <row r="240" s="182" customFormat="1" x14ac:dyDescent="0.25"/>
    <row r="241" s="182" customFormat="1" x14ac:dyDescent="0.25"/>
    <row r="242" s="182" customFormat="1" x14ac:dyDescent="0.25"/>
    <row r="243" s="182" customFormat="1" x14ac:dyDescent="0.25"/>
    <row r="244" s="182" customFormat="1" x14ac:dyDescent="0.25"/>
    <row r="245" s="182" customFormat="1" x14ac:dyDescent="0.25"/>
    <row r="246" s="182" customFormat="1" x14ac:dyDescent="0.25"/>
    <row r="247" s="182" customFormat="1" x14ac:dyDescent="0.25"/>
    <row r="248" s="182" customFormat="1" x14ac:dyDescent="0.25"/>
    <row r="249" s="182" customFormat="1" x14ac:dyDescent="0.25"/>
    <row r="250" s="182" customFormat="1" x14ac:dyDescent="0.25"/>
    <row r="251" s="182" customFormat="1" x14ac:dyDescent="0.25"/>
    <row r="252" s="182" customFormat="1" x14ac:dyDescent="0.25"/>
    <row r="253" s="182" customFormat="1" x14ac:dyDescent="0.25"/>
    <row r="254" s="182" customFormat="1" x14ac:dyDescent="0.25"/>
    <row r="255" s="182" customFormat="1" x14ac:dyDescent="0.25"/>
    <row r="256" s="182" customFormat="1" x14ac:dyDescent="0.25"/>
    <row r="257" s="182" customFormat="1" x14ac:dyDescent="0.25"/>
    <row r="258" s="182" customFormat="1" x14ac:dyDescent="0.25"/>
    <row r="259" s="182" customFormat="1" x14ac:dyDescent="0.25"/>
    <row r="260" s="182" customFormat="1" x14ac:dyDescent="0.25"/>
    <row r="261" s="182" customFormat="1" x14ac:dyDescent="0.25"/>
    <row r="262" s="182" customFormat="1" x14ac:dyDescent="0.25"/>
    <row r="263" s="182" customFormat="1" x14ac:dyDescent="0.25"/>
    <row r="264" s="182" customFormat="1" x14ac:dyDescent="0.25"/>
    <row r="265" s="182" customFormat="1" x14ac:dyDescent="0.25"/>
    <row r="266" s="182" customFormat="1" x14ac:dyDescent="0.25"/>
    <row r="267" s="182" customFormat="1" x14ac:dyDescent="0.25"/>
    <row r="268" s="182" customFormat="1" x14ac:dyDescent="0.25"/>
    <row r="269" s="182" customFormat="1" x14ac:dyDescent="0.25"/>
    <row r="270" s="182" customFormat="1" x14ac:dyDescent="0.25"/>
    <row r="271" s="182" customFormat="1" x14ac:dyDescent="0.25"/>
    <row r="272" s="182" customFormat="1" x14ac:dyDescent="0.25"/>
    <row r="273" s="182" customFormat="1" x14ac:dyDescent="0.25"/>
    <row r="274" s="182" customFormat="1" x14ac:dyDescent="0.25"/>
    <row r="275" s="182" customFormat="1" x14ac:dyDescent="0.25"/>
    <row r="276" s="182" customFormat="1" x14ac:dyDescent="0.25"/>
    <row r="277" s="182" customFormat="1" x14ac:dyDescent="0.25"/>
    <row r="278" s="182" customFormat="1" x14ac:dyDescent="0.25"/>
    <row r="279" s="182" customFormat="1" x14ac:dyDescent="0.25"/>
    <row r="280" s="182" customFormat="1" x14ac:dyDescent="0.25"/>
    <row r="281" s="182" customFormat="1" x14ac:dyDescent="0.25"/>
    <row r="282" s="182" customFormat="1" x14ac:dyDescent="0.25"/>
    <row r="283" s="182" customFormat="1" x14ac:dyDescent="0.25"/>
    <row r="284" s="182" customFormat="1" x14ac:dyDescent="0.25"/>
    <row r="285" s="182" customFormat="1" x14ac:dyDescent="0.25"/>
    <row r="286" s="182" customFormat="1" x14ac:dyDescent="0.25"/>
    <row r="287" s="182" customFormat="1" x14ac:dyDescent="0.25"/>
    <row r="288" s="182" customFormat="1" x14ac:dyDescent="0.25"/>
    <row r="289" s="182" customFormat="1" x14ac:dyDescent="0.25"/>
    <row r="290" s="182" customFormat="1" x14ac:dyDescent="0.25"/>
    <row r="291" s="182" customFormat="1" x14ac:dyDescent="0.25"/>
    <row r="292" s="182" customFormat="1" x14ac:dyDescent="0.25"/>
    <row r="293" s="182" customFormat="1" x14ac:dyDescent="0.25"/>
    <row r="294" s="182" customFormat="1" x14ac:dyDescent="0.25"/>
    <row r="295" s="182" customFormat="1" x14ac:dyDescent="0.25"/>
    <row r="296" s="182" customFormat="1" x14ac:dyDescent="0.25"/>
    <row r="297" s="182" customFormat="1" x14ac:dyDescent="0.25"/>
    <row r="298" s="182" customFormat="1" x14ac:dyDescent="0.25"/>
    <row r="299" s="182" customFormat="1" x14ac:dyDescent="0.25"/>
    <row r="300" s="182" customFormat="1" x14ac:dyDescent="0.25"/>
    <row r="301" s="182" customFormat="1" x14ac:dyDescent="0.25"/>
    <row r="302" s="182" customFormat="1" x14ac:dyDescent="0.25"/>
    <row r="303" s="182" customFormat="1" x14ac:dyDescent="0.25"/>
    <row r="304" s="182" customFormat="1" x14ac:dyDescent="0.25"/>
    <row r="305" s="182" customFormat="1" x14ac:dyDescent="0.25"/>
    <row r="306" s="182" customFormat="1" x14ac:dyDescent="0.25"/>
    <row r="307" s="182" customFormat="1" x14ac:dyDescent="0.25"/>
    <row r="308" s="182" customFormat="1" x14ac:dyDescent="0.25"/>
    <row r="309" s="182" customFormat="1" x14ac:dyDescent="0.25"/>
    <row r="310" s="182" customFormat="1" x14ac:dyDescent="0.25"/>
    <row r="311" s="182" customFormat="1" x14ac:dyDescent="0.25"/>
    <row r="312" s="182" customFormat="1" x14ac:dyDescent="0.25"/>
    <row r="313" s="182" customFormat="1" x14ac:dyDescent="0.25"/>
    <row r="314" s="182" customFormat="1" x14ac:dyDescent="0.25"/>
    <row r="315" s="182" customFormat="1" x14ac:dyDescent="0.25"/>
    <row r="316" s="182" customFormat="1" x14ac:dyDescent="0.25"/>
    <row r="317" s="182" customFormat="1" x14ac:dyDescent="0.25"/>
    <row r="318" s="182" customFormat="1" x14ac:dyDescent="0.25"/>
    <row r="319" s="182" customFormat="1" x14ac:dyDescent="0.25"/>
    <row r="320" s="182" customFormat="1" x14ac:dyDescent="0.25"/>
    <row r="321" s="182" customFormat="1" x14ac:dyDescent="0.25"/>
    <row r="322" s="182" customFormat="1" x14ac:dyDescent="0.25"/>
    <row r="323" s="182" customFormat="1" x14ac:dyDescent="0.25"/>
    <row r="324" s="182" customFormat="1" x14ac:dyDescent="0.25"/>
    <row r="325" s="182" customFormat="1" x14ac:dyDescent="0.25"/>
    <row r="326" s="182" customFormat="1" x14ac:dyDescent="0.25"/>
    <row r="327" s="182" customFormat="1" x14ac:dyDescent="0.25"/>
    <row r="328" s="182" customFormat="1" x14ac:dyDescent="0.25"/>
    <row r="329" s="182" customFormat="1" x14ac:dyDescent="0.25"/>
    <row r="330" s="182" customFormat="1" x14ac:dyDescent="0.25"/>
    <row r="331" s="182" customFormat="1" x14ac:dyDescent="0.25"/>
    <row r="332" s="182" customFormat="1" x14ac:dyDescent="0.25"/>
    <row r="333" s="182" customFormat="1" x14ac:dyDescent="0.25"/>
    <row r="334" s="182" customFormat="1" x14ac:dyDescent="0.25"/>
    <row r="335" s="182" customFormat="1" x14ac:dyDescent="0.25"/>
    <row r="336" s="182" customFormat="1" x14ac:dyDescent="0.25"/>
    <row r="337" s="182" customFormat="1" x14ac:dyDescent="0.25"/>
    <row r="338" s="182" customFormat="1" x14ac:dyDescent="0.25"/>
    <row r="339" s="182" customFormat="1" x14ac:dyDescent="0.25"/>
    <row r="340" s="182" customFormat="1" x14ac:dyDescent="0.25"/>
    <row r="341" s="182" customFormat="1" x14ac:dyDescent="0.25"/>
    <row r="342" s="182" customFormat="1" x14ac:dyDescent="0.25"/>
    <row r="343" s="182" customFormat="1" x14ac:dyDescent="0.25"/>
    <row r="344" s="182" customFormat="1" x14ac:dyDescent="0.25"/>
    <row r="345" s="182" customFormat="1" x14ac:dyDescent="0.25"/>
    <row r="346" s="182" customFormat="1" x14ac:dyDescent="0.25"/>
    <row r="347" s="182" customFormat="1" x14ac:dyDescent="0.25"/>
    <row r="348" s="182" customFormat="1" x14ac:dyDescent="0.25"/>
    <row r="349" s="182" customFormat="1" x14ac:dyDescent="0.25"/>
    <row r="350" s="182" customFormat="1" x14ac:dyDescent="0.25"/>
    <row r="351" s="182" customFormat="1" x14ac:dyDescent="0.25"/>
    <row r="352" s="182" customFormat="1" x14ac:dyDescent="0.25"/>
    <row r="353" s="182" customFormat="1" x14ac:dyDescent="0.25"/>
    <row r="354" s="182" customFormat="1" x14ac:dyDescent="0.25"/>
    <row r="355" s="182" customFormat="1" x14ac:dyDescent="0.25"/>
    <row r="356" s="182" customFormat="1" x14ac:dyDescent="0.25"/>
    <row r="357" s="182" customFormat="1" x14ac:dyDescent="0.25"/>
    <row r="358" s="182" customFormat="1" x14ac:dyDescent="0.25"/>
    <row r="359" s="182" customFormat="1" x14ac:dyDescent="0.25"/>
    <row r="360" s="182" customFormat="1" x14ac:dyDescent="0.25"/>
  </sheetData>
  <mergeCells count="7">
    <mergeCell ref="B6:M6"/>
    <mergeCell ref="A2:A4"/>
    <mergeCell ref="B2:K2"/>
    <mergeCell ref="N2:N4"/>
    <mergeCell ref="B3:K3"/>
    <mergeCell ref="L2:L4"/>
    <mergeCell ref="M2:M4"/>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2"/>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C3" sqref="C3"/>
    </sheetView>
  </sheetViews>
  <sheetFormatPr baseColWidth="10" defaultColWidth="30.28515625" defaultRowHeight="15" x14ac:dyDescent="0.25"/>
  <cols>
    <col min="1" max="1" width="15.85546875" style="62" customWidth="1"/>
    <col min="2" max="2" width="30.7109375" style="120" customWidth="1"/>
    <col min="3" max="3" width="43.140625" style="124" customWidth="1"/>
    <col min="4" max="4" width="15" customWidth="1"/>
    <col min="5" max="5" width="39.42578125" style="120" customWidth="1"/>
    <col min="6" max="6" width="30.28515625" style="38"/>
  </cols>
  <sheetData>
    <row r="1" spans="1:9" hidden="1" x14ac:dyDescent="0.25">
      <c r="A1" s="38" t="s">
        <v>0</v>
      </c>
      <c r="B1" s="38" t="s">
        <v>805</v>
      </c>
      <c r="C1" s="38" t="s">
        <v>683</v>
      </c>
      <c r="D1" s="182" t="s">
        <v>684</v>
      </c>
      <c r="E1" s="38" t="s">
        <v>678</v>
      </c>
    </row>
    <row r="2" spans="1:9" s="186" customFormat="1" ht="38.25" customHeight="1" x14ac:dyDescent="0.25">
      <c r="A2" s="382" t="s">
        <v>127</v>
      </c>
      <c r="B2" s="178" t="s">
        <v>641</v>
      </c>
      <c r="C2" s="382" t="s">
        <v>598</v>
      </c>
      <c r="D2" s="382" t="s">
        <v>674</v>
      </c>
      <c r="E2" s="382" t="s">
        <v>1</v>
      </c>
    </row>
    <row r="3" spans="1:9" s="34" customFormat="1" x14ac:dyDescent="0.25">
      <c r="A3" s="134">
        <v>39814</v>
      </c>
      <c r="B3" s="159">
        <v>1.2500000000000001E-2</v>
      </c>
      <c r="C3" t="s">
        <v>1209</v>
      </c>
      <c r="D3" s="269"/>
      <c r="E3" s="205"/>
      <c r="F3" s="77"/>
      <c r="G3" s="77"/>
      <c r="I3" s="34">
        <v>17</v>
      </c>
    </row>
    <row r="4" spans="1:9" s="124" customFormat="1" x14ac:dyDescent="0.25">
      <c r="A4" s="134">
        <v>37987</v>
      </c>
      <c r="B4" s="159">
        <v>7.4999999999999997E-3</v>
      </c>
      <c r="C4" s="135" t="s">
        <v>865</v>
      </c>
      <c r="D4" s="269">
        <v>37855</v>
      </c>
      <c r="E4" s="38"/>
      <c r="F4" s="38"/>
      <c r="G4" s="38"/>
    </row>
    <row r="5" spans="1:9" s="38" customFormat="1" x14ac:dyDescent="0.25">
      <c r="A5" s="436"/>
      <c r="C5" s="437"/>
      <c r="D5" s="437"/>
    </row>
    <row r="6" spans="1:9" s="38" customFormat="1" x14ac:dyDescent="0.25">
      <c r="B6" s="438" t="s">
        <v>1160</v>
      </c>
    </row>
    <row r="7" spans="1:9" s="38" customFormat="1" x14ac:dyDescent="0.25">
      <c r="B7" s="437" t="s">
        <v>804</v>
      </c>
    </row>
    <row r="8" spans="1:9" s="38" customFormat="1" x14ac:dyDescent="0.25">
      <c r="B8" s="122" t="s">
        <v>1285</v>
      </c>
    </row>
    <row r="9" spans="1:9" s="38" customFormat="1" x14ac:dyDescent="0.25">
      <c r="B9" s="122"/>
    </row>
    <row r="10" spans="1:9" s="38" customFormat="1" x14ac:dyDescent="0.25">
      <c r="B10" s="122"/>
    </row>
    <row r="11" spans="1:9" s="38" customFormat="1" x14ac:dyDescent="0.25"/>
    <row r="12" spans="1:9" s="38" customFormat="1" x14ac:dyDescent="0.25"/>
    <row r="13" spans="1:9" s="38" customFormat="1" x14ac:dyDescent="0.25"/>
    <row r="14" spans="1:9" s="38" customFormat="1" x14ac:dyDescent="0.25"/>
    <row r="15" spans="1:9" s="38" customFormat="1" x14ac:dyDescent="0.25"/>
    <row r="16" spans="1:9" s="38" customFormat="1" x14ac:dyDescent="0.25"/>
    <row r="17" s="38" customFormat="1" x14ac:dyDescent="0.25"/>
    <row r="18" s="38" customFormat="1" x14ac:dyDescent="0.25"/>
    <row r="19" s="38" customFormat="1" x14ac:dyDescent="0.25"/>
    <row r="20" s="38" customFormat="1" x14ac:dyDescent="0.25"/>
    <row r="21" s="38" customFormat="1" x14ac:dyDescent="0.25"/>
    <row r="22" s="38" customFormat="1" x14ac:dyDescent="0.25"/>
    <row r="23" s="38" customFormat="1" x14ac:dyDescent="0.25"/>
    <row r="24" s="38" customFormat="1" x14ac:dyDescent="0.25"/>
    <row r="25" s="38" customFormat="1" x14ac:dyDescent="0.25"/>
    <row r="26" s="38" customFormat="1" x14ac:dyDescent="0.25"/>
    <row r="27" s="38" customFormat="1" x14ac:dyDescent="0.25"/>
    <row r="28" s="38" customFormat="1" x14ac:dyDescent="0.25"/>
    <row r="29" s="38" customFormat="1" x14ac:dyDescent="0.25"/>
    <row r="30" s="38" customFormat="1" x14ac:dyDescent="0.25"/>
    <row r="31" s="38" customFormat="1" x14ac:dyDescent="0.25"/>
    <row r="32"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topLeftCell="A2" workbookViewId="0">
      <pane xSplit="1" ySplit="2" topLeftCell="B4" activePane="bottomRight" state="frozen"/>
      <selection activeCell="A2" sqref="A2"/>
      <selection pane="topRight" activeCell="B2" sqref="B2"/>
      <selection pane="bottomLeft" activeCell="A4" sqref="A4"/>
      <selection pane="bottomRight" activeCell="B8" sqref="B8:B15"/>
    </sheetView>
  </sheetViews>
  <sheetFormatPr baseColWidth="10" defaultRowHeight="15" x14ac:dyDescent="0.25"/>
  <cols>
    <col min="1" max="1" width="18.140625" style="62" customWidth="1"/>
    <col min="2" max="2" width="10.5703125" customWidth="1"/>
    <col min="3" max="19" width="10.7109375" customWidth="1"/>
    <col min="20" max="20" width="32.140625" style="72" customWidth="1"/>
    <col min="21" max="21" width="17.42578125" customWidth="1"/>
    <col min="22" max="22" width="127.140625" customWidth="1"/>
    <col min="275" max="275" width="15.140625" customWidth="1"/>
    <col min="276" max="276" width="31.85546875" customWidth="1"/>
    <col min="277" max="277" width="20.140625" customWidth="1"/>
    <col min="278" max="278" width="127.140625" customWidth="1"/>
    <col min="531" max="531" width="15.140625" customWidth="1"/>
    <col min="532" max="532" width="31.85546875" customWidth="1"/>
    <col min="533" max="533" width="20.140625" customWidth="1"/>
    <col min="534" max="534" width="127.140625" customWidth="1"/>
    <col min="787" max="787" width="15.140625" customWidth="1"/>
    <col min="788" max="788" width="31.85546875" customWidth="1"/>
    <col min="789" max="789" width="20.140625" customWidth="1"/>
    <col min="790" max="790" width="127.140625" customWidth="1"/>
    <col min="1043" max="1043" width="15.140625" customWidth="1"/>
    <col min="1044" max="1044" width="31.85546875" customWidth="1"/>
    <col min="1045" max="1045" width="20.140625" customWidth="1"/>
    <col min="1046" max="1046" width="127.140625" customWidth="1"/>
    <col min="1299" max="1299" width="15.140625" customWidth="1"/>
    <col min="1300" max="1300" width="31.85546875" customWidth="1"/>
    <col min="1301" max="1301" width="20.140625" customWidth="1"/>
    <col min="1302" max="1302" width="127.140625" customWidth="1"/>
    <col min="1555" max="1555" width="15.140625" customWidth="1"/>
    <col min="1556" max="1556" width="31.85546875" customWidth="1"/>
    <col min="1557" max="1557" width="20.140625" customWidth="1"/>
    <col min="1558" max="1558" width="127.140625" customWidth="1"/>
    <col min="1811" max="1811" width="15.140625" customWidth="1"/>
    <col min="1812" max="1812" width="31.85546875" customWidth="1"/>
    <col min="1813" max="1813" width="20.140625" customWidth="1"/>
    <col min="1814" max="1814" width="127.140625" customWidth="1"/>
    <col min="2067" max="2067" width="15.140625" customWidth="1"/>
    <col min="2068" max="2068" width="31.85546875" customWidth="1"/>
    <col min="2069" max="2069" width="20.140625" customWidth="1"/>
    <col min="2070" max="2070" width="127.140625" customWidth="1"/>
    <col min="2323" max="2323" width="15.140625" customWidth="1"/>
    <col min="2324" max="2324" width="31.85546875" customWidth="1"/>
    <col min="2325" max="2325" width="20.140625" customWidth="1"/>
    <col min="2326" max="2326" width="127.140625" customWidth="1"/>
    <col min="2579" max="2579" width="15.140625" customWidth="1"/>
    <col min="2580" max="2580" width="31.85546875" customWidth="1"/>
    <col min="2581" max="2581" width="20.140625" customWidth="1"/>
    <col min="2582" max="2582" width="127.140625" customWidth="1"/>
    <col min="2835" max="2835" width="15.140625" customWidth="1"/>
    <col min="2836" max="2836" width="31.85546875" customWidth="1"/>
    <col min="2837" max="2837" width="20.140625" customWidth="1"/>
    <col min="2838" max="2838" width="127.140625" customWidth="1"/>
    <col min="3091" max="3091" width="15.140625" customWidth="1"/>
    <col min="3092" max="3092" width="31.85546875" customWidth="1"/>
    <col min="3093" max="3093" width="20.140625" customWidth="1"/>
    <col min="3094" max="3094" width="127.140625" customWidth="1"/>
    <col min="3347" max="3347" width="15.140625" customWidth="1"/>
    <col min="3348" max="3348" width="31.85546875" customWidth="1"/>
    <col min="3349" max="3349" width="20.140625" customWidth="1"/>
    <col min="3350" max="3350" width="127.140625" customWidth="1"/>
    <col min="3603" max="3603" width="15.140625" customWidth="1"/>
    <col min="3604" max="3604" width="31.85546875" customWidth="1"/>
    <col min="3605" max="3605" width="20.140625" customWidth="1"/>
    <col min="3606" max="3606" width="127.140625" customWidth="1"/>
    <col min="3859" max="3859" width="15.140625" customWidth="1"/>
    <col min="3860" max="3860" width="31.85546875" customWidth="1"/>
    <col min="3861" max="3861" width="20.140625" customWidth="1"/>
    <col min="3862" max="3862" width="127.140625" customWidth="1"/>
    <col min="4115" max="4115" width="15.140625" customWidth="1"/>
    <col min="4116" max="4116" width="31.85546875" customWidth="1"/>
    <col min="4117" max="4117" width="20.140625" customWidth="1"/>
    <col min="4118" max="4118" width="127.140625" customWidth="1"/>
    <col min="4371" max="4371" width="15.140625" customWidth="1"/>
    <col min="4372" max="4372" width="31.85546875" customWidth="1"/>
    <col min="4373" max="4373" width="20.140625" customWidth="1"/>
    <col min="4374" max="4374" width="127.140625" customWidth="1"/>
    <col min="4627" max="4627" width="15.140625" customWidth="1"/>
    <col min="4628" max="4628" width="31.85546875" customWidth="1"/>
    <col min="4629" max="4629" width="20.140625" customWidth="1"/>
    <col min="4630" max="4630" width="127.140625" customWidth="1"/>
    <col min="4883" max="4883" width="15.140625" customWidth="1"/>
    <col min="4884" max="4884" width="31.85546875" customWidth="1"/>
    <col min="4885" max="4885" width="20.140625" customWidth="1"/>
    <col min="4886" max="4886" width="127.140625" customWidth="1"/>
    <col min="5139" max="5139" width="15.140625" customWidth="1"/>
    <col min="5140" max="5140" width="31.85546875" customWidth="1"/>
    <col min="5141" max="5141" width="20.140625" customWidth="1"/>
    <col min="5142" max="5142" width="127.140625" customWidth="1"/>
    <col min="5395" max="5395" width="15.140625" customWidth="1"/>
    <col min="5396" max="5396" width="31.85546875" customWidth="1"/>
    <col min="5397" max="5397" width="20.140625" customWidth="1"/>
    <col min="5398" max="5398" width="127.140625" customWidth="1"/>
    <col min="5651" max="5651" width="15.140625" customWidth="1"/>
    <col min="5652" max="5652" width="31.85546875" customWidth="1"/>
    <col min="5653" max="5653" width="20.140625" customWidth="1"/>
    <col min="5654" max="5654" width="127.140625" customWidth="1"/>
    <col min="5907" max="5907" width="15.140625" customWidth="1"/>
    <col min="5908" max="5908" width="31.85546875" customWidth="1"/>
    <col min="5909" max="5909" width="20.140625" customWidth="1"/>
    <col min="5910" max="5910" width="127.140625" customWidth="1"/>
    <col min="6163" max="6163" width="15.140625" customWidth="1"/>
    <col min="6164" max="6164" width="31.85546875" customWidth="1"/>
    <col min="6165" max="6165" width="20.140625" customWidth="1"/>
    <col min="6166" max="6166" width="127.140625" customWidth="1"/>
    <col min="6419" max="6419" width="15.140625" customWidth="1"/>
    <col min="6420" max="6420" width="31.85546875" customWidth="1"/>
    <col min="6421" max="6421" width="20.140625" customWidth="1"/>
    <col min="6422" max="6422" width="127.140625" customWidth="1"/>
    <col min="6675" max="6675" width="15.140625" customWidth="1"/>
    <col min="6676" max="6676" width="31.85546875" customWidth="1"/>
    <col min="6677" max="6677" width="20.140625" customWidth="1"/>
    <col min="6678" max="6678" width="127.140625" customWidth="1"/>
    <col min="6931" max="6931" width="15.140625" customWidth="1"/>
    <col min="6932" max="6932" width="31.85546875" customWidth="1"/>
    <col min="6933" max="6933" width="20.140625" customWidth="1"/>
    <col min="6934" max="6934" width="127.140625" customWidth="1"/>
    <col min="7187" max="7187" width="15.140625" customWidth="1"/>
    <col min="7188" max="7188" width="31.85546875" customWidth="1"/>
    <col min="7189" max="7189" width="20.140625" customWidth="1"/>
    <col min="7190" max="7190" width="127.140625" customWidth="1"/>
    <col min="7443" max="7443" width="15.140625" customWidth="1"/>
    <col min="7444" max="7444" width="31.85546875" customWidth="1"/>
    <col min="7445" max="7445" width="20.140625" customWidth="1"/>
    <col min="7446" max="7446" width="127.140625" customWidth="1"/>
    <col min="7699" max="7699" width="15.140625" customWidth="1"/>
    <col min="7700" max="7700" width="31.85546875" customWidth="1"/>
    <col min="7701" max="7701" width="20.140625" customWidth="1"/>
    <col min="7702" max="7702" width="127.140625" customWidth="1"/>
    <col min="7955" max="7955" width="15.140625" customWidth="1"/>
    <col min="7956" max="7956" width="31.85546875" customWidth="1"/>
    <col min="7957" max="7957" width="20.140625" customWidth="1"/>
    <col min="7958" max="7958" width="127.140625" customWidth="1"/>
    <col min="8211" max="8211" width="15.140625" customWidth="1"/>
    <col min="8212" max="8212" width="31.85546875" customWidth="1"/>
    <col min="8213" max="8213" width="20.140625" customWidth="1"/>
    <col min="8214" max="8214" width="127.140625" customWidth="1"/>
    <col min="8467" max="8467" width="15.140625" customWidth="1"/>
    <col min="8468" max="8468" width="31.85546875" customWidth="1"/>
    <col min="8469" max="8469" width="20.140625" customWidth="1"/>
    <col min="8470" max="8470" width="127.140625" customWidth="1"/>
    <col min="8723" max="8723" width="15.140625" customWidth="1"/>
    <col min="8724" max="8724" width="31.85546875" customWidth="1"/>
    <col min="8725" max="8725" width="20.140625" customWidth="1"/>
    <col min="8726" max="8726" width="127.140625" customWidth="1"/>
    <col min="8979" max="8979" width="15.140625" customWidth="1"/>
    <col min="8980" max="8980" width="31.85546875" customWidth="1"/>
    <col min="8981" max="8981" width="20.140625" customWidth="1"/>
    <col min="8982" max="8982" width="127.140625" customWidth="1"/>
    <col min="9235" max="9235" width="15.140625" customWidth="1"/>
    <col min="9236" max="9236" width="31.85546875" customWidth="1"/>
    <col min="9237" max="9237" width="20.140625" customWidth="1"/>
    <col min="9238" max="9238" width="127.140625" customWidth="1"/>
    <col min="9491" max="9491" width="15.140625" customWidth="1"/>
    <col min="9492" max="9492" width="31.85546875" customWidth="1"/>
    <col min="9493" max="9493" width="20.140625" customWidth="1"/>
    <col min="9494" max="9494" width="127.140625" customWidth="1"/>
    <col min="9747" max="9747" width="15.140625" customWidth="1"/>
    <col min="9748" max="9748" width="31.85546875" customWidth="1"/>
    <col min="9749" max="9749" width="20.140625" customWidth="1"/>
    <col min="9750" max="9750" width="127.140625" customWidth="1"/>
    <col min="10003" max="10003" width="15.140625" customWidth="1"/>
    <col min="10004" max="10004" width="31.85546875" customWidth="1"/>
    <col min="10005" max="10005" width="20.140625" customWidth="1"/>
    <col min="10006" max="10006" width="127.140625" customWidth="1"/>
    <col min="10259" max="10259" width="15.140625" customWidth="1"/>
    <col min="10260" max="10260" width="31.85546875" customWidth="1"/>
    <col min="10261" max="10261" width="20.140625" customWidth="1"/>
    <col min="10262" max="10262" width="127.140625" customWidth="1"/>
    <col min="10515" max="10515" width="15.140625" customWidth="1"/>
    <col min="10516" max="10516" width="31.85546875" customWidth="1"/>
    <col min="10517" max="10517" width="20.140625" customWidth="1"/>
    <col min="10518" max="10518" width="127.140625" customWidth="1"/>
    <col min="10771" max="10771" width="15.140625" customWidth="1"/>
    <col min="10772" max="10772" width="31.85546875" customWidth="1"/>
    <col min="10773" max="10773" width="20.140625" customWidth="1"/>
    <col min="10774" max="10774" width="127.140625" customWidth="1"/>
    <col min="11027" max="11027" width="15.140625" customWidth="1"/>
    <col min="11028" max="11028" width="31.85546875" customWidth="1"/>
    <col min="11029" max="11029" width="20.140625" customWidth="1"/>
    <col min="11030" max="11030" width="127.140625" customWidth="1"/>
    <col min="11283" max="11283" width="15.140625" customWidth="1"/>
    <col min="11284" max="11284" width="31.85546875" customWidth="1"/>
    <col min="11285" max="11285" width="20.140625" customWidth="1"/>
    <col min="11286" max="11286" width="127.140625" customWidth="1"/>
    <col min="11539" max="11539" width="15.140625" customWidth="1"/>
    <col min="11540" max="11540" width="31.85546875" customWidth="1"/>
    <col min="11541" max="11541" width="20.140625" customWidth="1"/>
    <col min="11542" max="11542" width="127.140625" customWidth="1"/>
    <col min="11795" max="11795" width="15.140625" customWidth="1"/>
    <col min="11796" max="11796" width="31.85546875" customWidth="1"/>
    <col min="11797" max="11797" width="20.140625" customWidth="1"/>
    <col min="11798" max="11798" width="127.140625" customWidth="1"/>
    <col min="12051" max="12051" width="15.140625" customWidth="1"/>
    <col min="12052" max="12052" width="31.85546875" customWidth="1"/>
    <col min="12053" max="12053" width="20.140625" customWidth="1"/>
    <col min="12054" max="12054" width="127.140625" customWidth="1"/>
    <col min="12307" max="12307" width="15.140625" customWidth="1"/>
    <col min="12308" max="12308" width="31.85546875" customWidth="1"/>
    <col min="12309" max="12309" width="20.140625" customWidth="1"/>
    <col min="12310" max="12310" width="127.140625" customWidth="1"/>
    <col min="12563" max="12563" width="15.140625" customWidth="1"/>
    <col min="12564" max="12564" width="31.85546875" customWidth="1"/>
    <col min="12565" max="12565" width="20.140625" customWidth="1"/>
    <col min="12566" max="12566" width="127.140625" customWidth="1"/>
    <col min="12819" max="12819" width="15.140625" customWidth="1"/>
    <col min="12820" max="12820" width="31.85546875" customWidth="1"/>
    <col min="12821" max="12821" width="20.140625" customWidth="1"/>
    <col min="12822" max="12822" width="127.140625" customWidth="1"/>
    <col min="13075" max="13075" width="15.140625" customWidth="1"/>
    <col min="13076" max="13076" width="31.85546875" customWidth="1"/>
    <col min="13077" max="13077" width="20.140625" customWidth="1"/>
    <col min="13078" max="13078" width="127.140625" customWidth="1"/>
    <col min="13331" max="13331" width="15.140625" customWidth="1"/>
    <col min="13332" max="13332" width="31.85546875" customWidth="1"/>
    <col min="13333" max="13333" width="20.140625" customWidth="1"/>
    <col min="13334" max="13334" width="127.140625" customWidth="1"/>
    <col min="13587" max="13587" width="15.140625" customWidth="1"/>
    <col min="13588" max="13588" width="31.85546875" customWidth="1"/>
    <col min="13589" max="13589" width="20.140625" customWidth="1"/>
    <col min="13590" max="13590" width="127.140625" customWidth="1"/>
    <col min="13843" max="13843" width="15.140625" customWidth="1"/>
    <col min="13844" max="13844" width="31.85546875" customWidth="1"/>
    <col min="13845" max="13845" width="20.140625" customWidth="1"/>
    <col min="13846" max="13846" width="127.140625" customWidth="1"/>
    <col min="14099" max="14099" width="15.140625" customWidth="1"/>
    <col min="14100" max="14100" width="31.85546875" customWidth="1"/>
    <col min="14101" max="14101" width="20.140625" customWidth="1"/>
    <col min="14102" max="14102" width="127.140625" customWidth="1"/>
    <col min="14355" max="14355" width="15.140625" customWidth="1"/>
    <col min="14356" max="14356" width="31.85546875" customWidth="1"/>
    <col min="14357" max="14357" width="20.140625" customWidth="1"/>
    <col min="14358" max="14358" width="127.140625" customWidth="1"/>
    <col min="14611" max="14611" width="15.140625" customWidth="1"/>
    <col min="14612" max="14612" width="31.85546875" customWidth="1"/>
    <col min="14613" max="14613" width="20.140625" customWidth="1"/>
    <col min="14614" max="14614" width="127.140625" customWidth="1"/>
    <col min="14867" max="14867" width="15.140625" customWidth="1"/>
    <col min="14868" max="14868" width="31.85546875" customWidth="1"/>
    <col min="14869" max="14869" width="20.140625" customWidth="1"/>
    <col min="14870" max="14870" width="127.140625" customWidth="1"/>
    <col min="15123" max="15123" width="15.140625" customWidth="1"/>
    <col min="15124" max="15124" width="31.85546875" customWidth="1"/>
    <col min="15125" max="15125" width="20.140625" customWidth="1"/>
    <col min="15126" max="15126" width="127.140625" customWidth="1"/>
    <col min="15379" max="15379" width="15.140625" customWidth="1"/>
    <col min="15380" max="15380" width="31.85546875" customWidth="1"/>
    <col min="15381" max="15381" width="20.140625" customWidth="1"/>
    <col min="15382" max="15382" width="127.140625" customWidth="1"/>
    <col min="15635" max="15635" width="15.140625" customWidth="1"/>
    <col min="15636" max="15636" width="31.85546875" customWidth="1"/>
    <col min="15637" max="15637" width="20.140625" customWidth="1"/>
    <col min="15638" max="15638" width="127.140625" customWidth="1"/>
    <col min="15891" max="15891" width="15.140625" customWidth="1"/>
    <col min="15892" max="15892" width="31.85546875" customWidth="1"/>
    <col min="15893" max="15893" width="20.140625" customWidth="1"/>
    <col min="15894" max="15894" width="127.140625" customWidth="1"/>
    <col min="16147" max="16147" width="15.140625" customWidth="1"/>
    <col min="16148" max="16148" width="31.85546875" customWidth="1"/>
    <col min="16149" max="16149" width="20.140625" customWidth="1"/>
    <col min="16150" max="16150" width="127.140625" customWidth="1"/>
  </cols>
  <sheetData>
    <row r="1" spans="1:37" hidden="1" x14ac:dyDescent="0.25">
      <c r="A1" s="38" t="s">
        <v>0</v>
      </c>
      <c r="B1" s="38" t="s">
        <v>825</v>
      </c>
      <c r="C1" s="38" t="s">
        <v>826</v>
      </c>
      <c r="D1" s="38" t="s">
        <v>827</v>
      </c>
      <c r="E1" s="38" t="s">
        <v>828</v>
      </c>
      <c r="F1" s="38" t="s">
        <v>829</v>
      </c>
      <c r="G1" s="38" t="s">
        <v>830</v>
      </c>
      <c r="H1" s="38" t="s">
        <v>831</v>
      </c>
      <c r="I1" s="38" t="s">
        <v>832</v>
      </c>
      <c r="J1" s="38" t="s">
        <v>833</v>
      </c>
      <c r="K1" s="38" t="s">
        <v>834</v>
      </c>
      <c r="L1" s="38" t="s">
        <v>835</v>
      </c>
      <c r="M1" s="38" t="s">
        <v>836</v>
      </c>
      <c r="N1" s="38" t="s">
        <v>837</v>
      </c>
      <c r="O1" s="38" t="s">
        <v>838</v>
      </c>
      <c r="P1" s="38" t="s">
        <v>839</v>
      </c>
      <c r="Q1" s="38" t="s">
        <v>840</v>
      </c>
      <c r="R1" s="38" t="s">
        <v>841</v>
      </c>
      <c r="S1" s="38" t="s">
        <v>842</v>
      </c>
      <c r="T1" s="369" t="s">
        <v>683</v>
      </c>
      <c r="U1" s="38" t="s">
        <v>684</v>
      </c>
      <c r="V1" s="38" t="s">
        <v>678</v>
      </c>
    </row>
    <row r="2" spans="1:37" s="181" customFormat="1" ht="22.5" customHeight="1" x14ac:dyDescent="0.25">
      <c r="A2" s="512" t="s">
        <v>127</v>
      </c>
      <c r="B2" s="512" t="s">
        <v>626</v>
      </c>
      <c r="C2" s="512"/>
      <c r="D2" s="512"/>
      <c r="E2" s="512"/>
      <c r="F2" s="512"/>
      <c r="G2" s="512"/>
      <c r="H2" s="512"/>
      <c r="I2" s="512"/>
      <c r="J2" s="512"/>
      <c r="K2" s="512"/>
      <c r="L2" s="512"/>
      <c r="M2" s="512"/>
      <c r="N2" s="512"/>
      <c r="O2" s="512"/>
      <c r="P2" s="512"/>
      <c r="Q2" s="512"/>
      <c r="R2" s="512"/>
      <c r="S2" s="512"/>
      <c r="T2" s="512" t="s">
        <v>598</v>
      </c>
      <c r="U2" s="512" t="s">
        <v>674</v>
      </c>
      <c r="V2" s="384" t="s">
        <v>1</v>
      </c>
    </row>
    <row r="3" spans="1:37" s="119" customFormat="1" x14ac:dyDescent="0.25">
      <c r="A3" s="512"/>
      <c r="B3" s="384" t="s">
        <v>550</v>
      </c>
      <c r="C3" s="246">
        <v>16072</v>
      </c>
      <c r="D3" s="246">
        <v>16438</v>
      </c>
      <c r="E3" s="246">
        <v>16803</v>
      </c>
      <c r="F3" s="246">
        <v>17168</v>
      </c>
      <c r="G3" s="246">
        <v>17533</v>
      </c>
      <c r="H3" s="246">
        <v>17899</v>
      </c>
      <c r="I3" s="246">
        <v>18264</v>
      </c>
      <c r="J3" s="246">
        <v>18629</v>
      </c>
      <c r="K3" s="246">
        <v>18994</v>
      </c>
      <c r="L3" s="246">
        <v>19360</v>
      </c>
      <c r="M3" s="246">
        <v>20090</v>
      </c>
      <c r="N3" s="246">
        <v>21186</v>
      </c>
      <c r="O3" s="246">
        <v>22282</v>
      </c>
      <c r="P3" s="246">
        <v>23377</v>
      </c>
      <c r="Q3" s="246">
        <v>24473</v>
      </c>
      <c r="R3" s="246">
        <v>25569</v>
      </c>
      <c r="S3" s="246">
        <v>26665</v>
      </c>
      <c r="T3" s="512"/>
      <c r="U3" s="512"/>
      <c r="V3" s="384"/>
    </row>
    <row r="4" spans="1:37" s="34" customFormat="1" x14ac:dyDescent="0.25">
      <c r="A4" s="227">
        <v>41640</v>
      </c>
      <c r="B4" s="104">
        <v>150</v>
      </c>
      <c r="C4" s="104">
        <v>151</v>
      </c>
      <c r="D4" s="104">
        <v>152</v>
      </c>
      <c r="E4" s="104">
        <v>153</v>
      </c>
      <c r="F4" s="104">
        <v>154</v>
      </c>
      <c r="G4" s="104">
        <v>155</v>
      </c>
      <c r="H4" s="105">
        <v>161</v>
      </c>
      <c r="I4" s="105">
        <v>17</v>
      </c>
      <c r="J4" s="105">
        <v>163</v>
      </c>
      <c r="K4" s="105">
        <v>164</v>
      </c>
      <c r="L4" s="105">
        <v>165</v>
      </c>
      <c r="M4" s="105">
        <v>166</v>
      </c>
      <c r="N4" s="105">
        <v>167</v>
      </c>
      <c r="O4" s="105">
        <v>168</v>
      </c>
      <c r="P4" s="105">
        <v>169</v>
      </c>
      <c r="Q4" s="105">
        <v>170</v>
      </c>
      <c r="R4" s="105">
        <v>171</v>
      </c>
      <c r="S4" s="105">
        <v>172</v>
      </c>
      <c r="T4" s="135" t="s">
        <v>1219</v>
      </c>
      <c r="U4" s="106"/>
      <c r="V4" s="389" t="s">
        <v>1222</v>
      </c>
      <c r="W4" s="105"/>
      <c r="X4" s="105"/>
      <c r="Y4" s="105"/>
      <c r="Z4" s="105"/>
      <c r="AA4" s="105"/>
      <c r="AB4" s="105"/>
      <c r="AC4" s="105"/>
      <c r="AD4" s="105"/>
      <c r="AE4" s="105"/>
      <c r="AF4" s="105"/>
      <c r="AG4" s="105"/>
      <c r="AH4" s="105"/>
      <c r="AJ4" s="106"/>
      <c r="AK4" s="143"/>
    </row>
    <row r="5" spans="1:37" s="34" customFormat="1" x14ac:dyDescent="0.25">
      <c r="A5" s="227">
        <v>37622</v>
      </c>
      <c r="B5" s="104">
        <v>150</v>
      </c>
      <c r="C5" s="104">
        <v>152</v>
      </c>
      <c r="D5" s="104">
        <v>154</v>
      </c>
      <c r="E5" s="104">
        <v>156</v>
      </c>
      <c r="F5" s="104">
        <v>158</v>
      </c>
      <c r="G5" s="104">
        <v>160</v>
      </c>
      <c r="H5" s="105">
        <v>161</v>
      </c>
      <c r="I5" s="105">
        <v>162</v>
      </c>
      <c r="J5" s="105">
        <v>163</v>
      </c>
      <c r="K5" s="105">
        <v>164</v>
      </c>
      <c r="L5" s="105">
        <v>165</v>
      </c>
      <c r="M5" s="105">
        <v>166</v>
      </c>
      <c r="N5" s="105"/>
      <c r="O5" s="105"/>
      <c r="P5" s="105"/>
      <c r="Q5" s="105"/>
      <c r="R5" s="105"/>
      <c r="S5" s="105"/>
      <c r="T5" s="135" t="s">
        <v>1220</v>
      </c>
      <c r="U5" s="106"/>
      <c r="V5" s="389" t="s">
        <v>1183</v>
      </c>
    </row>
    <row r="6" spans="1:37" s="34" customFormat="1" x14ac:dyDescent="0.25">
      <c r="A6" s="227">
        <v>17533</v>
      </c>
      <c r="B6" s="105">
        <v>150</v>
      </c>
      <c r="C6" s="105"/>
      <c r="D6" s="105"/>
      <c r="E6" s="105"/>
      <c r="F6" s="105"/>
      <c r="G6" s="105"/>
      <c r="H6" s="105"/>
      <c r="I6" s="105"/>
      <c r="J6" s="105"/>
      <c r="K6" s="105"/>
      <c r="L6" s="105"/>
      <c r="M6" s="105"/>
      <c r="N6" s="105"/>
      <c r="O6" s="105"/>
      <c r="P6" s="105"/>
      <c r="Q6" s="105"/>
      <c r="R6" s="105"/>
      <c r="S6" s="105"/>
      <c r="T6" s="135" t="s">
        <v>1221</v>
      </c>
      <c r="U6" s="136"/>
      <c r="V6" s="111"/>
    </row>
    <row r="7" spans="1:37" s="182" customFormat="1" x14ac:dyDescent="0.25">
      <c r="A7" s="140"/>
      <c r="B7" s="188"/>
      <c r="C7" s="188"/>
      <c r="D7" s="188"/>
      <c r="E7" s="188"/>
      <c r="F7" s="188"/>
      <c r="G7" s="188"/>
      <c r="H7" s="188"/>
      <c r="I7" s="188"/>
      <c r="J7" s="188"/>
      <c r="K7" s="188"/>
      <c r="L7" s="188"/>
      <c r="M7" s="188"/>
      <c r="N7" s="188"/>
      <c r="O7" s="188"/>
      <c r="P7" s="188"/>
      <c r="Q7" s="188"/>
      <c r="R7" s="188"/>
      <c r="S7" s="188"/>
      <c r="T7" s="216"/>
      <c r="U7" s="208"/>
      <c r="V7" s="129"/>
    </row>
    <row r="8" spans="1:37" s="182" customFormat="1" ht="14.25" customHeight="1" x14ac:dyDescent="0.25">
      <c r="A8" s="140"/>
      <c r="B8" s="440" t="s">
        <v>1167</v>
      </c>
      <c r="C8" s="188"/>
      <c r="D8" s="188"/>
      <c r="E8" s="188"/>
      <c r="F8" s="188"/>
      <c r="G8" s="188"/>
      <c r="H8" s="188"/>
      <c r="I8" s="188"/>
      <c r="J8" s="188"/>
      <c r="K8" s="188"/>
      <c r="L8" s="188"/>
      <c r="M8" s="188"/>
      <c r="N8" s="188"/>
      <c r="O8" s="188"/>
      <c r="P8" s="188"/>
      <c r="Q8" s="188"/>
      <c r="R8" s="188"/>
      <c r="S8" s="188"/>
      <c r="T8" s="216"/>
      <c r="U8" s="208"/>
      <c r="V8" s="129"/>
    </row>
    <row r="9" spans="1:37" s="182" customFormat="1" ht="14.25" customHeight="1" x14ac:dyDescent="0.25">
      <c r="A9" s="140"/>
      <c r="B9" s="122" t="s">
        <v>1216</v>
      </c>
      <c r="C9" s="188"/>
      <c r="D9" s="188"/>
      <c r="E9" s="188"/>
      <c r="F9" s="188"/>
      <c r="G9" s="188"/>
      <c r="H9" s="188"/>
      <c r="I9" s="188"/>
      <c r="J9" s="188"/>
      <c r="K9" s="188"/>
      <c r="L9" s="188"/>
      <c r="M9" s="188"/>
      <c r="N9" s="188"/>
      <c r="O9" s="188"/>
      <c r="P9" s="188"/>
      <c r="Q9" s="188"/>
      <c r="R9" s="188"/>
      <c r="S9" s="188"/>
      <c r="T9" s="216"/>
      <c r="U9" s="208"/>
      <c r="V9" s="129"/>
    </row>
    <row r="10" spans="1:37" s="182" customFormat="1" ht="14.25" customHeight="1" x14ac:dyDescent="0.25">
      <c r="A10" s="140"/>
      <c r="B10" s="122" t="s">
        <v>1117</v>
      </c>
      <c r="C10" s="188"/>
      <c r="D10" s="188"/>
      <c r="E10" s="188"/>
      <c r="F10" s="188"/>
      <c r="G10" s="188"/>
      <c r="H10" s="188"/>
      <c r="I10" s="188"/>
      <c r="J10" s="188"/>
      <c r="K10" s="188"/>
      <c r="L10" s="188"/>
      <c r="M10" s="188"/>
      <c r="N10" s="188"/>
      <c r="O10" s="188"/>
      <c r="P10" s="188"/>
      <c r="Q10" s="188"/>
      <c r="R10" s="188"/>
      <c r="S10" s="188"/>
      <c r="T10" s="216"/>
      <c r="U10" s="208"/>
      <c r="V10" s="129"/>
    </row>
    <row r="11" spans="1:37" s="182" customFormat="1" x14ac:dyDescent="0.25">
      <c r="A11" s="140"/>
      <c r="B11" s="188"/>
      <c r="C11" s="188"/>
      <c r="D11" s="188"/>
      <c r="E11" s="188"/>
      <c r="F11" s="188"/>
      <c r="G11" s="188"/>
      <c r="H11" s="188"/>
      <c r="I11" s="188"/>
      <c r="J11" s="188"/>
      <c r="K11" s="188"/>
      <c r="L11" s="188"/>
      <c r="M11" s="188"/>
      <c r="N11" s="188"/>
      <c r="O11" s="188"/>
      <c r="P11" s="188"/>
      <c r="Q11" s="188"/>
      <c r="R11" s="188"/>
      <c r="S11" s="188"/>
      <c r="T11" s="216"/>
      <c r="U11" s="208"/>
      <c r="V11" s="129"/>
    </row>
    <row r="12" spans="1:37" s="182" customFormat="1" x14ac:dyDescent="0.25">
      <c r="A12" s="17"/>
      <c r="B12" s="443" t="s">
        <v>920</v>
      </c>
      <c r="C12" s="188"/>
      <c r="D12" s="188"/>
      <c r="E12" s="188"/>
      <c r="F12" s="188"/>
      <c r="G12" s="188"/>
      <c r="H12" s="188"/>
      <c r="I12" s="188"/>
      <c r="J12" s="188"/>
      <c r="K12" s="188"/>
      <c r="L12" s="188"/>
      <c r="M12" s="188"/>
      <c r="N12" s="188"/>
      <c r="O12" s="188"/>
      <c r="P12" s="188"/>
      <c r="Q12" s="188"/>
      <c r="R12" s="188"/>
      <c r="S12" s="188"/>
      <c r="T12" s="216"/>
      <c r="U12" s="208"/>
      <c r="V12" s="129"/>
    </row>
    <row r="13" spans="1:37" s="182" customFormat="1" x14ac:dyDescent="0.25">
      <c r="A13" s="17"/>
      <c r="B13" s="442" t="s">
        <v>1223</v>
      </c>
      <c r="C13" s="218"/>
      <c r="D13" s="218"/>
      <c r="E13" s="218"/>
      <c r="F13" s="218"/>
      <c r="G13" s="218"/>
      <c r="H13" s="218"/>
      <c r="I13" s="218"/>
      <c r="J13" s="218"/>
      <c r="K13" s="218"/>
      <c r="L13" s="218"/>
      <c r="M13" s="218"/>
      <c r="N13" s="218"/>
      <c r="O13" s="218"/>
      <c r="P13" s="218"/>
      <c r="Q13" s="218"/>
      <c r="R13" s="218"/>
      <c r="S13" s="218"/>
      <c r="T13" s="216"/>
      <c r="U13" s="219"/>
      <c r="V13" s="129"/>
    </row>
    <row r="14" spans="1:37" s="182" customFormat="1" x14ac:dyDescent="0.25">
      <c r="A14" s="141"/>
      <c r="B14" s="442" t="s">
        <v>1224</v>
      </c>
      <c r="C14" s="218"/>
      <c r="D14" s="218"/>
      <c r="E14" s="218"/>
      <c r="F14" s="218"/>
      <c r="G14" s="218"/>
      <c r="H14" s="218"/>
      <c r="I14" s="218"/>
      <c r="J14" s="218"/>
      <c r="K14" s="218"/>
      <c r="L14" s="218"/>
      <c r="M14" s="218"/>
      <c r="N14" s="218"/>
      <c r="O14" s="218"/>
      <c r="P14" s="218"/>
      <c r="Q14" s="218"/>
      <c r="R14" s="218"/>
      <c r="S14" s="218"/>
      <c r="T14" s="216"/>
      <c r="U14" s="219"/>
      <c r="V14" s="129"/>
    </row>
    <row r="15" spans="1:37" s="182" customFormat="1" x14ac:dyDescent="0.25">
      <c r="A15" s="141"/>
      <c r="B15" s="182" t="s">
        <v>1225</v>
      </c>
      <c r="C15" s="218"/>
      <c r="D15" s="218"/>
      <c r="E15" s="218"/>
      <c r="F15" s="218"/>
      <c r="G15" s="218"/>
      <c r="H15" s="218"/>
      <c r="I15" s="218"/>
      <c r="J15" s="218"/>
      <c r="K15" s="218"/>
      <c r="L15" s="218"/>
      <c r="M15" s="218"/>
      <c r="N15" s="218"/>
      <c r="O15" s="218"/>
      <c r="P15" s="218"/>
      <c r="Q15" s="218"/>
      <c r="R15" s="218"/>
      <c r="S15" s="218"/>
      <c r="T15" s="216"/>
      <c r="U15" s="219"/>
      <c r="V15" s="129"/>
    </row>
    <row r="16" spans="1:37" s="182" customFormat="1" x14ac:dyDescent="0.25">
      <c r="A16" s="140"/>
      <c r="C16" s="218"/>
      <c r="D16" s="218"/>
      <c r="E16" s="218"/>
      <c r="F16" s="218"/>
      <c r="G16" s="218"/>
      <c r="H16" s="218"/>
      <c r="I16" s="218"/>
      <c r="J16" s="218"/>
      <c r="K16" s="218"/>
      <c r="L16" s="218"/>
      <c r="M16" s="218"/>
      <c r="N16" s="218"/>
      <c r="O16" s="218"/>
      <c r="P16" s="218"/>
      <c r="Q16" s="218"/>
      <c r="R16" s="218"/>
      <c r="S16" s="218"/>
      <c r="T16" s="216"/>
      <c r="U16" s="219"/>
      <c r="V16" s="129"/>
    </row>
    <row r="17" spans="1:22" s="182" customFormat="1" x14ac:dyDescent="0.25">
      <c r="A17" s="140"/>
      <c r="C17" s="218"/>
      <c r="D17" s="218"/>
      <c r="E17" s="218"/>
      <c r="F17" s="218"/>
      <c r="G17" s="218"/>
      <c r="H17" s="218"/>
      <c r="I17" s="218"/>
      <c r="J17" s="218"/>
      <c r="K17" s="218"/>
      <c r="L17" s="218"/>
      <c r="M17" s="218"/>
      <c r="N17" s="218"/>
      <c r="O17" s="218"/>
      <c r="P17" s="218"/>
      <c r="Q17" s="218"/>
      <c r="R17" s="218"/>
      <c r="S17" s="218"/>
      <c r="T17" s="216"/>
      <c r="U17" s="219"/>
      <c r="V17" s="129"/>
    </row>
    <row r="18" spans="1:22" s="182" customFormat="1" x14ac:dyDescent="0.25">
      <c r="A18" s="140"/>
      <c r="B18" s="220"/>
      <c r="C18" s="218"/>
      <c r="D18" s="218"/>
      <c r="E18" s="218"/>
      <c r="F18" s="218"/>
      <c r="G18" s="218"/>
      <c r="H18" s="218"/>
      <c r="I18" s="218"/>
      <c r="J18" s="218"/>
      <c r="K18" s="218"/>
      <c r="L18" s="218"/>
      <c r="M18" s="218"/>
      <c r="N18" s="218"/>
      <c r="O18" s="218"/>
      <c r="P18" s="218"/>
      <c r="Q18" s="218"/>
      <c r="R18" s="218"/>
      <c r="S18" s="218"/>
      <c r="T18" s="216"/>
      <c r="U18" s="219"/>
      <c r="V18" s="129"/>
    </row>
    <row r="19" spans="1:22" s="182" customFormat="1" x14ac:dyDescent="0.25">
      <c r="A19" s="17"/>
      <c r="B19" s="444"/>
      <c r="C19" s="218"/>
      <c r="D19" s="218"/>
      <c r="E19" s="218"/>
      <c r="F19" s="218"/>
      <c r="G19" s="218"/>
      <c r="H19" s="218"/>
      <c r="I19" s="218"/>
      <c r="J19" s="218"/>
      <c r="K19" s="218"/>
      <c r="L19" s="218"/>
      <c r="M19" s="218"/>
      <c r="N19" s="218"/>
      <c r="O19" s="218"/>
      <c r="P19" s="218"/>
      <c r="Q19" s="218"/>
      <c r="R19" s="218"/>
      <c r="S19" s="218"/>
      <c r="T19" s="216"/>
      <c r="U19" s="219"/>
      <c r="V19" s="129"/>
    </row>
    <row r="20" spans="1:22" s="182" customFormat="1" x14ac:dyDescent="0.25">
      <c r="A20" s="17"/>
      <c r="B20" s="209"/>
      <c r="C20" s="218"/>
      <c r="D20" s="218"/>
      <c r="E20" s="218"/>
      <c r="F20" s="218"/>
      <c r="G20" s="218"/>
      <c r="H20" s="218"/>
      <c r="I20" s="218"/>
      <c r="J20" s="218"/>
      <c r="K20" s="218"/>
      <c r="L20" s="218"/>
      <c r="M20" s="218"/>
      <c r="N20" s="218"/>
      <c r="O20" s="218"/>
      <c r="P20" s="218"/>
      <c r="Q20" s="218"/>
      <c r="R20" s="218"/>
      <c r="S20" s="218"/>
      <c r="T20" s="216"/>
      <c r="U20" s="219"/>
      <c r="V20" s="129"/>
    </row>
    <row r="21" spans="1:22" s="182" customFormat="1" x14ac:dyDescent="0.25">
      <c r="A21" s="141"/>
      <c r="B21" s="190"/>
      <c r="C21" s="218"/>
      <c r="D21" s="218"/>
      <c r="E21" s="218"/>
      <c r="F21" s="218"/>
      <c r="G21" s="218"/>
      <c r="H21" s="218"/>
      <c r="I21" s="218"/>
      <c r="J21" s="218"/>
      <c r="K21" s="218"/>
      <c r="L21" s="218"/>
      <c r="M21" s="218"/>
      <c r="N21" s="218"/>
      <c r="O21" s="218"/>
      <c r="P21" s="218"/>
      <c r="Q21" s="218"/>
      <c r="R21" s="218"/>
      <c r="S21" s="218"/>
      <c r="T21" s="216"/>
      <c r="U21" s="219"/>
      <c r="V21" s="129"/>
    </row>
    <row r="22" spans="1:22" s="182" customFormat="1" x14ac:dyDescent="0.25">
      <c r="A22" s="141"/>
      <c r="B22" s="190"/>
      <c r="C22" s="218"/>
      <c r="D22" s="218"/>
      <c r="E22" s="218"/>
      <c r="F22" s="218"/>
      <c r="G22" s="218"/>
      <c r="H22" s="218"/>
      <c r="I22" s="218"/>
      <c r="J22" s="218"/>
      <c r="K22" s="218"/>
      <c r="L22" s="218"/>
      <c r="M22" s="218"/>
      <c r="N22" s="218"/>
      <c r="O22" s="218"/>
      <c r="P22" s="218"/>
      <c r="Q22" s="218"/>
      <c r="R22" s="218"/>
      <c r="S22" s="218"/>
      <c r="T22" s="216"/>
      <c r="U22" s="219"/>
      <c r="V22" s="129"/>
    </row>
    <row r="23" spans="1:22" s="182" customFormat="1" x14ac:dyDescent="0.25">
      <c r="A23" s="141"/>
      <c r="B23" s="218"/>
      <c r="C23" s="218"/>
      <c r="D23" s="218"/>
      <c r="E23" s="218"/>
      <c r="F23" s="218"/>
      <c r="G23" s="218"/>
      <c r="H23" s="218"/>
      <c r="I23" s="218"/>
      <c r="J23" s="218"/>
      <c r="K23" s="218"/>
      <c r="L23" s="218"/>
      <c r="M23" s="218"/>
      <c r="N23" s="218"/>
      <c r="O23" s="218"/>
      <c r="P23" s="218"/>
      <c r="Q23" s="218"/>
      <c r="R23" s="218"/>
      <c r="S23" s="218"/>
      <c r="T23" s="216"/>
      <c r="U23" s="219"/>
      <c r="V23" s="129"/>
    </row>
    <row r="24" spans="1:22" s="182" customFormat="1" x14ac:dyDescent="0.25">
      <c r="A24" s="141"/>
      <c r="B24" s="218"/>
      <c r="C24" s="218"/>
      <c r="D24" s="218"/>
      <c r="E24" s="218"/>
      <c r="F24" s="218"/>
      <c r="G24" s="218"/>
      <c r="H24" s="218"/>
      <c r="I24" s="218"/>
      <c r="J24" s="218"/>
      <c r="K24" s="218"/>
      <c r="L24" s="218"/>
      <c r="M24" s="218"/>
      <c r="N24" s="218"/>
      <c r="O24" s="218"/>
      <c r="P24" s="218"/>
      <c r="Q24" s="218"/>
      <c r="R24" s="218"/>
      <c r="S24" s="218"/>
      <c r="T24" s="216"/>
      <c r="U24" s="219"/>
      <c r="V24" s="129"/>
    </row>
    <row r="25" spans="1:22" s="182" customFormat="1" x14ac:dyDescent="0.25">
      <c r="A25" s="140"/>
      <c r="B25" s="218"/>
      <c r="C25" s="218"/>
      <c r="D25" s="218"/>
      <c r="E25" s="218"/>
      <c r="F25" s="218"/>
      <c r="G25" s="218"/>
      <c r="H25" s="218"/>
      <c r="I25" s="218"/>
      <c r="J25" s="218"/>
      <c r="K25" s="218"/>
      <c r="L25" s="218"/>
      <c r="M25" s="218"/>
      <c r="N25" s="218"/>
      <c r="O25" s="218"/>
      <c r="P25" s="218"/>
      <c r="Q25" s="218"/>
      <c r="R25" s="218"/>
      <c r="S25" s="218"/>
      <c r="T25" s="216"/>
      <c r="U25" s="219"/>
      <c r="V25" s="129"/>
    </row>
    <row r="26" spans="1:22" s="182" customFormat="1" x14ac:dyDescent="0.25">
      <c r="A26" s="140"/>
      <c r="B26" s="218"/>
      <c r="C26" s="218"/>
      <c r="D26" s="218"/>
      <c r="E26" s="218"/>
      <c r="F26" s="218"/>
      <c r="G26" s="218"/>
      <c r="H26" s="218"/>
      <c r="I26" s="218"/>
      <c r="J26" s="218"/>
      <c r="K26" s="218"/>
      <c r="L26" s="218"/>
      <c r="M26" s="218"/>
      <c r="N26" s="218"/>
      <c r="O26" s="218"/>
      <c r="P26" s="218"/>
      <c r="Q26" s="218"/>
      <c r="R26" s="218"/>
      <c r="S26" s="218"/>
      <c r="T26" s="216"/>
      <c r="U26" s="219"/>
      <c r="V26" s="129"/>
    </row>
    <row r="27" spans="1:22" s="182" customFormat="1" x14ac:dyDescent="0.25">
      <c r="A27" s="140"/>
      <c r="B27" s="218"/>
      <c r="C27" s="218"/>
      <c r="D27" s="218"/>
      <c r="E27" s="218"/>
      <c r="F27" s="218"/>
      <c r="G27" s="218"/>
      <c r="H27" s="218"/>
      <c r="I27" s="218"/>
      <c r="J27" s="218"/>
      <c r="K27" s="218"/>
      <c r="L27" s="218"/>
      <c r="M27" s="218"/>
      <c r="N27" s="218"/>
      <c r="O27" s="218"/>
      <c r="P27" s="218"/>
      <c r="Q27" s="218"/>
      <c r="R27" s="218"/>
      <c r="S27" s="218"/>
      <c r="T27" s="216"/>
      <c r="U27" s="219"/>
      <c r="V27" s="129"/>
    </row>
    <row r="28" spans="1:22" s="182" customFormat="1" x14ac:dyDescent="0.25">
      <c r="A28" s="140"/>
      <c r="B28" s="218"/>
      <c r="C28" s="218"/>
      <c r="D28" s="218"/>
      <c r="E28" s="218"/>
      <c r="F28" s="218"/>
      <c r="G28" s="218"/>
      <c r="H28" s="218"/>
      <c r="I28" s="218"/>
      <c r="J28" s="218"/>
      <c r="K28" s="218"/>
      <c r="L28" s="218"/>
      <c r="M28" s="218"/>
      <c r="N28" s="218"/>
      <c r="O28" s="218"/>
      <c r="P28" s="218"/>
      <c r="Q28" s="218"/>
      <c r="R28" s="218"/>
      <c r="S28" s="218"/>
      <c r="T28" s="216"/>
      <c r="U28" s="219"/>
      <c r="V28" s="129"/>
    </row>
    <row r="29" spans="1:22" s="182" customFormat="1" x14ac:dyDescent="0.25">
      <c r="A29" s="140"/>
      <c r="B29" s="218"/>
      <c r="C29" s="218"/>
      <c r="D29" s="218"/>
      <c r="E29" s="218"/>
      <c r="F29" s="218"/>
      <c r="G29" s="218"/>
      <c r="H29" s="218"/>
      <c r="I29" s="218"/>
      <c r="J29" s="218"/>
      <c r="K29" s="218"/>
      <c r="L29" s="218"/>
      <c r="M29" s="218"/>
      <c r="N29" s="218"/>
      <c r="O29" s="218"/>
      <c r="P29" s="218"/>
      <c r="Q29" s="218"/>
      <c r="R29" s="218"/>
      <c r="S29" s="218"/>
      <c r="T29" s="216"/>
      <c r="U29" s="219"/>
      <c r="V29" s="129"/>
    </row>
    <row r="30" spans="1:22" s="182" customFormat="1" x14ac:dyDescent="0.25">
      <c r="A30" s="140"/>
      <c r="B30" s="218"/>
      <c r="C30" s="218"/>
      <c r="D30" s="218"/>
      <c r="E30" s="218"/>
      <c r="F30" s="218"/>
      <c r="G30" s="218"/>
      <c r="H30" s="218"/>
      <c r="I30" s="218"/>
      <c r="J30" s="218"/>
      <c r="K30" s="218"/>
      <c r="L30" s="218"/>
      <c r="M30" s="218"/>
      <c r="N30" s="218"/>
      <c r="O30" s="218"/>
      <c r="P30" s="218"/>
      <c r="Q30" s="218"/>
      <c r="R30" s="218"/>
      <c r="S30" s="218"/>
      <c r="T30" s="216"/>
      <c r="U30" s="219"/>
      <c r="V30" s="129"/>
    </row>
    <row r="31" spans="1:22" s="182" customFormat="1" x14ac:dyDescent="0.25">
      <c r="A31" s="17"/>
      <c r="B31" s="218"/>
      <c r="C31" s="218"/>
      <c r="D31" s="218"/>
      <c r="E31" s="218"/>
      <c r="F31" s="218"/>
      <c r="G31" s="218"/>
      <c r="H31" s="218"/>
      <c r="I31" s="218"/>
      <c r="J31" s="218"/>
      <c r="K31" s="218"/>
      <c r="L31" s="218"/>
      <c r="M31" s="218"/>
      <c r="N31" s="218"/>
      <c r="O31" s="218"/>
      <c r="P31" s="219"/>
      <c r="Q31" s="219"/>
      <c r="R31" s="219"/>
      <c r="S31" s="219"/>
      <c r="T31" s="216"/>
      <c r="U31" s="219"/>
      <c r="V31" s="129"/>
    </row>
    <row r="32" spans="1:22" s="182" customFormat="1" x14ac:dyDescent="0.25">
      <c r="B32" s="218"/>
      <c r="C32" s="218"/>
      <c r="D32" s="218"/>
      <c r="E32" s="218"/>
      <c r="F32" s="218"/>
      <c r="G32" s="218"/>
      <c r="H32" s="218"/>
      <c r="I32" s="218"/>
      <c r="J32" s="218"/>
      <c r="K32" s="218"/>
      <c r="L32" s="218"/>
      <c r="M32" s="218"/>
      <c r="N32" s="218"/>
      <c r="O32" s="218"/>
      <c r="P32" s="219"/>
      <c r="Q32" s="219"/>
      <c r="R32" s="219"/>
      <c r="S32" s="219"/>
      <c r="T32" s="216"/>
      <c r="U32" s="219"/>
      <c r="V32" s="129"/>
    </row>
    <row r="33" spans="2:20" s="182" customFormat="1" x14ac:dyDescent="0.25">
      <c r="B33" s="210"/>
      <c r="C33" s="210"/>
      <c r="D33" s="210"/>
      <c r="E33" s="210"/>
      <c r="F33" s="210"/>
      <c r="G33" s="210"/>
      <c r="H33" s="210"/>
      <c r="I33" s="210"/>
      <c r="J33" s="210"/>
      <c r="K33" s="210"/>
      <c r="L33" s="210"/>
      <c r="M33" s="210"/>
      <c r="N33" s="210"/>
      <c r="O33" s="210"/>
      <c r="T33" s="221"/>
    </row>
    <row r="34" spans="2:20" s="182" customFormat="1" x14ac:dyDescent="0.25">
      <c r="B34" s="210"/>
      <c r="C34" s="210"/>
      <c r="D34" s="210"/>
      <c r="E34" s="210"/>
      <c r="F34" s="210"/>
      <c r="G34" s="210"/>
      <c r="H34" s="210"/>
      <c r="I34" s="210"/>
      <c r="J34" s="210"/>
      <c r="K34" s="210"/>
      <c r="L34" s="210"/>
      <c r="M34" s="210"/>
      <c r="N34" s="210"/>
      <c r="O34" s="210"/>
      <c r="T34" s="221"/>
    </row>
    <row r="35" spans="2:20" s="182" customFormat="1" x14ac:dyDescent="0.25">
      <c r="B35" s="210"/>
      <c r="C35" s="210"/>
      <c r="D35" s="210"/>
      <c r="E35" s="210"/>
      <c r="F35" s="210"/>
      <c r="G35" s="210"/>
      <c r="H35" s="210"/>
      <c r="I35" s="210"/>
      <c r="J35" s="210"/>
      <c r="K35" s="210"/>
      <c r="L35" s="210"/>
      <c r="M35" s="210"/>
      <c r="N35" s="210"/>
      <c r="O35" s="210"/>
      <c r="T35" s="221"/>
    </row>
    <row r="36" spans="2:20" s="182" customFormat="1" x14ac:dyDescent="0.25">
      <c r="B36" s="210"/>
      <c r="C36" s="210"/>
      <c r="D36" s="210"/>
      <c r="E36" s="210"/>
      <c r="F36" s="210"/>
      <c r="G36" s="210"/>
      <c r="H36" s="210"/>
      <c r="I36" s="210"/>
      <c r="J36" s="210"/>
      <c r="K36" s="210"/>
      <c r="L36" s="210"/>
      <c r="M36" s="210"/>
      <c r="N36" s="210"/>
      <c r="O36" s="210"/>
      <c r="T36" s="221"/>
    </row>
    <row r="37" spans="2:20" s="182" customFormat="1" x14ac:dyDescent="0.25">
      <c r="B37" s="210"/>
      <c r="C37" s="210"/>
      <c r="D37" s="210"/>
      <c r="E37" s="210"/>
      <c r="F37" s="210"/>
      <c r="G37" s="210"/>
      <c r="H37" s="210"/>
      <c r="I37" s="210"/>
      <c r="J37" s="210"/>
      <c r="K37" s="210"/>
      <c r="L37" s="210"/>
      <c r="M37" s="210"/>
      <c r="N37" s="210"/>
      <c r="O37" s="210"/>
      <c r="T37" s="221"/>
    </row>
    <row r="38" spans="2:20" s="182" customFormat="1" x14ac:dyDescent="0.25">
      <c r="B38" s="210"/>
      <c r="C38" s="210"/>
      <c r="D38" s="210"/>
      <c r="E38" s="210"/>
      <c r="F38" s="210"/>
      <c r="G38" s="210"/>
      <c r="H38" s="210"/>
      <c r="I38" s="210"/>
      <c r="J38" s="210"/>
      <c r="K38" s="210"/>
      <c r="L38" s="210"/>
      <c r="M38" s="210"/>
      <c r="N38" s="210"/>
      <c r="O38" s="210"/>
      <c r="T38" s="221"/>
    </row>
    <row r="39" spans="2:20" s="182" customFormat="1" x14ac:dyDescent="0.25">
      <c r="B39" s="210"/>
      <c r="C39" s="210"/>
      <c r="D39" s="210"/>
      <c r="E39" s="210"/>
      <c r="F39" s="210"/>
      <c r="G39" s="210"/>
      <c r="H39" s="210"/>
      <c r="I39" s="210"/>
      <c r="J39" s="210"/>
      <c r="K39" s="210"/>
      <c r="L39" s="210"/>
      <c r="M39" s="210"/>
      <c r="N39" s="210"/>
      <c r="O39" s="210"/>
      <c r="T39" s="221"/>
    </row>
  </sheetData>
  <mergeCells count="4">
    <mergeCell ref="B2:S2"/>
    <mergeCell ref="T2:T3"/>
    <mergeCell ref="U2:U3"/>
    <mergeCell ref="A2:A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A2" workbookViewId="0">
      <pane xSplit="1" ySplit="2" topLeftCell="B4" activePane="bottomRight" state="frozen"/>
      <selection activeCell="A2" sqref="A2"/>
      <selection pane="topRight" activeCell="B2" sqref="B2"/>
      <selection pane="bottomLeft" activeCell="A4" sqref="A4"/>
      <selection pane="bottomRight" activeCell="B4" sqref="B4"/>
    </sheetView>
  </sheetViews>
  <sheetFormatPr baseColWidth="10" defaultRowHeight="15" x14ac:dyDescent="0.25"/>
  <cols>
    <col min="1" max="1" width="13.28515625" customWidth="1"/>
    <col min="2" max="2" width="10.5703125" customWidth="1"/>
    <col min="3" max="19" width="10.7109375" customWidth="1"/>
    <col min="20" max="20" width="33.85546875" style="72" customWidth="1"/>
    <col min="21" max="21" width="17.85546875" customWidth="1"/>
    <col min="22" max="22" width="127.140625" customWidth="1"/>
    <col min="275" max="275" width="15.140625" customWidth="1"/>
    <col min="276" max="276" width="31.85546875" customWidth="1"/>
    <col min="277" max="277" width="20.140625" customWidth="1"/>
    <col min="278" max="278" width="127.140625" customWidth="1"/>
    <col min="531" max="531" width="15.140625" customWidth="1"/>
    <col min="532" max="532" width="31.85546875" customWidth="1"/>
    <col min="533" max="533" width="20.140625" customWidth="1"/>
    <col min="534" max="534" width="127.140625" customWidth="1"/>
    <col min="787" max="787" width="15.140625" customWidth="1"/>
    <col min="788" max="788" width="31.85546875" customWidth="1"/>
    <col min="789" max="789" width="20.140625" customWidth="1"/>
    <col min="790" max="790" width="127.140625" customWidth="1"/>
    <col min="1043" max="1043" width="15.140625" customWidth="1"/>
    <col min="1044" max="1044" width="31.85546875" customWidth="1"/>
    <col min="1045" max="1045" width="20.140625" customWidth="1"/>
    <col min="1046" max="1046" width="127.140625" customWidth="1"/>
    <col min="1299" max="1299" width="15.140625" customWidth="1"/>
    <col min="1300" max="1300" width="31.85546875" customWidth="1"/>
    <col min="1301" max="1301" width="20.140625" customWidth="1"/>
    <col min="1302" max="1302" width="127.140625" customWidth="1"/>
    <col min="1555" max="1555" width="15.140625" customWidth="1"/>
    <col min="1556" max="1556" width="31.85546875" customWidth="1"/>
    <col min="1557" max="1557" width="20.140625" customWidth="1"/>
    <col min="1558" max="1558" width="127.140625" customWidth="1"/>
    <col min="1811" max="1811" width="15.140625" customWidth="1"/>
    <col min="1812" max="1812" width="31.85546875" customWidth="1"/>
    <col min="1813" max="1813" width="20.140625" customWidth="1"/>
    <col min="1814" max="1814" width="127.140625" customWidth="1"/>
    <col min="2067" max="2067" width="15.140625" customWidth="1"/>
    <col min="2068" max="2068" width="31.85546875" customWidth="1"/>
    <col min="2069" max="2069" width="20.140625" customWidth="1"/>
    <col min="2070" max="2070" width="127.140625" customWidth="1"/>
    <col min="2323" max="2323" width="15.140625" customWidth="1"/>
    <col min="2324" max="2324" width="31.85546875" customWidth="1"/>
    <col min="2325" max="2325" width="20.140625" customWidth="1"/>
    <col min="2326" max="2326" width="127.140625" customWidth="1"/>
    <col min="2579" max="2579" width="15.140625" customWidth="1"/>
    <col min="2580" max="2580" width="31.85546875" customWidth="1"/>
    <col min="2581" max="2581" width="20.140625" customWidth="1"/>
    <col min="2582" max="2582" width="127.140625" customWidth="1"/>
    <col min="2835" max="2835" width="15.140625" customWidth="1"/>
    <col min="2836" max="2836" width="31.85546875" customWidth="1"/>
    <col min="2837" max="2837" width="20.140625" customWidth="1"/>
    <col min="2838" max="2838" width="127.140625" customWidth="1"/>
    <col min="3091" max="3091" width="15.140625" customWidth="1"/>
    <col min="3092" max="3092" width="31.85546875" customWidth="1"/>
    <col min="3093" max="3093" width="20.140625" customWidth="1"/>
    <col min="3094" max="3094" width="127.140625" customWidth="1"/>
    <col min="3347" max="3347" width="15.140625" customWidth="1"/>
    <col min="3348" max="3348" width="31.85546875" customWidth="1"/>
    <col min="3349" max="3349" width="20.140625" customWidth="1"/>
    <col min="3350" max="3350" width="127.140625" customWidth="1"/>
    <col min="3603" max="3603" width="15.140625" customWidth="1"/>
    <col min="3604" max="3604" width="31.85546875" customWidth="1"/>
    <col min="3605" max="3605" width="20.140625" customWidth="1"/>
    <col min="3606" max="3606" width="127.140625" customWidth="1"/>
    <col min="3859" max="3859" width="15.140625" customWidth="1"/>
    <col min="3860" max="3860" width="31.85546875" customWidth="1"/>
    <col min="3861" max="3861" width="20.140625" customWidth="1"/>
    <col min="3862" max="3862" width="127.140625" customWidth="1"/>
    <col min="4115" max="4115" width="15.140625" customWidth="1"/>
    <col min="4116" max="4116" width="31.85546875" customWidth="1"/>
    <col min="4117" max="4117" width="20.140625" customWidth="1"/>
    <col min="4118" max="4118" width="127.140625" customWidth="1"/>
    <col min="4371" max="4371" width="15.140625" customWidth="1"/>
    <col min="4372" max="4372" width="31.85546875" customWidth="1"/>
    <col min="4373" max="4373" width="20.140625" customWidth="1"/>
    <col min="4374" max="4374" width="127.140625" customWidth="1"/>
    <col min="4627" max="4627" width="15.140625" customWidth="1"/>
    <col min="4628" max="4628" width="31.85546875" customWidth="1"/>
    <col min="4629" max="4629" width="20.140625" customWidth="1"/>
    <col min="4630" max="4630" width="127.140625" customWidth="1"/>
    <col min="4883" max="4883" width="15.140625" customWidth="1"/>
    <col min="4884" max="4884" width="31.85546875" customWidth="1"/>
    <col min="4885" max="4885" width="20.140625" customWidth="1"/>
    <col min="4886" max="4886" width="127.140625" customWidth="1"/>
    <col min="5139" max="5139" width="15.140625" customWidth="1"/>
    <col min="5140" max="5140" width="31.85546875" customWidth="1"/>
    <col min="5141" max="5141" width="20.140625" customWidth="1"/>
    <col min="5142" max="5142" width="127.140625" customWidth="1"/>
    <col min="5395" max="5395" width="15.140625" customWidth="1"/>
    <col min="5396" max="5396" width="31.85546875" customWidth="1"/>
    <col min="5397" max="5397" width="20.140625" customWidth="1"/>
    <col min="5398" max="5398" width="127.140625" customWidth="1"/>
    <col min="5651" max="5651" width="15.140625" customWidth="1"/>
    <col min="5652" max="5652" width="31.85546875" customWidth="1"/>
    <col min="5653" max="5653" width="20.140625" customWidth="1"/>
    <col min="5654" max="5654" width="127.140625" customWidth="1"/>
    <col min="5907" max="5907" width="15.140625" customWidth="1"/>
    <col min="5908" max="5908" width="31.85546875" customWidth="1"/>
    <col min="5909" max="5909" width="20.140625" customWidth="1"/>
    <col min="5910" max="5910" width="127.140625" customWidth="1"/>
    <col min="6163" max="6163" width="15.140625" customWidth="1"/>
    <col min="6164" max="6164" width="31.85546875" customWidth="1"/>
    <col min="6165" max="6165" width="20.140625" customWidth="1"/>
    <col min="6166" max="6166" width="127.140625" customWidth="1"/>
    <col min="6419" max="6419" width="15.140625" customWidth="1"/>
    <col min="6420" max="6420" width="31.85546875" customWidth="1"/>
    <col min="6421" max="6421" width="20.140625" customWidth="1"/>
    <col min="6422" max="6422" width="127.140625" customWidth="1"/>
    <col min="6675" max="6675" width="15.140625" customWidth="1"/>
    <col min="6676" max="6676" width="31.85546875" customWidth="1"/>
    <col min="6677" max="6677" width="20.140625" customWidth="1"/>
    <col min="6678" max="6678" width="127.140625" customWidth="1"/>
    <col min="6931" max="6931" width="15.140625" customWidth="1"/>
    <col min="6932" max="6932" width="31.85546875" customWidth="1"/>
    <col min="6933" max="6933" width="20.140625" customWidth="1"/>
    <col min="6934" max="6934" width="127.140625" customWidth="1"/>
    <col min="7187" max="7187" width="15.140625" customWidth="1"/>
    <col min="7188" max="7188" width="31.85546875" customWidth="1"/>
    <col min="7189" max="7189" width="20.140625" customWidth="1"/>
    <col min="7190" max="7190" width="127.140625" customWidth="1"/>
    <col min="7443" max="7443" width="15.140625" customWidth="1"/>
    <col min="7444" max="7444" width="31.85546875" customWidth="1"/>
    <col min="7445" max="7445" width="20.140625" customWidth="1"/>
    <col min="7446" max="7446" width="127.140625" customWidth="1"/>
    <col min="7699" max="7699" width="15.140625" customWidth="1"/>
    <col min="7700" max="7700" width="31.85546875" customWidth="1"/>
    <col min="7701" max="7701" width="20.140625" customWidth="1"/>
    <col min="7702" max="7702" width="127.140625" customWidth="1"/>
    <col min="7955" max="7955" width="15.140625" customWidth="1"/>
    <col min="7956" max="7956" width="31.85546875" customWidth="1"/>
    <col min="7957" max="7957" width="20.140625" customWidth="1"/>
    <col min="7958" max="7958" width="127.140625" customWidth="1"/>
    <col min="8211" max="8211" width="15.140625" customWidth="1"/>
    <col min="8212" max="8212" width="31.85546875" customWidth="1"/>
    <col min="8213" max="8213" width="20.140625" customWidth="1"/>
    <col min="8214" max="8214" width="127.140625" customWidth="1"/>
    <col min="8467" max="8467" width="15.140625" customWidth="1"/>
    <col min="8468" max="8468" width="31.85546875" customWidth="1"/>
    <col min="8469" max="8469" width="20.140625" customWidth="1"/>
    <col min="8470" max="8470" width="127.140625" customWidth="1"/>
    <col min="8723" max="8723" width="15.140625" customWidth="1"/>
    <col min="8724" max="8724" width="31.85546875" customWidth="1"/>
    <col min="8725" max="8725" width="20.140625" customWidth="1"/>
    <col min="8726" max="8726" width="127.140625" customWidth="1"/>
    <col min="8979" max="8979" width="15.140625" customWidth="1"/>
    <col min="8980" max="8980" width="31.85546875" customWidth="1"/>
    <col min="8981" max="8981" width="20.140625" customWidth="1"/>
    <col min="8982" max="8982" width="127.140625" customWidth="1"/>
    <col min="9235" max="9235" width="15.140625" customWidth="1"/>
    <col min="9236" max="9236" width="31.85546875" customWidth="1"/>
    <col min="9237" max="9237" width="20.140625" customWidth="1"/>
    <col min="9238" max="9238" width="127.140625" customWidth="1"/>
    <col min="9491" max="9491" width="15.140625" customWidth="1"/>
    <col min="9492" max="9492" width="31.85546875" customWidth="1"/>
    <col min="9493" max="9493" width="20.140625" customWidth="1"/>
    <col min="9494" max="9494" width="127.140625" customWidth="1"/>
    <col min="9747" max="9747" width="15.140625" customWidth="1"/>
    <col min="9748" max="9748" width="31.85546875" customWidth="1"/>
    <col min="9749" max="9749" width="20.140625" customWidth="1"/>
    <col min="9750" max="9750" width="127.140625" customWidth="1"/>
    <col min="10003" max="10003" width="15.140625" customWidth="1"/>
    <col min="10004" max="10004" width="31.85546875" customWidth="1"/>
    <col min="10005" max="10005" width="20.140625" customWidth="1"/>
    <col min="10006" max="10006" width="127.140625" customWidth="1"/>
    <col min="10259" max="10259" width="15.140625" customWidth="1"/>
    <col min="10260" max="10260" width="31.85546875" customWidth="1"/>
    <col min="10261" max="10261" width="20.140625" customWidth="1"/>
    <col min="10262" max="10262" width="127.140625" customWidth="1"/>
    <col min="10515" max="10515" width="15.140625" customWidth="1"/>
    <col min="10516" max="10516" width="31.85546875" customWidth="1"/>
    <col min="10517" max="10517" width="20.140625" customWidth="1"/>
    <col min="10518" max="10518" width="127.140625" customWidth="1"/>
    <col min="10771" max="10771" width="15.140625" customWidth="1"/>
    <col min="10772" max="10772" width="31.85546875" customWidth="1"/>
    <col min="10773" max="10773" width="20.140625" customWidth="1"/>
    <col min="10774" max="10774" width="127.140625" customWidth="1"/>
    <col min="11027" max="11027" width="15.140625" customWidth="1"/>
    <col min="11028" max="11028" width="31.85546875" customWidth="1"/>
    <col min="11029" max="11029" width="20.140625" customWidth="1"/>
    <col min="11030" max="11030" width="127.140625" customWidth="1"/>
    <col min="11283" max="11283" width="15.140625" customWidth="1"/>
    <col min="11284" max="11284" width="31.85546875" customWidth="1"/>
    <col min="11285" max="11285" width="20.140625" customWidth="1"/>
    <col min="11286" max="11286" width="127.140625" customWidth="1"/>
    <col min="11539" max="11539" width="15.140625" customWidth="1"/>
    <col min="11540" max="11540" width="31.85546875" customWidth="1"/>
    <col min="11541" max="11541" width="20.140625" customWidth="1"/>
    <col min="11542" max="11542" width="127.140625" customWidth="1"/>
    <col min="11795" max="11795" width="15.140625" customWidth="1"/>
    <col min="11796" max="11796" width="31.85546875" customWidth="1"/>
    <col min="11797" max="11797" width="20.140625" customWidth="1"/>
    <col min="11798" max="11798" width="127.140625" customWidth="1"/>
    <col min="12051" max="12051" width="15.140625" customWidth="1"/>
    <col min="12052" max="12052" width="31.85546875" customWidth="1"/>
    <col min="12053" max="12053" width="20.140625" customWidth="1"/>
    <col min="12054" max="12054" width="127.140625" customWidth="1"/>
    <col min="12307" max="12307" width="15.140625" customWidth="1"/>
    <col min="12308" max="12308" width="31.85546875" customWidth="1"/>
    <col min="12309" max="12309" width="20.140625" customWidth="1"/>
    <col min="12310" max="12310" width="127.140625" customWidth="1"/>
    <col min="12563" max="12563" width="15.140625" customWidth="1"/>
    <col min="12564" max="12564" width="31.85546875" customWidth="1"/>
    <col min="12565" max="12565" width="20.140625" customWidth="1"/>
    <col min="12566" max="12566" width="127.140625" customWidth="1"/>
    <col min="12819" max="12819" width="15.140625" customWidth="1"/>
    <col min="12820" max="12820" width="31.85546875" customWidth="1"/>
    <col min="12821" max="12821" width="20.140625" customWidth="1"/>
    <col min="12822" max="12822" width="127.140625" customWidth="1"/>
    <col min="13075" max="13075" width="15.140625" customWidth="1"/>
    <col min="13076" max="13076" width="31.85546875" customWidth="1"/>
    <col min="13077" max="13077" width="20.140625" customWidth="1"/>
    <col min="13078" max="13078" width="127.140625" customWidth="1"/>
    <col min="13331" max="13331" width="15.140625" customWidth="1"/>
    <col min="13332" max="13332" width="31.85546875" customWidth="1"/>
    <col min="13333" max="13333" width="20.140625" customWidth="1"/>
    <col min="13334" max="13334" width="127.140625" customWidth="1"/>
    <col min="13587" max="13587" width="15.140625" customWidth="1"/>
    <col min="13588" max="13588" width="31.85546875" customWidth="1"/>
    <col min="13589" max="13589" width="20.140625" customWidth="1"/>
    <col min="13590" max="13590" width="127.140625" customWidth="1"/>
    <col min="13843" max="13843" width="15.140625" customWidth="1"/>
    <col min="13844" max="13844" width="31.85546875" customWidth="1"/>
    <col min="13845" max="13845" width="20.140625" customWidth="1"/>
    <col min="13846" max="13846" width="127.140625" customWidth="1"/>
    <col min="14099" max="14099" width="15.140625" customWidth="1"/>
    <col min="14100" max="14100" width="31.85546875" customWidth="1"/>
    <col min="14101" max="14101" width="20.140625" customWidth="1"/>
    <col min="14102" max="14102" width="127.140625" customWidth="1"/>
    <col min="14355" max="14355" width="15.140625" customWidth="1"/>
    <col min="14356" max="14356" width="31.85546875" customWidth="1"/>
    <col min="14357" max="14357" width="20.140625" customWidth="1"/>
    <col min="14358" max="14358" width="127.140625" customWidth="1"/>
    <col min="14611" max="14611" width="15.140625" customWidth="1"/>
    <col min="14612" max="14612" width="31.85546875" customWidth="1"/>
    <col min="14613" max="14613" width="20.140625" customWidth="1"/>
    <col min="14614" max="14614" width="127.140625" customWidth="1"/>
    <col min="14867" max="14867" width="15.140625" customWidth="1"/>
    <col min="14868" max="14868" width="31.85546875" customWidth="1"/>
    <col min="14869" max="14869" width="20.140625" customWidth="1"/>
    <col min="14870" max="14870" width="127.140625" customWidth="1"/>
    <col min="15123" max="15123" width="15.140625" customWidth="1"/>
    <col min="15124" max="15124" width="31.85546875" customWidth="1"/>
    <col min="15125" max="15125" width="20.140625" customWidth="1"/>
    <col min="15126" max="15126" width="127.140625" customWidth="1"/>
    <col min="15379" max="15379" width="15.140625" customWidth="1"/>
    <col min="15380" max="15380" width="31.85546875" customWidth="1"/>
    <col min="15381" max="15381" width="20.140625" customWidth="1"/>
    <col min="15382" max="15382" width="127.140625" customWidth="1"/>
    <col min="15635" max="15635" width="15.140625" customWidth="1"/>
    <col min="15636" max="15636" width="31.85546875" customWidth="1"/>
    <col min="15637" max="15637" width="20.140625" customWidth="1"/>
    <col min="15638" max="15638" width="127.140625" customWidth="1"/>
    <col min="15891" max="15891" width="15.140625" customWidth="1"/>
    <col min="15892" max="15892" width="31.85546875" customWidth="1"/>
    <col min="15893" max="15893" width="20.140625" customWidth="1"/>
    <col min="15894" max="15894" width="127.140625" customWidth="1"/>
    <col min="16147" max="16147" width="15.140625" customWidth="1"/>
    <col min="16148" max="16148" width="31.85546875" customWidth="1"/>
    <col min="16149" max="16149" width="20.140625" customWidth="1"/>
    <col min="16150" max="16150" width="127.140625" customWidth="1"/>
  </cols>
  <sheetData>
    <row r="1" spans="1:37" hidden="1" x14ac:dyDescent="0.25">
      <c r="A1" s="38" t="s">
        <v>806</v>
      </c>
      <c r="B1" s="38" t="s">
        <v>807</v>
      </c>
      <c r="C1" s="38" t="s">
        <v>808</v>
      </c>
      <c r="D1" s="38" t="s">
        <v>809</v>
      </c>
      <c r="E1" s="38" t="s">
        <v>810</v>
      </c>
      <c r="F1" s="38" t="s">
        <v>811</v>
      </c>
      <c r="G1" s="38" t="s">
        <v>812</v>
      </c>
      <c r="H1" s="38" t="s">
        <v>813</v>
      </c>
      <c r="I1" s="38" t="s">
        <v>814</v>
      </c>
      <c r="J1" s="38" t="s">
        <v>815</v>
      </c>
      <c r="K1" s="38" t="s">
        <v>816</v>
      </c>
      <c r="L1" s="38" t="s">
        <v>817</v>
      </c>
      <c r="M1" s="38" t="s">
        <v>819</v>
      </c>
      <c r="N1" s="38" t="s">
        <v>818</v>
      </c>
      <c r="O1" s="38" t="s">
        <v>820</v>
      </c>
      <c r="P1" s="38" t="s">
        <v>821</v>
      </c>
      <c r="Q1" s="38" t="s">
        <v>822</v>
      </c>
      <c r="R1" s="38" t="s">
        <v>823</v>
      </c>
      <c r="S1" s="38" t="s">
        <v>824</v>
      </c>
      <c r="T1" s="369" t="s">
        <v>683</v>
      </c>
      <c r="U1" s="38" t="s">
        <v>684</v>
      </c>
      <c r="V1" s="38" t="s">
        <v>678</v>
      </c>
    </row>
    <row r="2" spans="1:37" s="186" customFormat="1" ht="30.75" customHeight="1" x14ac:dyDescent="0.25">
      <c r="A2" s="512" t="s">
        <v>127</v>
      </c>
      <c r="B2" s="512" t="s">
        <v>625</v>
      </c>
      <c r="C2" s="512"/>
      <c r="D2" s="512"/>
      <c r="E2" s="512"/>
      <c r="F2" s="512"/>
      <c r="G2" s="512"/>
      <c r="H2" s="512"/>
      <c r="I2" s="512"/>
      <c r="J2" s="512"/>
      <c r="K2" s="512"/>
      <c r="L2" s="384"/>
      <c r="M2" s="384"/>
      <c r="N2" s="384"/>
      <c r="O2" s="384"/>
      <c r="P2" s="384"/>
      <c r="Q2" s="384"/>
      <c r="R2" s="384"/>
      <c r="S2" s="384"/>
      <c r="T2" s="512" t="s">
        <v>598</v>
      </c>
      <c r="U2" s="512" t="s">
        <v>674</v>
      </c>
      <c r="V2" s="384" t="s">
        <v>1</v>
      </c>
    </row>
    <row r="3" spans="1:37" s="119" customFormat="1" x14ac:dyDescent="0.25">
      <c r="A3" s="512"/>
      <c r="B3" s="384" t="s">
        <v>550</v>
      </c>
      <c r="C3" s="246">
        <v>16072</v>
      </c>
      <c r="D3" s="246">
        <v>16438</v>
      </c>
      <c r="E3" s="246">
        <v>16803</v>
      </c>
      <c r="F3" s="246">
        <v>17168</v>
      </c>
      <c r="G3" s="246">
        <v>17533</v>
      </c>
      <c r="H3" s="246">
        <v>17899</v>
      </c>
      <c r="I3" s="246">
        <v>18264</v>
      </c>
      <c r="J3" s="246">
        <v>18629</v>
      </c>
      <c r="K3" s="246">
        <v>18994</v>
      </c>
      <c r="L3" s="246">
        <v>19360</v>
      </c>
      <c r="M3" s="246">
        <v>20090</v>
      </c>
      <c r="N3" s="246">
        <v>21186</v>
      </c>
      <c r="O3" s="246">
        <v>22282</v>
      </c>
      <c r="P3" s="246">
        <v>23377</v>
      </c>
      <c r="Q3" s="246">
        <v>24473</v>
      </c>
      <c r="R3" s="246">
        <v>25569</v>
      </c>
      <c r="S3" s="246">
        <v>26665</v>
      </c>
      <c r="T3" s="512"/>
      <c r="U3" s="512"/>
      <c r="V3" s="384"/>
    </row>
    <row r="4" spans="1:37" s="34" customFormat="1" x14ac:dyDescent="0.25">
      <c r="A4" s="227">
        <v>41640</v>
      </c>
      <c r="B4" s="104">
        <v>150</v>
      </c>
      <c r="C4" s="104">
        <v>151</v>
      </c>
      <c r="D4" s="104">
        <v>152</v>
      </c>
      <c r="E4" s="104">
        <v>153</v>
      </c>
      <c r="F4" s="104">
        <v>154</v>
      </c>
      <c r="G4" s="104">
        <v>155</v>
      </c>
      <c r="H4" s="105">
        <v>161</v>
      </c>
      <c r="I4" s="105">
        <v>17</v>
      </c>
      <c r="J4" s="105">
        <v>163</v>
      </c>
      <c r="K4" s="105">
        <v>164</v>
      </c>
      <c r="L4" s="105">
        <v>165</v>
      </c>
      <c r="M4" s="105">
        <v>166</v>
      </c>
      <c r="N4" s="105">
        <v>167</v>
      </c>
      <c r="O4" s="105">
        <v>168</v>
      </c>
      <c r="P4" s="105">
        <v>169</v>
      </c>
      <c r="Q4" s="105">
        <v>170</v>
      </c>
      <c r="R4" s="105">
        <v>171</v>
      </c>
      <c r="S4" s="105">
        <v>172</v>
      </c>
      <c r="T4" s="135" t="s">
        <v>1219</v>
      </c>
      <c r="U4" s="106"/>
      <c r="V4" s="389" t="s">
        <v>1222</v>
      </c>
      <c r="W4" s="105"/>
      <c r="X4" s="105"/>
      <c r="Y4" s="105"/>
      <c r="Z4" s="105"/>
      <c r="AA4" s="105"/>
      <c r="AB4" s="105"/>
      <c r="AC4" s="105"/>
      <c r="AD4" s="105"/>
      <c r="AE4" s="105"/>
      <c r="AF4" s="105"/>
      <c r="AG4" s="105"/>
      <c r="AH4" s="105"/>
      <c r="AJ4" s="106"/>
      <c r="AK4" s="128"/>
    </row>
    <row r="5" spans="1:37" s="34" customFormat="1" x14ac:dyDescent="0.25">
      <c r="A5" s="227">
        <v>37622</v>
      </c>
      <c r="B5" s="104">
        <v>150</v>
      </c>
      <c r="C5" s="104">
        <v>152</v>
      </c>
      <c r="D5" s="104">
        <v>154</v>
      </c>
      <c r="E5" s="104">
        <v>156</v>
      </c>
      <c r="F5" s="104">
        <v>158</v>
      </c>
      <c r="G5" s="104">
        <v>160</v>
      </c>
      <c r="H5" s="105">
        <v>161</v>
      </c>
      <c r="I5" s="105">
        <v>162</v>
      </c>
      <c r="J5" s="105">
        <v>163</v>
      </c>
      <c r="K5" s="105">
        <v>164</v>
      </c>
      <c r="L5" s="105">
        <v>165</v>
      </c>
      <c r="M5" s="105">
        <v>166</v>
      </c>
      <c r="N5" s="105"/>
      <c r="O5" s="105"/>
      <c r="P5" s="105"/>
      <c r="Q5" s="105"/>
      <c r="R5" s="105"/>
      <c r="S5" s="105"/>
      <c r="T5" s="135" t="s">
        <v>1220</v>
      </c>
      <c r="U5" s="106"/>
      <c r="V5" s="389" t="s">
        <v>1183</v>
      </c>
    </row>
    <row r="6" spans="1:37" s="34" customFormat="1" x14ac:dyDescent="0.25">
      <c r="A6" s="227">
        <v>17533</v>
      </c>
      <c r="B6" s="105">
        <v>150</v>
      </c>
      <c r="C6" s="105"/>
      <c r="D6" s="105"/>
      <c r="E6" s="105"/>
      <c r="F6" s="105"/>
      <c r="G6" s="105"/>
      <c r="H6" s="105"/>
      <c r="I6" s="105"/>
      <c r="J6" s="105"/>
      <c r="K6" s="105"/>
      <c r="L6" s="105"/>
      <c r="M6" s="105"/>
      <c r="N6" s="105"/>
      <c r="O6" s="105"/>
      <c r="P6" s="105"/>
      <c r="Q6" s="105"/>
      <c r="R6" s="105"/>
      <c r="S6" s="105"/>
      <c r="T6" s="135" t="s">
        <v>1221</v>
      </c>
      <c r="U6" s="136"/>
      <c r="V6" s="111"/>
    </row>
    <row r="7" spans="1:37" s="182" customFormat="1" x14ac:dyDescent="0.25">
      <c r="A7" s="140"/>
      <c r="B7" s="188"/>
      <c r="C7" s="188"/>
      <c r="D7" s="188"/>
      <c r="E7" s="188"/>
      <c r="F7" s="188"/>
      <c r="G7" s="188"/>
      <c r="H7" s="188"/>
      <c r="I7" s="188"/>
      <c r="J7" s="188"/>
      <c r="K7" s="188"/>
      <c r="L7" s="188"/>
      <c r="M7" s="188"/>
      <c r="N7" s="188"/>
      <c r="O7" s="188"/>
      <c r="P7" s="188"/>
      <c r="Q7" s="188"/>
      <c r="R7" s="188"/>
      <c r="S7" s="188"/>
      <c r="T7" s="216"/>
      <c r="U7" s="208"/>
      <c r="V7" s="129"/>
    </row>
    <row r="8" spans="1:37" s="182" customFormat="1" x14ac:dyDescent="0.25">
      <c r="A8" s="140"/>
      <c r="B8" s="440" t="s">
        <v>1167</v>
      </c>
      <c r="C8" s="188"/>
      <c r="D8" s="188"/>
      <c r="E8" s="188"/>
      <c r="F8" s="188"/>
      <c r="G8" s="188"/>
      <c r="H8" s="188"/>
      <c r="I8" s="188"/>
      <c r="J8" s="188"/>
      <c r="K8" s="188"/>
      <c r="L8" s="188"/>
      <c r="M8" s="188"/>
      <c r="N8" s="188"/>
      <c r="O8" s="188"/>
      <c r="P8" s="188"/>
      <c r="Q8" s="188"/>
      <c r="R8" s="188"/>
      <c r="S8" s="188"/>
      <c r="T8" s="216"/>
      <c r="U8" s="208"/>
      <c r="V8" s="129"/>
    </row>
    <row r="9" spans="1:37" s="182" customFormat="1" x14ac:dyDescent="0.25">
      <c r="A9" s="17"/>
      <c r="B9" s="122" t="s">
        <v>1216</v>
      </c>
      <c r="C9" s="188"/>
      <c r="D9" s="188"/>
      <c r="E9" s="188"/>
      <c r="F9" s="188"/>
      <c r="G9" s="188"/>
      <c r="H9" s="188"/>
      <c r="I9" s="188"/>
      <c r="J9" s="188"/>
      <c r="K9" s="188"/>
      <c r="L9" s="188"/>
      <c r="M9" s="188"/>
      <c r="N9" s="188"/>
      <c r="O9" s="188"/>
      <c r="P9" s="188"/>
      <c r="Q9" s="188"/>
      <c r="R9" s="188"/>
      <c r="S9" s="188"/>
      <c r="T9" s="216"/>
      <c r="U9" s="208"/>
      <c r="V9" s="129"/>
    </row>
    <row r="10" spans="1:37" s="182" customFormat="1" x14ac:dyDescent="0.25">
      <c r="A10" s="17"/>
      <c r="B10" s="122" t="s">
        <v>1117</v>
      </c>
      <c r="C10" s="218"/>
      <c r="D10" s="218"/>
      <c r="E10" s="218"/>
      <c r="F10" s="218"/>
      <c r="G10" s="218"/>
      <c r="H10" s="218"/>
      <c r="I10" s="218"/>
      <c r="J10" s="218"/>
      <c r="K10" s="218"/>
      <c r="L10" s="218"/>
      <c r="M10" s="218"/>
      <c r="N10" s="218"/>
      <c r="O10" s="218"/>
      <c r="P10" s="218"/>
      <c r="Q10" s="218"/>
      <c r="R10" s="218"/>
      <c r="S10" s="218"/>
      <c r="T10" s="216"/>
      <c r="U10" s="219"/>
      <c r="V10" s="129"/>
    </row>
    <row r="11" spans="1:37" s="182" customFormat="1" x14ac:dyDescent="0.25">
      <c r="A11" s="141"/>
      <c r="B11" s="188"/>
      <c r="C11" s="218"/>
      <c r="D11" s="218"/>
      <c r="E11" s="218"/>
      <c r="F11" s="218"/>
      <c r="G11" s="218"/>
      <c r="H11" s="218"/>
      <c r="I11" s="218"/>
      <c r="J11" s="218"/>
      <c r="K11" s="218"/>
      <c r="L11" s="218"/>
      <c r="M11" s="218"/>
      <c r="N11" s="218"/>
      <c r="O11" s="218"/>
      <c r="P11" s="218"/>
      <c r="Q11" s="218"/>
      <c r="R11" s="218"/>
      <c r="S11" s="218"/>
      <c r="T11" s="216"/>
      <c r="U11" s="219"/>
      <c r="V11" s="129"/>
    </row>
    <row r="12" spans="1:37" s="182" customFormat="1" x14ac:dyDescent="0.25">
      <c r="A12" s="141"/>
      <c r="B12" s="443" t="s">
        <v>920</v>
      </c>
      <c r="C12" s="218"/>
      <c r="D12" s="218"/>
      <c r="E12" s="218"/>
      <c r="F12" s="218"/>
      <c r="G12" s="218"/>
      <c r="H12" s="218"/>
      <c r="I12" s="218"/>
      <c r="J12" s="218"/>
      <c r="K12" s="218"/>
      <c r="L12" s="218"/>
      <c r="M12" s="218"/>
      <c r="N12" s="218"/>
      <c r="O12" s="218"/>
      <c r="P12" s="218"/>
      <c r="Q12" s="218"/>
      <c r="R12" s="218"/>
      <c r="S12" s="218"/>
      <c r="T12" s="216"/>
      <c r="U12" s="219"/>
      <c r="V12" s="129"/>
    </row>
    <row r="13" spans="1:37" s="182" customFormat="1" x14ac:dyDescent="0.25">
      <c r="A13" s="140"/>
      <c r="B13" s="442" t="s">
        <v>1223</v>
      </c>
      <c r="C13" s="218"/>
      <c r="D13" s="218"/>
      <c r="E13" s="218"/>
      <c r="F13" s="218"/>
      <c r="G13" s="218"/>
      <c r="H13" s="218"/>
      <c r="I13" s="218"/>
      <c r="J13" s="218"/>
      <c r="K13" s="218"/>
      <c r="L13" s="218"/>
      <c r="M13" s="218"/>
      <c r="N13" s="218"/>
      <c r="O13" s="218"/>
      <c r="P13" s="218"/>
      <c r="Q13" s="218"/>
      <c r="R13" s="218"/>
      <c r="S13" s="218"/>
      <c r="T13" s="216"/>
      <c r="U13" s="219"/>
      <c r="V13" s="129"/>
    </row>
    <row r="14" spans="1:37" s="182" customFormat="1" x14ac:dyDescent="0.25">
      <c r="A14" s="140"/>
      <c r="B14" s="442"/>
      <c r="C14" s="218"/>
      <c r="D14" s="218"/>
      <c r="E14" s="218"/>
      <c r="F14" s="218"/>
      <c r="G14" s="218"/>
      <c r="H14" s="218"/>
      <c r="I14" s="218"/>
      <c r="J14" s="218"/>
      <c r="K14" s="218"/>
      <c r="L14" s="218"/>
      <c r="M14" s="218"/>
      <c r="N14" s="218"/>
      <c r="O14" s="218"/>
      <c r="P14" s="218"/>
      <c r="Q14" s="218"/>
      <c r="R14" s="218"/>
      <c r="S14" s="218"/>
      <c r="T14" s="216"/>
      <c r="U14" s="219"/>
      <c r="V14" s="129"/>
    </row>
    <row r="15" spans="1:37" s="182" customFormat="1" x14ac:dyDescent="0.25">
      <c r="A15" s="140"/>
      <c r="C15" s="218"/>
      <c r="D15" s="218"/>
      <c r="E15" s="218"/>
      <c r="F15" s="218"/>
      <c r="G15" s="218"/>
      <c r="H15" s="218"/>
      <c r="I15" s="218"/>
      <c r="J15" s="218"/>
      <c r="K15" s="218"/>
      <c r="L15" s="218"/>
      <c r="M15" s="218"/>
      <c r="N15" s="218"/>
      <c r="O15" s="218"/>
      <c r="P15" s="218"/>
      <c r="Q15" s="218"/>
      <c r="R15" s="218"/>
      <c r="S15" s="218"/>
      <c r="T15" s="216"/>
      <c r="U15" s="219"/>
      <c r="V15" s="129"/>
    </row>
    <row r="16" spans="1:37" s="182" customFormat="1" x14ac:dyDescent="0.25">
      <c r="A16" s="17"/>
      <c r="B16" s="218"/>
      <c r="C16" s="218"/>
      <c r="D16" s="218"/>
      <c r="E16" s="218"/>
      <c r="F16" s="218"/>
      <c r="G16" s="218"/>
      <c r="H16" s="218"/>
      <c r="I16" s="218"/>
      <c r="J16" s="218"/>
      <c r="K16" s="218"/>
      <c r="L16" s="218"/>
      <c r="M16" s="218"/>
      <c r="N16" s="218"/>
      <c r="O16" s="218"/>
      <c r="P16" s="218"/>
      <c r="Q16" s="218"/>
      <c r="R16" s="218"/>
      <c r="S16" s="218"/>
      <c r="T16" s="216"/>
      <c r="U16" s="219"/>
      <c r="V16" s="129"/>
    </row>
    <row r="17" spans="1:22" s="182" customFormat="1" x14ac:dyDescent="0.25">
      <c r="A17" s="17"/>
      <c r="B17" s="209"/>
      <c r="C17" s="218"/>
      <c r="D17" s="218"/>
      <c r="E17" s="218"/>
      <c r="F17" s="218"/>
      <c r="G17" s="218"/>
      <c r="H17" s="218"/>
      <c r="I17" s="218"/>
      <c r="J17" s="218"/>
      <c r="K17" s="218"/>
      <c r="L17" s="218"/>
      <c r="M17" s="218"/>
      <c r="N17" s="218"/>
      <c r="O17" s="218"/>
      <c r="P17" s="218"/>
      <c r="Q17" s="218"/>
      <c r="R17" s="218"/>
      <c r="S17" s="218"/>
      <c r="T17" s="216"/>
      <c r="U17" s="219"/>
      <c r="V17" s="129"/>
    </row>
    <row r="18" spans="1:22" s="182" customFormat="1" x14ac:dyDescent="0.25">
      <c r="A18" s="141"/>
      <c r="B18" s="190"/>
      <c r="C18" s="218"/>
      <c r="D18" s="218"/>
      <c r="E18" s="218"/>
      <c r="F18" s="218"/>
      <c r="G18" s="218"/>
      <c r="H18" s="218"/>
      <c r="I18" s="218"/>
      <c r="J18" s="218"/>
      <c r="K18" s="218"/>
      <c r="L18" s="218"/>
      <c r="M18" s="218"/>
      <c r="N18" s="218"/>
      <c r="O18" s="218"/>
      <c r="P18" s="218"/>
      <c r="Q18" s="218"/>
      <c r="R18" s="218"/>
      <c r="S18" s="218"/>
      <c r="T18" s="216"/>
      <c r="U18" s="219"/>
      <c r="V18" s="129"/>
    </row>
    <row r="19" spans="1:22" s="182" customFormat="1" x14ac:dyDescent="0.25">
      <c r="A19" s="141"/>
      <c r="B19" s="190"/>
      <c r="C19" s="218"/>
      <c r="D19" s="218"/>
      <c r="E19" s="218"/>
      <c r="F19" s="218"/>
      <c r="G19" s="218"/>
      <c r="H19" s="218"/>
      <c r="I19" s="218"/>
      <c r="J19" s="218"/>
      <c r="K19" s="218"/>
      <c r="L19" s="218"/>
      <c r="M19" s="218"/>
      <c r="N19" s="218"/>
      <c r="O19" s="218"/>
      <c r="P19" s="218"/>
      <c r="Q19" s="218"/>
      <c r="R19" s="218"/>
      <c r="S19" s="218"/>
      <c r="T19" s="216"/>
      <c r="U19" s="219"/>
      <c r="V19" s="129"/>
    </row>
    <row r="20" spans="1:22" s="182" customFormat="1" x14ac:dyDescent="0.25">
      <c r="A20" s="141"/>
      <c r="B20" s="218"/>
      <c r="C20" s="218"/>
      <c r="D20" s="218"/>
      <c r="E20" s="218"/>
      <c r="F20" s="218"/>
      <c r="G20" s="218"/>
      <c r="H20" s="218"/>
      <c r="I20" s="218"/>
      <c r="J20" s="218"/>
      <c r="K20" s="218"/>
      <c r="L20" s="218"/>
      <c r="M20" s="218"/>
      <c r="N20" s="218"/>
      <c r="O20" s="218"/>
      <c r="P20" s="218"/>
      <c r="Q20" s="218"/>
      <c r="R20" s="218"/>
      <c r="S20" s="218"/>
      <c r="T20" s="216"/>
      <c r="U20" s="219"/>
      <c r="V20" s="129"/>
    </row>
    <row r="21" spans="1:22" s="182" customFormat="1" x14ac:dyDescent="0.25">
      <c r="A21" s="141"/>
      <c r="B21" s="218"/>
      <c r="C21" s="218"/>
      <c r="D21" s="218"/>
      <c r="E21" s="218"/>
      <c r="F21" s="218"/>
      <c r="G21" s="218"/>
      <c r="H21" s="218"/>
      <c r="I21" s="218"/>
      <c r="J21" s="218"/>
      <c r="K21" s="218"/>
      <c r="L21" s="218"/>
      <c r="M21" s="218"/>
      <c r="N21" s="218"/>
      <c r="O21" s="218"/>
      <c r="P21" s="218"/>
      <c r="Q21" s="218"/>
      <c r="R21" s="218"/>
      <c r="S21" s="218"/>
      <c r="T21" s="216"/>
      <c r="U21" s="219"/>
      <c r="V21" s="129"/>
    </row>
    <row r="22" spans="1:22" s="182" customFormat="1" x14ac:dyDescent="0.25">
      <c r="A22" s="140"/>
      <c r="B22" s="218"/>
      <c r="C22" s="218"/>
      <c r="D22" s="218"/>
      <c r="E22" s="218"/>
      <c r="F22" s="218"/>
      <c r="G22" s="218"/>
      <c r="H22" s="218"/>
      <c r="I22" s="218"/>
      <c r="J22" s="218"/>
      <c r="K22" s="218"/>
      <c r="L22" s="218"/>
      <c r="M22" s="218"/>
      <c r="N22" s="218"/>
      <c r="O22" s="218"/>
      <c r="P22" s="218"/>
      <c r="Q22" s="218"/>
      <c r="R22" s="218"/>
      <c r="S22" s="218"/>
      <c r="T22" s="216"/>
      <c r="U22" s="219"/>
      <c r="V22" s="129"/>
    </row>
    <row r="23" spans="1:22" s="182" customFormat="1" x14ac:dyDescent="0.25">
      <c r="A23" s="140"/>
      <c r="B23" s="218"/>
      <c r="C23" s="218"/>
      <c r="D23" s="218"/>
      <c r="E23" s="218"/>
      <c r="F23" s="218"/>
      <c r="G23" s="218"/>
      <c r="H23" s="218"/>
      <c r="I23" s="218"/>
      <c r="J23" s="218"/>
      <c r="K23" s="218"/>
      <c r="L23" s="218"/>
      <c r="M23" s="218"/>
      <c r="N23" s="218"/>
      <c r="O23" s="218"/>
      <c r="P23" s="218"/>
      <c r="Q23" s="218"/>
      <c r="R23" s="218"/>
      <c r="S23" s="218"/>
      <c r="T23" s="216"/>
      <c r="U23" s="219"/>
      <c r="V23" s="129"/>
    </row>
    <row r="24" spans="1:22" s="182" customFormat="1" x14ac:dyDescent="0.25">
      <c r="A24" s="140"/>
      <c r="B24" s="218"/>
      <c r="C24" s="218"/>
      <c r="D24" s="218"/>
      <c r="E24" s="218"/>
      <c r="F24" s="218"/>
      <c r="G24" s="218"/>
      <c r="H24" s="218"/>
      <c r="I24" s="218"/>
      <c r="J24" s="218"/>
      <c r="K24" s="218"/>
      <c r="L24" s="218"/>
      <c r="M24" s="218"/>
      <c r="N24" s="218"/>
      <c r="O24" s="218"/>
      <c r="P24" s="218"/>
      <c r="Q24" s="218"/>
      <c r="R24" s="218"/>
      <c r="S24" s="218"/>
      <c r="T24" s="216"/>
      <c r="U24" s="219"/>
      <c r="V24" s="129"/>
    </row>
    <row r="25" spans="1:22" s="182" customFormat="1" x14ac:dyDescent="0.25">
      <c r="A25" s="140"/>
      <c r="B25" s="218"/>
      <c r="C25" s="218"/>
      <c r="D25" s="218"/>
      <c r="E25" s="218"/>
      <c r="F25" s="218"/>
      <c r="G25" s="218"/>
      <c r="H25" s="218"/>
      <c r="I25" s="218"/>
      <c r="J25" s="218"/>
      <c r="K25" s="218"/>
      <c r="L25" s="218"/>
      <c r="M25" s="218"/>
      <c r="N25" s="218"/>
      <c r="O25" s="218"/>
      <c r="P25" s="218"/>
      <c r="Q25" s="218"/>
      <c r="R25" s="218"/>
      <c r="S25" s="218"/>
      <c r="T25" s="216"/>
      <c r="U25" s="219"/>
      <c r="V25" s="129"/>
    </row>
    <row r="26" spans="1:22" s="182" customFormat="1" x14ac:dyDescent="0.25">
      <c r="A26" s="140"/>
      <c r="B26" s="218"/>
      <c r="C26" s="218"/>
      <c r="D26" s="218"/>
      <c r="E26" s="218"/>
      <c r="F26" s="218"/>
      <c r="G26" s="218"/>
      <c r="H26" s="218"/>
      <c r="I26" s="218"/>
      <c r="J26" s="218"/>
      <c r="K26" s="218"/>
      <c r="L26" s="218"/>
      <c r="M26" s="218"/>
      <c r="N26" s="218"/>
      <c r="O26" s="218"/>
      <c r="P26" s="218"/>
      <c r="Q26" s="218"/>
      <c r="R26" s="218"/>
      <c r="S26" s="218"/>
      <c r="T26" s="216"/>
      <c r="U26" s="219"/>
      <c r="V26" s="129"/>
    </row>
    <row r="27" spans="1:22" s="182" customFormat="1" x14ac:dyDescent="0.25">
      <c r="A27" s="140"/>
      <c r="B27" s="218"/>
      <c r="C27" s="218"/>
      <c r="D27" s="218"/>
      <c r="E27" s="218"/>
      <c r="F27" s="218"/>
      <c r="G27" s="218"/>
      <c r="H27" s="218"/>
      <c r="I27" s="218"/>
      <c r="J27" s="218"/>
      <c r="K27" s="218"/>
      <c r="L27" s="218"/>
      <c r="M27" s="218"/>
      <c r="N27" s="218"/>
      <c r="O27" s="218"/>
      <c r="P27" s="218"/>
      <c r="Q27" s="218"/>
      <c r="R27" s="218"/>
      <c r="S27" s="218"/>
      <c r="T27" s="216"/>
      <c r="U27" s="219"/>
      <c r="V27" s="129"/>
    </row>
    <row r="28" spans="1:22" s="182" customFormat="1" x14ac:dyDescent="0.25">
      <c r="A28" s="17"/>
      <c r="B28" s="218"/>
      <c r="C28" s="218"/>
      <c r="D28" s="218"/>
      <c r="E28" s="218"/>
      <c r="F28" s="218"/>
      <c r="G28" s="218"/>
      <c r="H28" s="218"/>
      <c r="I28" s="218"/>
      <c r="J28" s="218"/>
      <c r="K28" s="218"/>
      <c r="L28" s="218"/>
      <c r="M28" s="218"/>
      <c r="N28" s="218"/>
      <c r="O28" s="218"/>
      <c r="P28" s="219"/>
      <c r="Q28" s="219"/>
      <c r="R28" s="219"/>
      <c r="S28" s="219"/>
      <c r="T28" s="216"/>
      <c r="U28" s="219"/>
      <c r="V28" s="129"/>
    </row>
    <row r="29" spans="1:22" s="182" customFormat="1" x14ac:dyDescent="0.25">
      <c r="B29" s="218"/>
      <c r="C29" s="218"/>
      <c r="D29" s="218"/>
      <c r="E29" s="218"/>
      <c r="F29" s="218"/>
      <c r="G29" s="218"/>
      <c r="H29" s="218"/>
      <c r="I29" s="218"/>
      <c r="J29" s="218"/>
      <c r="K29" s="218"/>
      <c r="L29" s="218"/>
      <c r="M29" s="218"/>
      <c r="N29" s="218"/>
      <c r="O29" s="218"/>
      <c r="P29" s="219"/>
      <c r="Q29" s="219"/>
      <c r="R29" s="219"/>
      <c r="S29" s="219"/>
      <c r="T29" s="216"/>
      <c r="U29" s="219"/>
      <c r="V29" s="129"/>
    </row>
    <row r="30" spans="1:22" s="182" customFormat="1" x14ac:dyDescent="0.25">
      <c r="B30" s="210"/>
      <c r="C30" s="210"/>
      <c r="D30" s="210"/>
      <c r="E30" s="210"/>
      <c r="F30" s="210"/>
      <c r="G30" s="210"/>
      <c r="H30" s="210"/>
      <c r="I30" s="210"/>
      <c r="J30" s="210"/>
      <c r="K30" s="210"/>
      <c r="L30" s="210"/>
      <c r="M30" s="210"/>
      <c r="N30" s="210"/>
      <c r="O30" s="210"/>
      <c r="T30" s="221"/>
    </row>
    <row r="31" spans="1:22" x14ac:dyDescent="0.25">
      <c r="B31" s="102"/>
      <c r="C31" s="102"/>
      <c r="D31" s="102"/>
      <c r="E31" s="102"/>
      <c r="F31" s="102"/>
      <c r="G31" s="102"/>
      <c r="H31" s="102"/>
      <c r="I31" s="102"/>
      <c r="J31" s="102"/>
      <c r="K31" s="102"/>
      <c r="L31" s="102"/>
      <c r="M31" s="102"/>
      <c r="N31" s="102"/>
      <c r="O31" s="102"/>
    </row>
    <row r="32" spans="1:22" x14ac:dyDescent="0.25">
      <c r="B32" s="102"/>
      <c r="C32" s="102"/>
      <c r="D32" s="102"/>
      <c r="E32" s="102"/>
      <c r="F32" s="102"/>
      <c r="G32" s="102"/>
      <c r="H32" s="102"/>
      <c r="I32" s="102"/>
      <c r="J32" s="102"/>
      <c r="K32" s="102"/>
      <c r="L32" s="102"/>
      <c r="M32" s="102"/>
      <c r="N32" s="102"/>
      <c r="O32" s="102"/>
    </row>
    <row r="33" spans="2:15" x14ac:dyDescent="0.25">
      <c r="B33" s="102"/>
      <c r="C33" s="102"/>
      <c r="D33" s="102"/>
      <c r="E33" s="102"/>
      <c r="F33" s="102"/>
      <c r="G33" s="102"/>
      <c r="H33" s="102"/>
      <c r="I33" s="102"/>
      <c r="J33" s="102"/>
      <c r="K33" s="102"/>
      <c r="L33" s="102"/>
      <c r="M33" s="102"/>
      <c r="N33" s="102"/>
      <c r="O33" s="102"/>
    </row>
    <row r="34" spans="2:15" x14ac:dyDescent="0.25">
      <c r="B34" s="102"/>
      <c r="C34" s="102"/>
      <c r="D34" s="102"/>
      <c r="E34" s="102"/>
      <c r="F34" s="102"/>
      <c r="G34" s="102"/>
      <c r="H34" s="102"/>
      <c r="I34" s="102"/>
      <c r="J34" s="102"/>
      <c r="K34" s="102"/>
      <c r="L34" s="102"/>
      <c r="M34" s="102"/>
      <c r="N34" s="102"/>
      <c r="O34" s="102"/>
    </row>
    <row r="35" spans="2:15" x14ac:dyDescent="0.25">
      <c r="B35" s="102"/>
      <c r="C35" s="102"/>
      <c r="D35" s="102"/>
      <c r="E35" s="102"/>
      <c r="F35" s="102"/>
      <c r="G35" s="102"/>
      <c r="H35" s="102"/>
      <c r="I35" s="102"/>
      <c r="J35" s="102"/>
      <c r="K35" s="102"/>
      <c r="L35" s="102"/>
      <c r="M35" s="102"/>
      <c r="N35" s="102"/>
      <c r="O35" s="102"/>
    </row>
    <row r="36" spans="2:15" x14ac:dyDescent="0.25">
      <c r="B36" s="102"/>
      <c r="C36" s="102"/>
      <c r="D36" s="102"/>
      <c r="E36" s="102"/>
      <c r="F36" s="102"/>
      <c r="G36" s="102"/>
      <c r="H36" s="102"/>
      <c r="I36" s="102"/>
      <c r="J36" s="102"/>
      <c r="K36" s="102"/>
      <c r="L36" s="102"/>
      <c r="M36" s="102"/>
      <c r="N36" s="102"/>
      <c r="O36" s="102"/>
    </row>
  </sheetData>
  <mergeCells count="4">
    <mergeCell ref="B2:K2"/>
    <mergeCell ref="A2:A3"/>
    <mergeCell ref="U2:U3"/>
    <mergeCell ref="T2:T3"/>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opLeftCell="A2" workbookViewId="0">
      <pane xSplit="1" ySplit="1" topLeftCell="B3" activePane="bottomRight" state="frozen"/>
      <selection activeCell="P18" sqref="P18"/>
      <selection pane="topRight" activeCell="P18" sqref="P18"/>
      <selection pane="bottomLeft" activeCell="P18" sqref="P18"/>
      <selection pane="bottomRight" activeCell="D2" sqref="D2"/>
    </sheetView>
  </sheetViews>
  <sheetFormatPr baseColWidth="10" defaultRowHeight="15" x14ac:dyDescent="0.25"/>
  <cols>
    <col min="1" max="1" width="17.42578125" customWidth="1"/>
    <col min="2" max="3" width="19.140625" customWidth="1"/>
    <col min="4" max="4" width="35.140625" customWidth="1"/>
  </cols>
  <sheetData>
    <row r="1" spans="1:4" hidden="1" x14ac:dyDescent="0.25">
      <c r="A1" s="24" t="s">
        <v>0</v>
      </c>
      <c r="B1" s="24" t="s">
        <v>774</v>
      </c>
      <c r="C1" s="24" t="s">
        <v>683</v>
      </c>
      <c r="D1" s="24" t="s">
        <v>678</v>
      </c>
    </row>
    <row r="2" spans="1:4" s="198" customFormat="1" ht="49.5" customHeight="1" x14ac:dyDescent="0.25">
      <c r="A2" s="296" t="s">
        <v>127</v>
      </c>
      <c r="B2" s="298" t="s">
        <v>954</v>
      </c>
      <c r="C2" s="298" t="s">
        <v>598</v>
      </c>
      <c r="D2" s="299" t="s">
        <v>1</v>
      </c>
    </row>
    <row r="3" spans="1:4" x14ac:dyDescent="0.25">
      <c r="A3" s="8">
        <v>41278</v>
      </c>
      <c r="B3" s="194">
        <v>0.47460000000000002</v>
      </c>
      <c r="C3" s="194"/>
      <c r="D3" s="38"/>
    </row>
    <row r="4" spans="1:4" x14ac:dyDescent="0.25">
      <c r="A4" s="8">
        <v>40912</v>
      </c>
      <c r="B4" s="194">
        <v>0.46850999999999998</v>
      </c>
      <c r="C4" s="194"/>
      <c r="D4" s="38"/>
    </row>
    <row r="5" spans="1:4" x14ac:dyDescent="0.25">
      <c r="A5" s="8">
        <v>40547</v>
      </c>
      <c r="B5" s="194">
        <v>0.45887</v>
      </c>
      <c r="C5" s="194"/>
      <c r="D5" s="38"/>
    </row>
    <row r="6" spans="1:4" x14ac:dyDescent="0.25">
      <c r="A6" s="8">
        <v>40182</v>
      </c>
      <c r="B6" s="194">
        <v>0.44943</v>
      </c>
      <c r="C6" s="194"/>
      <c r="D6" s="38"/>
    </row>
    <row r="7" spans="1:4" x14ac:dyDescent="0.25">
      <c r="A7" s="8">
        <v>39817</v>
      </c>
      <c r="B7" s="194">
        <v>0.44541999999999998</v>
      </c>
      <c r="C7" s="195"/>
      <c r="D7" s="38"/>
    </row>
    <row r="8" spans="1:4" x14ac:dyDescent="0.25">
      <c r="A8" s="8">
        <v>39814</v>
      </c>
      <c r="B8" s="194">
        <v>0.44101000000000001</v>
      </c>
      <c r="C8" s="196"/>
      <c r="D8" s="38"/>
    </row>
    <row r="9" spans="1:4" x14ac:dyDescent="0.25">
      <c r="A9" s="8">
        <v>39456</v>
      </c>
      <c r="B9" s="194">
        <v>0.44101000000000001</v>
      </c>
      <c r="C9" s="194"/>
      <c r="D9" s="38"/>
    </row>
    <row r="10" spans="1:4" x14ac:dyDescent="0.25">
      <c r="A10" s="8">
        <v>39448</v>
      </c>
      <c r="B10" s="194">
        <v>0.43751000000000001</v>
      </c>
      <c r="C10" s="194"/>
      <c r="D10" s="38"/>
    </row>
    <row r="11" spans="1:4" x14ac:dyDescent="0.25">
      <c r="A11" s="8">
        <v>39083</v>
      </c>
      <c r="B11" s="194">
        <v>0.43275000000000002</v>
      </c>
      <c r="C11" s="194"/>
      <c r="D11" s="38"/>
    </row>
    <row r="12" spans="1:4" x14ac:dyDescent="0.25">
      <c r="A12" s="8">
        <v>38718</v>
      </c>
      <c r="B12" s="194">
        <v>0.42509999999999998</v>
      </c>
      <c r="C12" s="194"/>
      <c r="D12" s="38"/>
    </row>
    <row r="13" spans="1:4" x14ac:dyDescent="0.25">
      <c r="A13" s="8">
        <v>38353</v>
      </c>
      <c r="B13" s="194">
        <v>0.41758000000000001</v>
      </c>
      <c r="C13" s="194"/>
      <c r="D13" s="38"/>
    </row>
    <row r="14" spans="1:4" x14ac:dyDescent="0.25">
      <c r="A14" s="8">
        <v>37987</v>
      </c>
      <c r="B14" s="194">
        <v>0.40938999999999998</v>
      </c>
      <c r="C14" s="195"/>
      <c r="D14" s="38"/>
    </row>
    <row r="15" spans="1:4" x14ac:dyDescent="0.25">
      <c r="A15" s="8">
        <v>37622</v>
      </c>
      <c r="B15" s="194">
        <v>0.40300999999999998</v>
      </c>
      <c r="C15" s="197"/>
      <c r="D15" s="38"/>
    </row>
    <row r="16" spans="1:4" x14ac:dyDescent="0.25">
      <c r="A16" s="8">
        <v>37803</v>
      </c>
      <c r="B16" s="194">
        <v>0.40207999999999999</v>
      </c>
      <c r="C16" s="197"/>
      <c r="D16" s="38"/>
    </row>
    <row r="17" spans="1:4" s="34" customFormat="1" ht="15.75" customHeight="1" x14ac:dyDescent="0.25">
      <c r="A17" s="8">
        <v>37257</v>
      </c>
      <c r="B17" s="194">
        <v>0.40021000000000001</v>
      </c>
      <c r="C17" s="301"/>
      <c r="D17" s="77"/>
    </row>
    <row r="18" spans="1:4" x14ac:dyDescent="0.25">
      <c r="A18" s="8">
        <v>37438</v>
      </c>
      <c r="B18" s="194">
        <v>0.39776</v>
      </c>
    </row>
    <row r="19" spans="1:4" x14ac:dyDescent="0.25">
      <c r="A19" s="8">
        <v>36892</v>
      </c>
      <c r="B19" s="194">
        <v>0.39118000000000003</v>
      </c>
      <c r="C19" s="22"/>
    </row>
    <row r="20" spans="1:4" x14ac:dyDescent="0.25">
      <c r="A20" s="8">
        <v>37073</v>
      </c>
      <c r="B20" s="194">
        <v>0.38020999999999999</v>
      </c>
      <c r="C20" s="23"/>
    </row>
    <row r="21" spans="1:4" x14ac:dyDescent="0.25">
      <c r="A21" s="8">
        <v>36526</v>
      </c>
      <c r="B21" s="194">
        <v>0.37898999999999999</v>
      </c>
      <c r="C21" s="12"/>
    </row>
    <row r="22" spans="1:4" x14ac:dyDescent="0.25">
      <c r="A22" s="8">
        <v>36708</v>
      </c>
      <c r="B22" s="194">
        <v>0.37746000000000002</v>
      </c>
      <c r="C22" s="22"/>
    </row>
    <row r="23" spans="1:4" x14ac:dyDescent="0.25">
      <c r="A23" s="8">
        <v>36161</v>
      </c>
      <c r="B23" s="194">
        <v>0.37289</v>
      </c>
      <c r="C23" s="23"/>
    </row>
    <row r="24" spans="1:4" x14ac:dyDescent="0.25">
      <c r="A24" s="8">
        <v>36342</v>
      </c>
      <c r="B24" s="194">
        <v>0.36770999999999998</v>
      </c>
      <c r="C24" s="23"/>
    </row>
    <row r="25" spans="1:4" x14ac:dyDescent="0.25">
      <c r="A25" s="8">
        <v>32509</v>
      </c>
      <c r="B25" s="194">
        <v>0.36465999999999998</v>
      </c>
      <c r="C25" s="23"/>
    </row>
    <row r="26" spans="1:4" x14ac:dyDescent="0.25">
      <c r="A26" s="8">
        <v>35977</v>
      </c>
      <c r="B26" s="194">
        <v>0.36024</v>
      </c>
      <c r="C26" s="12"/>
    </row>
    <row r="27" spans="1:4" x14ac:dyDescent="0.25">
      <c r="A27" s="8">
        <v>35431</v>
      </c>
      <c r="B27" s="194">
        <v>0.35841000000000001</v>
      </c>
      <c r="C27" s="12"/>
    </row>
    <row r="28" spans="1:4" x14ac:dyDescent="0.25">
      <c r="A28" s="8">
        <v>35612</v>
      </c>
      <c r="B28" s="194">
        <v>0.35687999999999998</v>
      </c>
      <c r="C28" s="12"/>
    </row>
    <row r="29" spans="1:4" x14ac:dyDescent="0.25">
      <c r="A29" s="8">
        <v>35065</v>
      </c>
      <c r="B29" s="194">
        <v>0.35658000000000001</v>
      </c>
      <c r="C29" s="12"/>
    </row>
    <row r="30" spans="1:4" x14ac:dyDescent="0.25">
      <c r="A30" s="8">
        <v>35247</v>
      </c>
      <c r="B30" s="194">
        <v>0.35582000000000003</v>
      </c>
      <c r="C30" s="12"/>
    </row>
    <row r="31" spans="1:4" x14ac:dyDescent="0.25">
      <c r="A31" s="8">
        <v>34700</v>
      </c>
      <c r="B31" s="194">
        <v>0.35170000000000001</v>
      </c>
      <c r="C31" s="12"/>
    </row>
    <row r="32" spans="1:4" x14ac:dyDescent="0.25">
      <c r="A32" s="8">
        <v>34881</v>
      </c>
      <c r="B32" s="194">
        <v>0.34727999999999998</v>
      </c>
      <c r="C32" s="12"/>
    </row>
    <row r="33" spans="1:3" x14ac:dyDescent="0.25">
      <c r="A33" s="8">
        <v>34335</v>
      </c>
      <c r="B33" s="194">
        <v>0.34361999999999998</v>
      </c>
      <c r="C33" s="12"/>
    </row>
    <row r="34" spans="1:3" x14ac:dyDescent="0.25">
      <c r="A34" s="8">
        <v>34516</v>
      </c>
      <c r="B34" s="194">
        <v>0.34133000000000002</v>
      </c>
      <c r="C34" s="12"/>
    </row>
    <row r="35" spans="1:3" x14ac:dyDescent="0.25">
      <c r="A35" s="8">
        <v>33970</v>
      </c>
      <c r="B35" s="194">
        <v>0.33966000000000002</v>
      </c>
      <c r="C35" s="12"/>
    </row>
    <row r="36" spans="1:3" x14ac:dyDescent="0.25">
      <c r="A36" s="8">
        <v>34151</v>
      </c>
      <c r="B36" s="194">
        <v>0.33584999999999998</v>
      </c>
      <c r="C36" s="12"/>
    </row>
    <row r="37" spans="1:3" x14ac:dyDescent="0.25">
      <c r="A37" s="8">
        <v>33604</v>
      </c>
      <c r="B37" s="194">
        <v>0.32944000000000001</v>
      </c>
      <c r="C37" s="12"/>
    </row>
    <row r="38" spans="1:3" x14ac:dyDescent="0.25">
      <c r="A38" s="8">
        <v>33786</v>
      </c>
      <c r="B38" s="194">
        <v>0.32608999999999999</v>
      </c>
      <c r="C38" s="12"/>
    </row>
    <row r="39" spans="1:3" x14ac:dyDescent="0.25">
      <c r="A39" s="8">
        <v>33239</v>
      </c>
      <c r="B39" s="194">
        <v>0.31923000000000001</v>
      </c>
      <c r="C39" s="12"/>
    </row>
    <row r="40" spans="1:3" x14ac:dyDescent="0.25">
      <c r="A40" s="8">
        <v>33420</v>
      </c>
      <c r="B40" s="194">
        <v>0.31647999999999998</v>
      </c>
      <c r="C40" s="12"/>
    </row>
    <row r="41" spans="1:3" x14ac:dyDescent="0.25">
      <c r="A41" s="8">
        <v>32874</v>
      </c>
      <c r="B41" s="194">
        <v>0.31374000000000002</v>
      </c>
      <c r="C41" s="12"/>
    </row>
    <row r="42" spans="1:3" x14ac:dyDescent="0.25">
      <c r="A42" s="8">
        <v>33055</v>
      </c>
      <c r="B42" s="194">
        <v>0.30856</v>
      </c>
      <c r="C42" s="12"/>
    </row>
    <row r="43" spans="1:3" x14ac:dyDescent="0.25">
      <c r="A43" s="8">
        <v>32509</v>
      </c>
      <c r="B43" s="194">
        <v>0.30414000000000002</v>
      </c>
    </row>
    <row r="44" spans="1:3" x14ac:dyDescent="0.25">
      <c r="A44" s="8">
        <v>32690</v>
      </c>
      <c r="B44" s="194">
        <v>0.30016999999999999</v>
      </c>
    </row>
    <row r="45" spans="1:3" x14ac:dyDescent="0.25">
      <c r="A45" s="8">
        <v>32143</v>
      </c>
      <c r="B45" s="194">
        <v>0.29422999999999999</v>
      </c>
    </row>
    <row r="46" spans="1:3" x14ac:dyDescent="0.25">
      <c r="A46" s="8">
        <v>32325</v>
      </c>
      <c r="B46" s="194">
        <v>0.29132999999999998</v>
      </c>
    </row>
    <row r="47" spans="1:3" x14ac:dyDescent="0.25">
      <c r="A47" s="8">
        <v>31778</v>
      </c>
      <c r="B47" s="194">
        <v>0.28935</v>
      </c>
    </row>
    <row r="48" spans="1:3" x14ac:dyDescent="0.25">
      <c r="A48" s="8">
        <v>31959</v>
      </c>
      <c r="B48" s="194">
        <v>0.28508</v>
      </c>
    </row>
    <row r="49" spans="1:2" x14ac:dyDescent="0.25">
      <c r="A49" s="8">
        <v>31413</v>
      </c>
      <c r="B49" s="194">
        <v>0.28477000000000002</v>
      </c>
    </row>
    <row r="50" spans="1:2" x14ac:dyDescent="0.25">
      <c r="A50" s="8">
        <v>31594</v>
      </c>
      <c r="B50" s="194">
        <v>0.28416000000000002</v>
      </c>
    </row>
    <row r="51" spans="1:2" x14ac:dyDescent="0.25">
      <c r="A51" s="8">
        <v>31048</v>
      </c>
      <c r="B51" s="194">
        <v>0.27867999999999998</v>
      </c>
    </row>
    <row r="52" spans="1:2" x14ac:dyDescent="0.25">
      <c r="A52" s="8">
        <v>31229</v>
      </c>
      <c r="B52" s="194">
        <v>0.27182000000000001</v>
      </c>
    </row>
    <row r="53" spans="1:2" x14ac:dyDescent="0.25">
      <c r="A53" s="8">
        <v>30682</v>
      </c>
      <c r="B53" s="194">
        <v>0.26495999999999997</v>
      </c>
    </row>
    <row r="54" spans="1:2" x14ac:dyDescent="0.25">
      <c r="A54" s="8">
        <v>30864</v>
      </c>
      <c r="B54" s="194">
        <v>0.25931999999999999</v>
      </c>
    </row>
    <row r="55" spans="1:2" x14ac:dyDescent="0.25">
      <c r="A55" s="8">
        <v>30317</v>
      </c>
      <c r="B55" s="194">
        <v>0.25092999999999999</v>
      </c>
    </row>
    <row r="56" spans="1:2" x14ac:dyDescent="0.25">
      <c r="A56" s="8">
        <v>30498</v>
      </c>
      <c r="B56" s="194">
        <v>0.23874000000000001</v>
      </c>
    </row>
    <row r="57" spans="1:2" x14ac:dyDescent="0.25">
      <c r="A57" s="8">
        <v>29952</v>
      </c>
      <c r="B57" s="194">
        <v>0.22836999999999999</v>
      </c>
    </row>
    <row r="58" spans="1:2" x14ac:dyDescent="0.25">
      <c r="A58" s="8">
        <v>30133</v>
      </c>
      <c r="B58" s="194">
        <v>0.21495</v>
      </c>
    </row>
    <row r="59" spans="1:2" x14ac:dyDescent="0.25">
      <c r="A59" s="8">
        <v>29587</v>
      </c>
      <c r="B59" s="194">
        <v>0.18720999999999999</v>
      </c>
    </row>
    <row r="60" spans="1:2" x14ac:dyDescent="0.25">
      <c r="A60" s="8">
        <v>29768</v>
      </c>
      <c r="B60" s="194">
        <v>0.19788</v>
      </c>
    </row>
    <row r="61" spans="1:2" x14ac:dyDescent="0.25">
      <c r="A61" s="8">
        <v>29221</v>
      </c>
      <c r="B61" s="194">
        <v>0.16541</v>
      </c>
    </row>
    <row r="62" spans="1:2" x14ac:dyDescent="0.25">
      <c r="A62" s="8">
        <v>29403</v>
      </c>
      <c r="B62" s="194">
        <v>0.17623</v>
      </c>
    </row>
    <row r="63" spans="1:2" x14ac:dyDescent="0.25">
      <c r="A63" s="8">
        <v>28856</v>
      </c>
      <c r="B63" s="194">
        <v>0.14863999999999999</v>
      </c>
    </row>
    <row r="64" spans="1:2" x14ac:dyDescent="0.25">
      <c r="A64" s="8">
        <v>29037</v>
      </c>
      <c r="B64" s="194">
        <v>0.15428</v>
      </c>
    </row>
    <row r="65" spans="1:2" x14ac:dyDescent="0.25">
      <c r="A65" s="8">
        <v>28491</v>
      </c>
      <c r="B65" s="194">
        <v>0.13294</v>
      </c>
    </row>
    <row r="66" spans="1:2" x14ac:dyDescent="0.25">
      <c r="A66" s="8">
        <v>28672</v>
      </c>
      <c r="B66" s="194">
        <v>0.13919000000000001</v>
      </c>
    </row>
    <row r="67" spans="1:2" x14ac:dyDescent="0.25">
      <c r="A67" s="8">
        <v>28126</v>
      </c>
      <c r="B67" s="194">
        <v>0.12164999999999999</v>
      </c>
    </row>
    <row r="68" spans="1:2" x14ac:dyDescent="0.25">
      <c r="A68" s="8">
        <v>28307</v>
      </c>
      <c r="B68" s="194">
        <v>0.12698999999999999</v>
      </c>
    </row>
    <row r="69" spans="1:2" x14ac:dyDescent="0.25">
      <c r="A69" s="8">
        <v>27760</v>
      </c>
      <c r="B69" s="194">
        <v>0.10915</v>
      </c>
    </row>
    <row r="70" spans="1:2" x14ac:dyDescent="0.25">
      <c r="A70" s="8">
        <v>27942</v>
      </c>
      <c r="B70" s="194">
        <v>0.11403000000000001</v>
      </c>
    </row>
    <row r="71" spans="1:2" x14ac:dyDescent="0.25">
      <c r="A71" s="8">
        <v>27395</v>
      </c>
      <c r="B71" s="194">
        <v>9.2990000000000003E-2</v>
      </c>
    </row>
    <row r="72" spans="1:2" x14ac:dyDescent="0.25">
      <c r="A72" s="8">
        <v>27576</v>
      </c>
      <c r="B72" s="194">
        <v>0.10045999999999999</v>
      </c>
    </row>
    <row r="73" spans="1:2" x14ac:dyDescent="0.25">
      <c r="A73" s="8">
        <v>27030</v>
      </c>
      <c r="B73" s="194">
        <v>8.2320000000000004E-2</v>
      </c>
    </row>
    <row r="74" spans="1:2" x14ac:dyDescent="0.25">
      <c r="A74" s="8">
        <v>27211</v>
      </c>
      <c r="B74" s="194">
        <v>8.8120000000000004E-2</v>
      </c>
    </row>
    <row r="75" spans="1:2" x14ac:dyDescent="0.25">
      <c r="A75" s="8">
        <v>26665</v>
      </c>
      <c r="B75" s="194">
        <v>7.3630000000000001E-2</v>
      </c>
    </row>
    <row r="76" spans="1:2" x14ac:dyDescent="0.25">
      <c r="A76" s="8">
        <v>26846</v>
      </c>
      <c r="B76" s="194">
        <v>7.5770000000000004E-2</v>
      </c>
    </row>
    <row r="77" spans="1:2" x14ac:dyDescent="0.25">
      <c r="A77" s="8">
        <v>26299</v>
      </c>
      <c r="B77" s="194">
        <v>6.7080000000000001E-2</v>
      </c>
    </row>
    <row r="78" spans="1:2" x14ac:dyDescent="0.25">
      <c r="A78" s="8">
        <v>26481</v>
      </c>
      <c r="B78" s="194">
        <v>6.9819999999999993E-2</v>
      </c>
    </row>
    <row r="79" spans="1:2" x14ac:dyDescent="0.25">
      <c r="A79" s="8">
        <v>25934</v>
      </c>
      <c r="B79" s="194">
        <v>6.2350000000000003E-2</v>
      </c>
    </row>
    <row r="80" spans="1:2" x14ac:dyDescent="0.25">
      <c r="A80" s="8">
        <v>26115</v>
      </c>
      <c r="B80" s="194">
        <v>6.4490000000000006E-2</v>
      </c>
    </row>
    <row r="81" spans="1:2" x14ac:dyDescent="0.25">
      <c r="A81" s="8">
        <v>25750</v>
      </c>
      <c r="B81" s="194">
        <v>5.9760000000000001E-2</v>
      </c>
    </row>
    <row r="82" spans="1:2" x14ac:dyDescent="0.25">
      <c r="A82" s="8">
        <v>25569</v>
      </c>
      <c r="B82" s="194">
        <v>5.885E-2</v>
      </c>
    </row>
    <row r="83" spans="1:2" x14ac:dyDescent="0.25">
      <c r="A83" s="8">
        <v>25385</v>
      </c>
      <c r="B83" s="194">
        <v>5.5640000000000002E-2</v>
      </c>
    </row>
    <row r="84" spans="1:2" x14ac:dyDescent="0.25">
      <c r="A84" s="8">
        <v>25204</v>
      </c>
      <c r="B84" s="194">
        <v>5.4730000000000001E-2</v>
      </c>
    </row>
    <row r="85" spans="1:2" x14ac:dyDescent="0.25">
      <c r="A85" s="8">
        <v>25020</v>
      </c>
      <c r="B85" s="194">
        <v>5.2139999999999999E-2</v>
      </c>
    </row>
    <row r="86" spans="1:2" x14ac:dyDescent="0.25">
      <c r="A86" s="8">
        <v>24838</v>
      </c>
      <c r="B86" s="194">
        <v>5.1220000000000002E-2</v>
      </c>
    </row>
    <row r="87" spans="1:2" x14ac:dyDescent="0.25">
      <c r="A87" s="8">
        <v>24654</v>
      </c>
      <c r="B87" s="194">
        <v>4.8779999999999997E-2</v>
      </c>
    </row>
    <row r="88" spans="1:2" x14ac:dyDescent="0.25">
      <c r="A88" s="8">
        <v>24473</v>
      </c>
      <c r="B88" s="194">
        <v>4.7870000000000003E-2</v>
      </c>
    </row>
    <row r="89" spans="1:2" x14ac:dyDescent="0.25">
      <c r="A89" s="8">
        <v>24289</v>
      </c>
      <c r="B89" s="194">
        <v>4.6649999999999997E-2</v>
      </c>
    </row>
    <row r="90" spans="1:2" x14ac:dyDescent="0.25">
      <c r="A90" s="8">
        <v>24108</v>
      </c>
      <c r="B90" s="194">
        <v>4.6339999999999999E-2</v>
      </c>
    </row>
    <row r="91" spans="1:2" x14ac:dyDescent="0.25">
      <c r="A91" s="8">
        <v>23924</v>
      </c>
      <c r="B91" s="194">
        <v>4.573E-2</v>
      </c>
    </row>
    <row r="92" spans="1:2" x14ac:dyDescent="0.25">
      <c r="A92" s="8">
        <v>23743</v>
      </c>
      <c r="B92" s="194">
        <v>4.3450000000000003E-2</v>
      </c>
    </row>
    <row r="93" spans="1:2" x14ac:dyDescent="0.25">
      <c r="A93" s="8">
        <v>23559</v>
      </c>
      <c r="B93" s="194">
        <v>4.2689999999999999E-2</v>
      </c>
    </row>
    <row r="94" spans="1:2" x14ac:dyDescent="0.25">
      <c r="A94" s="8">
        <v>23377</v>
      </c>
      <c r="B94" s="194">
        <v>4.1160000000000002E-2</v>
      </c>
    </row>
    <row r="95" spans="1:2" x14ac:dyDescent="0.25">
      <c r="A95" s="8">
        <v>23193</v>
      </c>
      <c r="B95" s="194">
        <v>3.8870000000000002E-2</v>
      </c>
    </row>
    <row r="96" spans="1:2" x14ac:dyDescent="0.25">
      <c r="A96" s="8">
        <v>23012</v>
      </c>
      <c r="B96" s="194">
        <v>3.6589999999999998E-2</v>
      </c>
    </row>
    <row r="97" spans="1:2" x14ac:dyDescent="0.25">
      <c r="A97" s="8">
        <v>22828</v>
      </c>
      <c r="B97" s="194">
        <v>3.5060000000000001E-2</v>
      </c>
    </row>
    <row r="98" spans="1:2" x14ac:dyDescent="0.25">
      <c r="A98" s="8">
        <v>22647</v>
      </c>
      <c r="B98" s="194">
        <v>3.354E-2</v>
      </c>
    </row>
    <row r="99" spans="1:2" x14ac:dyDescent="0.25">
      <c r="A99" s="8">
        <v>22463</v>
      </c>
      <c r="B99" s="194">
        <v>3.354E-2</v>
      </c>
    </row>
    <row r="100" spans="1:2" x14ac:dyDescent="0.25">
      <c r="A100" s="8">
        <v>22282</v>
      </c>
      <c r="B100" s="194">
        <v>3.354E-2</v>
      </c>
    </row>
    <row r="101" spans="1:2" x14ac:dyDescent="0.25">
      <c r="A101" s="8">
        <v>22098</v>
      </c>
      <c r="B101" s="194">
        <v>3.354E-2</v>
      </c>
    </row>
    <row r="102" spans="1:2" x14ac:dyDescent="0.25">
      <c r="A102" s="8">
        <v>21916</v>
      </c>
      <c r="B102" s="194">
        <v>3.2009999999999997E-2</v>
      </c>
    </row>
    <row r="103" spans="1:2" x14ac:dyDescent="0.25">
      <c r="A103" s="8">
        <v>21732</v>
      </c>
      <c r="B103" s="194">
        <v>3.049E-2</v>
      </c>
    </row>
    <row r="104" spans="1:2" x14ac:dyDescent="0.25">
      <c r="A104" s="8">
        <v>21551</v>
      </c>
      <c r="B104" s="194">
        <v>2.8969999999999999E-2</v>
      </c>
    </row>
    <row r="105" spans="1:2" x14ac:dyDescent="0.25">
      <c r="A105" s="8">
        <v>21367</v>
      </c>
      <c r="B105" s="194">
        <v>2.7439999999999999E-2</v>
      </c>
    </row>
    <row r="106" spans="1:2" x14ac:dyDescent="0.25">
      <c r="A106" s="8">
        <v>21186</v>
      </c>
      <c r="B106" s="194">
        <v>2.5149999999999999E-2</v>
      </c>
    </row>
    <row r="107" spans="1:2" x14ac:dyDescent="0.25">
      <c r="A107" s="8">
        <v>21002</v>
      </c>
      <c r="B107" s="194">
        <v>2.2870000000000001E-2</v>
      </c>
    </row>
    <row r="108" spans="1:2" x14ac:dyDescent="0.25">
      <c r="A108" s="8">
        <v>20821</v>
      </c>
      <c r="B108" s="194">
        <v>2.2870000000000001E-2</v>
      </c>
    </row>
    <row r="109" spans="1:2" x14ac:dyDescent="0.25">
      <c r="A109" s="8">
        <v>20637</v>
      </c>
      <c r="B109" s="194">
        <v>2.1340000000000001E-2</v>
      </c>
    </row>
    <row r="110" spans="1:2" x14ac:dyDescent="0.25">
      <c r="A110" s="8">
        <v>20455</v>
      </c>
      <c r="B110" s="194">
        <v>2.1340000000000001E-2</v>
      </c>
    </row>
    <row r="111" spans="1:2" x14ac:dyDescent="0.25">
      <c r="A111" s="8">
        <v>20271</v>
      </c>
      <c r="B111" s="194">
        <v>1.9820000000000001E-2</v>
      </c>
    </row>
    <row r="112" spans="1:2" x14ac:dyDescent="0.25">
      <c r="A112" s="8">
        <v>20090</v>
      </c>
      <c r="B112" s="194">
        <v>1.9060000000000001E-2</v>
      </c>
    </row>
    <row r="113" spans="1:2" x14ac:dyDescent="0.25">
      <c r="A113" s="8">
        <v>19906</v>
      </c>
      <c r="B113" s="194">
        <v>1.9060000000000001E-2</v>
      </c>
    </row>
    <row r="114" spans="1:2" x14ac:dyDescent="0.25">
      <c r="A114" s="8">
        <v>19725</v>
      </c>
      <c r="B114" s="194">
        <v>1.9060000000000001E-2</v>
      </c>
    </row>
    <row r="115" spans="1:2" x14ac:dyDescent="0.25">
      <c r="A115" s="8">
        <v>19541</v>
      </c>
      <c r="B115" s="194">
        <v>1.9060000000000001E-2</v>
      </c>
    </row>
    <row r="116" spans="1:2" x14ac:dyDescent="0.25">
      <c r="A116" s="8">
        <v>19360</v>
      </c>
      <c r="B116" s="194">
        <v>1.9060000000000001E-2</v>
      </c>
    </row>
    <row r="117" spans="1:2" x14ac:dyDescent="0.25">
      <c r="A117" s="8">
        <v>19176</v>
      </c>
      <c r="B117" s="194">
        <v>1.9060000000000001E-2</v>
      </c>
    </row>
    <row r="118" spans="1:2" x14ac:dyDescent="0.25">
      <c r="A118" s="8">
        <v>18994</v>
      </c>
      <c r="B118" s="194">
        <v>1.8290000000000001E-2</v>
      </c>
    </row>
    <row r="119" spans="1:2" x14ac:dyDescent="0.25">
      <c r="A119" s="8">
        <v>18810</v>
      </c>
      <c r="B119" s="194">
        <v>1.677E-2</v>
      </c>
    </row>
    <row r="120" spans="1:2" x14ac:dyDescent="0.25">
      <c r="A120" s="8">
        <v>18629</v>
      </c>
      <c r="B120" s="194">
        <v>1.372E-2</v>
      </c>
    </row>
    <row r="121" spans="1:2" x14ac:dyDescent="0.25">
      <c r="A121" s="8">
        <v>18445</v>
      </c>
      <c r="B121" s="194">
        <v>1.2200000000000001E-2</v>
      </c>
    </row>
    <row r="122" spans="1:2" x14ac:dyDescent="0.25">
      <c r="A122" s="8">
        <v>18264</v>
      </c>
      <c r="B122" s="194">
        <v>9.1500000000000001E-3</v>
      </c>
    </row>
    <row r="123" spans="1:2" x14ac:dyDescent="0.25">
      <c r="A123" s="8">
        <v>18080</v>
      </c>
      <c r="B123" s="194">
        <v>9.1500000000000001E-3</v>
      </c>
    </row>
    <row r="124" spans="1:2" x14ac:dyDescent="0.25">
      <c r="A124" s="8">
        <v>17899</v>
      </c>
      <c r="B124" s="194">
        <v>9.1500000000000001E-3</v>
      </c>
    </row>
    <row r="125" spans="1:2" ht="45" x14ac:dyDescent="0.25">
      <c r="A125" s="297" t="s">
        <v>1</v>
      </c>
      <c r="B125" s="301" t="s">
        <v>955</v>
      </c>
    </row>
    <row r="127" spans="1:2" x14ac:dyDescent="0.25">
      <c r="A127" s="12"/>
      <c r="B127" s="22"/>
    </row>
    <row r="128" spans="1:2" x14ac:dyDescent="0.25">
      <c r="B128" s="23"/>
    </row>
    <row r="129" spans="1:2" x14ac:dyDescent="0.25">
      <c r="B129" s="12"/>
    </row>
    <row r="130" spans="1:2" x14ac:dyDescent="0.25">
      <c r="B130" s="22"/>
    </row>
    <row r="131" spans="1:2" x14ac:dyDescent="0.25">
      <c r="B131" s="23"/>
    </row>
    <row r="132" spans="1:2" x14ac:dyDescent="0.25">
      <c r="B132" s="23"/>
    </row>
    <row r="133" spans="1:2" x14ac:dyDescent="0.25">
      <c r="B133" s="23"/>
    </row>
    <row r="134" spans="1:2" x14ac:dyDescent="0.25">
      <c r="B134" s="12"/>
    </row>
    <row r="135" spans="1:2" x14ac:dyDescent="0.25">
      <c r="A135" s="12"/>
      <c r="B135" s="12"/>
    </row>
    <row r="136" spans="1:2" x14ac:dyDescent="0.25">
      <c r="A136" s="12"/>
      <c r="B136" s="12"/>
    </row>
    <row r="137" spans="1:2" x14ac:dyDescent="0.25">
      <c r="A137" s="12"/>
      <c r="B137" s="12"/>
    </row>
    <row r="138" spans="1:2" x14ac:dyDescent="0.25">
      <c r="A138" s="12"/>
      <c r="B138" s="12"/>
    </row>
    <row r="139" spans="1:2" x14ac:dyDescent="0.25">
      <c r="A139" s="12"/>
      <c r="B139" s="12"/>
    </row>
    <row r="140" spans="1:2" x14ac:dyDescent="0.25">
      <c r="A140" s="12"/>
      <c r="B140" s="12"/>
    </row>
    <row r="141" spans="1:2" x14ac:dyDescent="0.25">
      <c r="A141" s="12"/>
      <c r="B141" s="12"/>
    </row>
    <row r="142" spans="1:2" x14ac:dyDescent="0.25">
      <c r="A142" s="12"/>
      <c r="B142" s="12"/>
    </row>
    <row r="143" spans="1:2" x14ac:dyDescent="0.25">
      <c r="A143" s="12"/>
      <c r="B143" s="12"/>
    </row>
    <row r="144" spans="1:2" x14ac:dyDescent="0.25">
      <c r="A144" s="12"/>
      <c r="B144" s="12"/>
    </row>
    <row r="145" spans="1:2" x14ac:dyDescent="0.25">
      <c r="A145" s="12"/>
      <c r="B145" s="12"/>
    </row>
    <row r="146" spans="1:2" x14ac:dyDescent="0.25">
      <c r="A146" s="12"/>
      <c r="B146" s="12"/>
    </row>
    <row r="147" spans="1:2" x14ac:dyDescent="0.25">
      <c r="A147" s="12"/>
      <c r="B147" s="12"/>
    </row>
    <row r="148" spans="1:2" x14ac:dyDescent="0.25">
      <c r="A148" s="12"/>
      <c r="B148" s="12"/>
    </row>
    <row r="149" spans="1:2" x14ac:dyDescent="0.25">
      <c r="A149" s="12"/>
      <c r="B149" s="12"/>
    </row>
    <row r="150" spans="1:2" x14ac:dyDescent="0.25">
      <c r="A150" s="12"/>
      <c r="B150" s="1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zoomScaleNormal="100" workbookViewId="0">
      <pane xSplit="1" ySplit="2" topLeftCell="B60" activePane="bottomRight" state="frozen"/>
      <selection activeCell="A2" sqref="A2"/>
      <selection pane="topRight" activeCell="B2" sqref="B2"/>
      <selection pane="bottomLeft" activeCell="A4" sqref="A4"/>
      <selection pane="bottomRight" activeCell="K96" sqref="K96"/>
    </sheetView>
  </sheetViews>
  <sheetFormatPr baseColWidth="10" defaultRowHeight="15" x14ac:dyDescent="0.25"/>
  <cols>
    <col min="1" max="2" width="14.28515625" style="61" customWidth="1"/>
    <col min="3" max="3" width="17.42578125" style="260" customWidth="1"/>
    <col min="4" max="4" width="15.5703125" style="260" customWidth="1"/>
    <col min="5" max="5" width="25.140625" style="38" customWidth="1"/>
    <col min="6" max="6" width="80.85546875" style="38" customWidth="1"/>
    <col min="7" max="16384" width="11.42578125" style="38"/>
  </cols>
  <sheetData>
    <row r="1" spans="1:8" hidden="1" x14ac:dyDescent="0.25">
      <c r="A1" s="61" t="s">
        <v>0</v>
      </c>
      <c r="B1" s="260" t="s">
        <v>1201</v>
      </c>
      <c r="C1" s="260" t="s">
        <v>1202</v>
      </c>
      <c r="D1" s="260" t="s">
        <v>1203</v>
      </c>
      <c r="E1" s="24" t="s">
        <v>683</v>
      </c>
      <c r="F1" s="24" t="s">
        <v>678</v>
      </c>
    </row>
    <row r="2" spans="1:8" ht="54" customHeight="1" x14ac:dyDescent="0.25">
      <c r="A2" s="387" t="s">
        <v>127</v>
      </c>
      <c r="B2" s="388" t="s">
        <v>961</v>
      </c>
      <c r="C2" s="299" t="s">
        <v>1204</v>
      </c>
      <c r="D2" s="299" t="s">
        <v>1205</v>
      </c>
      <c r="E2" s="386" t="s">
        <v>1196</v>
      </c>
      <c r="F2" s="388" t="s">
        <v>1</v>
      </c>
    </row>
    <row r="3" spans="1:8" x14ac:dyDescent="0.25">
      <c r="A3" s="433" t="s">
        <v>962</v>
      </c>
      <c r="B3" s="303">
        <v>4.415</v>
      </c>
      <c r="D3" s="303"/>
      <c r="E3" s="194"/>
    </row>
    <row r="4" spans="1:8" x14ac:dyDescent="0.25">
      <c r="A4" s="8">
        <v>40909</v>
      </c>
      <c r="B4" s="303">
        <v>3.9039999999999999</v>
      </c>
      <c r="D4" s="303"/>
      <c r="E4" s="194"/>
    </row>
    <row r="5" spans="1:8" x14ac:dyDescent="0.25">
      <c r="A5" s="8">
        <v>40544</v>
      </c>
      <c r="B5" s="303">
        <v>3.617</v>
      </c>
      <c r="D5" s="303"/>
      <c r="E5" s="194"/>
    </row>
    <row r="6" spans="1:8" x14ac:dyDescent="0.25">
      <c r="A6" s="8">
        <v>40179</v>
      </c>
      <c r="B6" s="303">
        <v>3.3450000000000002</v>
      </c>
      <c r="D6" s="303"/>
      <c r="E6" s="194"/>
    </row>
    <row r="7" spans="1:8" x14ac:dyDescent="0.25">
      <c r="A7" s="8">
        <v>39814</v>
      </c>
      <c r="B7" s="303">
        <v>3.1259999999999999</v>
      </c>
      <c r="D7" s="303"/>
      <c r="E7" s="196"/>
    </row>
    <row r="8" spans="1:8" x14ac:dyDescent="0.25">
      <c r="A8" s="8">
        <v>39692</v>
      </c>
      <c r="B8" s="303">
        <v>2.8959999999999999</v>
      </c>
      <c r="D8" s="303"/>
      <c r="E8" s="194"/>
    </row>
    <row r="9" spans="1:8" x14ac:dyDescent="0.25">
      <c r="A9" s="8">
        <v>39448</v>
      </c>
      <c r="B9" s="303">
        <v>2.8959999999999999</v>
      </c>
      <c r="D9" s="303"/>
      <c r="E9" s="194"/>
    </row>
    <row r="10" spans="1:8" x14ac:dyDescent="0.25">
      <c r="A10" s="8">
        <v>39083</v>
      </c>
      <c r="B10" s="303">
        <v>2.8639999999999999</v>
      </c>
      <c r="D10" s="303"/>
      <c r="E10" s="194"/>
    </row>
    <row r="11" spans="1:8" x14ac:dyDescent="0.25">
      <c r="A11" s="8">
        <v>38718</v>
      </c>
      <c r="B11" s="303">
        <v>2.8130000000000002</v>
      </c>
      <c r="D11" s="303"/>
      <c r="E11" s="194"/>
    </row>
    <row r="12" spans="1:8" x14ac:dyDescent="0.25">
      <c r="A12" s="8">
        <v>38353</v>
      </c>
      <c r="B12" s="303">
        <v>2.7629999999999999</v>
      </c>
      <c r="D12" s="303"/>
      <c r="E12" s="194"/>
    </row>
    <row r="13" spans="1:8" x14ac:dyDescent="0.25">
      <c r="A13" s="8">
        <v>37987</v>
      </c>
      <c r="B13" s="303">
        <v>2.7090000000000001</v>
      </c>
      <c r="D13" s="303"/>
      <c r="E13" s="195"/>
    </row>
    <row r="14" spans="1:8" x14ac:dyDescent="0.25">
      <c r="A14" s="8">
        <v>37622</v>
      </c>
      <c r="B14" s="303">
        <v>2.6640000000000001</v>
      </c>
      <c r="D14" s="303"/>
      <c r="E14" s="197"/>
    </row>
    <row r="15" spans="1:8" x14ac:dyDescent="0.25">
      <c r="A15" s="8">
        <v>37257</v>
      </c>
      <c r="B15" s="303">
        <v>2.64</v>
      </c>
      <c r="D15" s="303"/>
      <c r="E15" s="197"/>
      <c r="F15" s="302"/>
      <c r="H15" s="302"/>
    </row>
    <row r="16" spans="1:8" x14ac:dyDescent="0.25">
      <c r="A16" s="8">
        <v>36892</v>
      </c>
      <c r="B16" s="303">
        <v>2.552</v>
      </c>
      <c r="D16" s="303"/>
      <c r="E16" s="77"/>
    </row>
    <row r="17" spans="1:5" x14ac:dyDescent="0.25">
      <c r="A17" s="8">
        <v>36526</v>
      </c>
      <c r="B17" s="303">
        <v>2.5030000000000001</v>
      </c>
      <c r="D17" s="303"/>
    </row>
    <row r="18" spans="1:5" x14ac:dyDescent="0.25">
      <c r="A18" s="8">
        <v>36161</v>
      </c>
      <c r="B18" s="303">
        <v>2.4510000000000001</v>
      </c>
      <c r="D18" s="303"/>
      <c r="E18" s="199"/>
    </row>
    <row r="19" spans="1:5" x14ac:dyDescent="0.25">
      <c r="A19" s="8">
        <v>35796</v>
      </c>
      <c r="B19" s="303">
        <v>2.4</v>
      </c>
      <c r="D19" s="303"/>
      <c r="E19" s="200"/>
    </row>
    <row r="20" spans="1:5" x14ac:dyDescent="0.25">
      <c r="A20" s="8">
        <v>35431</v>
      </c>
      <c r="B20" s="303">
        <v>2.3679999999999999</v>
      </c>
      <c r="D20" s="303"/>
      <c r="E20" s="24"/>
    </row>
    <row r="21" spans="1:5" x14ac:dyDescent="0.25">
      <c r="A21" s="8">
        <v>35065</v>
      </c>
      <c r="B21" s="303">
        <v>2.3580000000000001</v>
      </c>
      <c r="D21" s="303"/>
      <c r="E21" s="199"/>
    </row>
    <row r="22" spans="1:5" x14ac:dyDescent="0.25">
      <c r="A22" s="8">
        <v>34700</v>
      </c>
      <c r="B22" s="303">
        <v>2.3140000000000001</v>
      </c>
      <c r="D22" s="303"/>
      <c r="E22" s="200"/>
    </row>
    <row r="23" spans="1:5" x14ac:dyDescent="0.25">
      <c r="A23" s="8">
        <v>34335</v>
      </c>
      <c r="B23" s="303">
        <v>2.2679999999999998</v>
      </c>
      <c r="D23" s="303"/>
      <c r="E23" s="200"/>
    </row>
    <row r="24" spans="1:5" x14ac:dyDescent="0.25">
      <c r="A24" s="8">
        <v>33970</v>
      </c>
      <c r="B24" s="303">
        <v>2.238</v>
      </c>
      <c r="D24" s="303"/>
      <c r="E24" s="200"/>
    </row>
    <row r="25" spans="1:5" x14ac:dyDescent="0.25">
      <c r="A25" s="8">
        <v>33604</v>
      </c>
      <c r="B25" s="303">
        <v>2.1720000000000002</v>
      </c>
      <c r="D25" s="303"/>
      <c r="E25" s="24"/>
    </row>
    <row r="26" spans="1:5" x14ac:dyDescent="0.25">
      <c r="A26" s="8">
        <v>33239</v>
      </c>
      <c r="B26" s="303">
        <v>2.1070000000000002</v>
      </c>
      <c r="D26" s="303"/>
      <c r="E26" s="24"/>
    </row>
    <row r="27" spans="1:5" x14ac:dyDescent="0.25">
      <c r="A27" s="8">
        <v>32874</v>
      </c>
      <c r="B27" s="303">
        <v>2.0630000000000002</v>
      </c>
      <c r="D27" s="303"/>
      <c r="E27" s="24"/>
    </row>
    <row r="28" spans="1:5" x14ac:dyDescent="0.25">
      <c r="A28" s="8">
        <v>32509</v>
      </c>
      <c r="B28" s="303">
        <v>2.0030000000000001</v>
      </c>
      <c r="D28" s="303"/>
      <c r="E28" s="24"/>
    </row>
    <row r="29" spans="1:5" x14ac:dyDescent="0.25">
      <c r="A29" s="8">
        <v>32143</v>
      </c>
      <c r="B29" s="303">
        <v>1.9410000000000001</v>
      </c>
      <c r="D29" s="303"/>
      <c r="E29" s="24"/>
    </row>
    <row r="30" spans="1:5" x14ac:dyDescent="0.25">
      <c r="A30" s="8">
        <v>31778</v>
      </c>
      <c r="B30" s="303">
        <v>1.9039999999999999</v>
      </c>
      <c r="D30" s="303"/>
      <c r="E30" s="24"/>
    </row>
    <row r="31" spans="1:5" x14ac:dyDescent="0.25">
      <c r="A31" s="8">
        <v>31413</v>
      </c>
      <c r="B31" s="303">
        <v>1.8859999999999999</v>
      </c>
      <c r="D31" s="303"/>
      <c r="E31" s="24"/>
    </row>
    <row r="32" spans="1:5" x14ac:dyDescent="0.25">
      <c r="A32" s="8">
        <v>31048</v>
      </c>
      <c r="B32" s="303">
        <v>1.825</v>
      </c>
      <c r="D32" s="303"/>
      <c r="E32" s="24"/>
    </row>
    <row r="33" spans="1:6" x14ac:dyDescent="0.25">
      <c r="A33" s="8">
        <v>30682</v>
      </c>
      <c r="B33" s="303">
        <v>1.738</v>
      </c>
      <c r="D33" s="303"/>
      <c r="E33" s="24"/>
    </row>
    <row r="34" spans="1:6" x14ac:dyDescent="0.25">
      <c r="A34" s="8">
        <v>30317</v>
      </c>
      <c r="B34" s="303">
        <v>1.6240000000000001</v>
      </c>
      <c r="D34" s="303"/>
      <c r="E34" s="24"/>
    </row>
    <row r="35" spans="1:6" x14ac:dyDescent="0.25">
      <c r="A35" s="8">
        <v>29952</v>
      </c>
      <c r="B35" s="303">
        <v>1.47</v>
      </c>
      <c r="D35" s="303"/>
      <c r="E35" s="24"/>
    </row>
    <row r="36" spans="1:6" x14ac:dyDescent="0.25">
      <c r="A36" s="8">
        <v>29587</v>
      </c>
      <c r="B36" s="303">
        <v>1.276</v>
      </c>
      <c r="D36" s="303"/>
      <c r="E36" s="24"/>
    </row>
    <row r="37" spans="1:6" x14ac:dyDescent="0.25">
      <c r="A37" s="8">
        <v>29221</v>
      </c>
      <c r="B37" s="303">
        <v>1.133</v>
      </c>
      <c r="D37" s="303"/>
      <c r="E37" s="24"/>
    </row>
    <row r="38" spans="1:6" x14ac:dyDescent="0.25">
      <c r="A38" s="8">
        <v>28856</v>
      </c>
      <c r="B38" s="303">
        <v>1.0049999999999999</v>
      </c>
      <c r="D38" s="303"/>
      <c r="E38" s="24"/>
    </row>
    <row r="39" spans="1:6" x14ac:dyDescent="0.25">
      <c r="A39" s="8">
        <v>28491</v>
      </c>
      <c r="B39" s="303">
        <v>0.90200000000000002</v>
      </c>
      <c r="D39" s="303"/>
      <c r="E39" s="24"/>
    </row>
    <row r="40" spans="1:6" x14ac:dyDescent="0.25">
      <c r="A40" s="8">
        <v>28126</v>
      </c>
      <c r="B40" s="303">
        <v>0.82499999999999996</v>
      </c>
      <c r="D40" s="303"/>
      <c r="E40" s="24"/>
    </row>
    <row r="41" spans="1:6" x14ac:dyDescent="0.25">
      <c r="A41" s="8">
        <v>27760</v>
      </c>
      <c r="B41" s="303">
        <v>0.74099999999999999</v>
      </c>
      <c r="D41" s="303"/>
      <c r="E41" s="24"/>
    </row>
    <row r="42" spans="1:6" x14ac:dyDescent="0.25">
      <c r="A42" s="8">
        <v>27395</v>
      </c>
      <c r="B42" s="303">
        <v>0.64200000000000002</v>
      </c>
      <c r="D42" s="303"/>
    </row>
    <row r="43" spans="1:6" x14ac:dyDescent="0.25">
      <c r="A43" s="8">
        <v>27030</v>
      </c>
      <c r="B43" s="303">
        <v>0.56599999999999995</v>
      </c>
      <c r="D43" s="303"/>
    </row>
    <row r="44" spans="1:6" x14ac:dyDescent="0.25">
      <c r="A44" s="8">
        <v>26665</v>
      </c>
      <c r="B44" s="303">
        <v>0.495</v>
      </c>
      <c r="D44" s="303"/>
    </row>
    <row r="45" spans="1:6" x14ac:dyDescent="0.25">
      <c r="A45" s="8">
        <v>26299</v>
      </c>
      <c r="B45" s="303">
        <v>0.45400000000000001</v>
      </c>
      <c r="D45" s="303"/>
    </row>
    <row r="46" spans="1:6" x14ac:dyDescent="0.25">
      <c r="A46" s="8">
        <v>25934</v>
      </c>
      <c r="B46" s="303">
        <v>0.42099999999999999</v>
      </c>
      <c r="D46" s="303"/>
      <c r="F46" s="38" t="s">
        <v>965</v>
      </c>
    </row>
    <row r="47" spans="1:6" x14ac:dyDescent="0.25">
      <c r="A47" s="8">
        <v>25569</v>
      </c>
      <c r="B47" s="17"/>
      <c r="C47" s="303">
        <v>0.39500000000000002</v>
      </c>
      <c r="D47" s="303">
        <v>0.39500000000000002</v>
      </c>
    </row>
    <row r="48" spans="1:6" x14ac:dyDescent="0.25">
      <c r="A48" s="8">
        <v>25204</v>
      </c>
      <c r="B48" s="17"/>
      <c r="C48" s="303">
        <v>0.36899999999999999</v>
      </c>
      <c r="D48" s="303">
        <v>0.36899999999999999</v>
      </c>
    </row>
    <row r="49" spans="1:4" x14ac:dyDescent="0.25">
      <c r="A49" s="8">
        <v>24838</v>
      </c>
      <c r="B49" s="17"/>
      <c r="C49" s="303">
        <v>0.34499999999999997</v>
      </c>
      <c r="D49" s="303">
        <v>0.34499999999999997</v>
      </c>
    </row>
    <row r="50" spans="1:4" x14ac:dyDescent="0.25">
      <c r="A50" s="8">
        <v>24473</v>
      </c>
      <c r="B50" s="17"/>
      <c r="C50" s="303">
        <v>0.3</v>
      </c>
      <c r="D50" s="303">
        <v>0.3</v>
      </c>
    </row>
    <row r="51" spans="1:4" x14ac:dyDescent="0.25">
      <c r="A51" s="8">
        <v>24108</v>
      </c>
      <c r="B51" s="17"/>
      <c r="C51" s="303">
        <v>0.28799999999999998</v>
      </c>
      <c r="D51" s="303">
        <v>0.28799999999999998</v>
      </c>
    </row>
    <row r="52" spans="1:4" x14ac:dyDescent="0.25">
      <c r="A52" s="8">
        <v>23743</v>
      </c>
      <c r="B52" s="17"/>
      <c r="C52" s="303">
        <v>0.27700000000000002</v>
      </c>
      <c r="D52" s="303">
        <v>0.27700000000000002</v>
      </c>
    </row>
    <row r="53" spans="1:4" x14ac:dyDescent="0.25">
      <c r="A53" s="8">
        <v>23377</v>
      </c>
      <c r="B53" s="17"/>
      <c r="C53" s="303">
        <v>0.26500000000000001</v>
      </c>
      <c r="D53" s="303">
        <v>0.26500000000000001</v>
      </c>
    </row>
    <row r="54" spans="1:4" x14ac:dyDescent="0.25">
      <c r="A54" s="8">
        <v>23012</v>
      </c>
      <c r="B54" s="17"/>
      <c r="C54" s="303">
        <v>0.25</v>
      </c>
      <c r="D54" s="303">
        <v>0.25</v>
      </c>
    </row>
    <row r="55" spans="1:4" x14ac:dyDescent="0.25">
      <c r="A55" s="8">
        <v>22647</v>
      </c>
      <c r="B55" s="17"/>
      <c r="C55" s="303">
        <v>0.22700000000000001</v>
      </c>
      <c r="D55" s="303">
        <v>0.22700000000000001</v>
      </c>
    </row>
    <row r="56" spans="1:4" x14ac:dyDescent="0.25">
      <c r="A56" s="8">
        <v>22282</v>
      </c>
      <c r="B56" s="17"/>
      <c r="C56" s="303">
        <v>0.20699999999999999</v>
      </c>
      <c r="D56" s="303">
        <v>0.20699999999999999</v>
      </c>
    </row>
    <row r="57" spans="1:4" x14ac:dyDescent="0.25">
      <c r="A57" s="8">
        <v>21916</v>
      </c>
      <c r="B57" s="17"/>
      <c r="C57" s="303">
        <v>0.19700000000000001</v>
      </c>
      <c r="D57" s="303">
        <v>0.19700000000000001</v>
      </c>
    </row>
    <row r="58" spans="1:4" x14ac:dyDescent="0.25">
      <c r="A58" s="8">
        <v>21551</v>
      </c>
      <c r="B58" s="17"/>
      <c r="C58" s="303">
        <v>0.191</v>
      </c>
      <c r="D58" s="303">
        <v>0.191</v>
      </c>
    </row>
    <row r="59" spans="1:4" x14ac:dyDescent="0.25">
      <c r="A59" s="8">
        <v>21186</v>
      </c>
      <c r="B59" s="17"/>
      <c r="C59" s="303">
        <v>0.17699999999999999</v>
      </c>
      <c r="D59" s="303">
        <v>0.17699999999999999</v>
      </c>
    </row>
    <row r="60" spans="1:4" x14ac:dyDescent="0.25">
      <c r="A60" s="8">
        <v>20821</v>
      </c>
      <c r="B60" s="17"/>
      <c r="C60" s="303">
        <v>0.14799999999999999</v>
      </c>
      <c r="D60" s="303">
        <v>0.14799999999999999</v>
      </c>
    </row>
    <row r="61" spans="1:4" x14ac:dyDescent="0.25">
      <c r="A61" s="8">
        <v>20455</v>
      </c>
      <c r="B61" s="17"/>
      <c r="C61" s="303">
        <v>0.122</v>
      </c>
      <c r="D61" s="303">
        <v>0.122</v>
      </c>
    </row>
    <row r="62" spans="1:4" x14ac:dyDescent="0.25">
      <c r="A62" s="8">
        <v>20090</v>
      </c>
      <c r="B62" s="17"/>
      <c r="C62" s="303">
        <v>0.113</v>
      </c>
      <c r="D62" s="303" t="s">
        <v>963</v>
      </c>
    </row>
    <row r="63" spans="1:4" x14ac:dyDescent="0.25">
      <c r="A63" s="8">
        <v>19725</v>
      </c>
      <c r="B63" s="17"/>
      <c r="C63" s="303">
        <v>9.9000000000000005E-2</v>
      </c>
      <c r="D63" s="303">
        <v>9.9000000000000005E-2</v>
      </c>
    </row>
    <row r="64" spans="1:4" x14ac:dyDescent="0.25">
      <c r="A64" s="8">
        <v>19360</v>
      </c>
      <c r="B64" s="17"/>
      <c r="C64" s="303">
        <v>9.6000000000000002E-2</v>
      </c>
      <c r="D64" s="303">
        <v>9.6000000000000002E-2</v>
      </c>
    </row>
    <row r="65" spans="1:6" x14ac:dyDescent="0.25">
      <c r="A65" s="8">
        <v>18994</v>
      </c>
      <c r="B65" s="17"/>
      <c r="C65" s="303">
        <v>9.6000000000000002E-2</v>
      </c>
      <c r="D65" s="303">
        <v>9.6000000000000002E-2</v>
      </c>
    </row>
    <row r="66" spans="1:6" x14ac:dyDescent="0.25">
      <c r="A66" s="8">
        <v>18629</v>
      </c>
      <c r="B66" s="17"/>
      <c r="C66" s="303">
        <v>9.6000000000000002E-2</v>
      </c>
      <c r="D66" s="303">
        <v>9.6000000000000002E-2</v>
      </c>
    </row>
    <row r="67" spans="1:6" ht="13.5" customHeight="1" x14ac:dyDescent="0.25">
      <c r="A67" s="8">
        <v>18264</v>
      </c>
      <c r="B67" s="17"/>
      <c r="C67" s="303">
        <v>7.9000000000000001E-2</v>
      </c>
      <c r="D67" s="303">
        <v>7.9000000000000001E-2</v>
      </c>
      <c r="E67" s="300"/>
      <c r="F67" s="300"/>
    </row>
    <row r="68" spans="1:6" ht="12.75" customHeight="1" x14ac:dyDescent="0.25">
      <c r="A68" s="8">
        <v>17899</v>
      </c>
      <c r="B68" s="17"/>
      <c r="C68" s="303">
        <v>6.4000000000000001E-2</v>
      </c>
      <c r="D68" s="303">
        <v>6.4000000000000001E-2</v>
      </c>
    </row>
    <row r="69" spans="1:6" x14ac:dyDescent="0.25">
      <c r="A69" s="8">
        <v>17533</v>
      </c>
      <c r="B69" s="17"/>
      <c r="C69" s="303">
        <v>0.56000000000000005</v>
      </c>
      <c r="D69" s="303">
        <v>0.56000000000000005</v>
      </c>
    </row>
    <row r="70" spans="1:6" x14ac:dyDescent="0.25">
      <c r="A70" s="8">
        <v>17168</v>
      </c>
      <c r="B70" s="17"/>
      <c r="C70" s="303">
        <v>0.04</v>
      </c>
      <c r="D70" s="303">
        <v>0.04</v>
      </c>
      <c r="F70" s="38" t="s">
        <v>1206</v>
      </c>
    </row>
    <row r="71" spans="1:6" x14ac:dyDescent="0.25">
      <c r="A71" s="8">
        <v>16803</v>
      </c>
      <c r="B71" s="17"/>
      <c r="C71" s="303">
        <v>2.7439999999999999E-2</v>
      </c>
      <c r="D71" s="303">
        <v>3.049E-2</v>
      </c>
    </row>
    <row r="72" spans="1:6" x14ac:dyDescent="0.25">
      <c r="A72" s="8">
        <v>16438</v>
      </c>
      <c r="B72" s="17"/>
      <c r="C72" s="303">
        <v>1.524E-2</v>
      </c>
      <c r="D72" s="303">
        <v>1.8290000000000001E-2</v>
      </c>
    </row>
    <row r="73" spans="1:6" x14ac:dyDescent="0.25">
      <c r="A73" s="8">
        <v>16072</v>
      </c>
      <c r="B73" s="17"/>
      <c r="C73" s="303">
        <v>1.0670000000000001E-2</v>
      </c>
      <c r="D73" s="303">
        <v>1.2200000000000001E-2</v>
      </c>
    </row>
    <row r="74" spans="1:6" x14ac:dyDescent="0.25">
      <c r="A74" s="8">
        <v>15707</v>
      </c>
      <c r="B74" s="17"/>
      <c r="C74" s="303">
        <v>9.4500000000000001E-3</v>
      </c>
      <c r="D74" s="303">
        <v>1.2200000000000001E-2</v>
      </c>
    </row>
    <row r="75" spans="1:6" x14ac:dyDescent="0.25">
      <c r="A75" s="8">
        <v>15342</v>
      </c>
      <c r="B75" s="17"/>
      <c r="C75" s="303">
        <v>8.5400000000000007E-3</v>
      </c>
      <c r="D75" s="303">
        <v>1.0670000000000001E-2</v>
      </c>
    </row>
    <row r="76" spans="1:6" x14ac:dyDescent="0.25">
      <c r="A76" s="8">
        <v>14977</v>
      </c>
      <c r="B76" s="17"/>
      <c r="C76" s="303">
        <v>7.62E-3</v>
      </c>
      <c r="D76" s="303">
        <v>1.0670000000000001E-2</v>
      </c>
    </row>
    <row r="77" spans="1:6" x14ac:dyDescent="0.25">
      <c r="A77" s="8">
        <v>14611</v>
      </c>
      <c r="B77" s="17"/>
      <c r="C77" s="303">
        <v>7.1700000000000002E-3</v>
      </c>
      <c r="D77" s="303">
        <v>9.1500000000000001E-3</v>
      </c>
    </row>
    <row r="78" spans="1:6" x14ac:dyDescent="0.25">
      <c r="A78" s="8">
        <v>14246</v>
      </c>
      <c r="B78" s="17"/>
      <c r="C78" s="303">
        <v>6.8599999999999998E-3</v>
      </c>
      <c r="D78" s="303">
        <v>8.3800000000000003E-3</v>
      </c>
    </row>
    <row r="79" spans="1:6" x14ac:dyDescent="0.25">
      <c r="A79" s="8">
        <v>13881</v>
      </c>
      <c r="B79" s="17"/>
      <c r="C79" s="303">
        <v>6.5599999999999999E-3</v>
      </c>
      <c r="D79" s="303">
        <v>6.8599999999999998E-3</v>
      </c>
    </row>
    <row r="80" spans="1:6" x14ac:dyDescent="0.25">
      <c r="A80" s="8">
        <v>12785</v>
      </c>
      <c r="B80" s="17"/>
      <c r="C80" s="303">
        <v>5.79E-3</v>
      </c>
      <c r="D80" s="303">
        <v>6.1000000000000004E-3</v>
      </c>
    </row>
    <row r="81" spans="1:4" x14ac:dyDescent="0.25">
      <c r="A81" s="8">
        <v>10959</v>
      </c>
      <c r="B81" s="17"/>
      <c r="C81" s="303">
        <v>5.3400000000000001E-3</v>
      </c>
      <c r="D81" s="303">
        <v>6.8599999999999998E-3</v>
      </c>
    </row>
    <row r="82" spans="1:4" x14ac:dyDescent="0.25">
      <c r="A82" s="8">
        <v>10594</v>
      </c>
      <c r="B82" s="17"/>
      <c r="C82" s="303">
        <v>4.8799999999999998E-3</v>
      </c>
      <c r="D82" s="303">
        <v>6.1000000000000004E-3</v>
      </c>
    </row>
    <row r="83" spans="1:4" x14ac:dyDescent="0.25">
      <c r="A83" s="8">
        <v>10228</v>
      </c>
      <c r="B83" s="17"/>
      <c r="C83" s="303">
        <v>4.8799999999999998E-3</v>
      </c>
      <c r="D83" s="303">
        <v>5.7200000000000003E-3</v>
      </c>
    </row>
    <row r="84" spans="1:4" x14ac:dyDescent="0.25">
      <c r="A84" s="8">
        <v>9863</v>
      </c>
      <c r="B84" s="17"/>
      <c r="C84" s="303">
        <v>4.5700000000000003E-3</v>
      </c>
      <c r="D84" s="303">
        <v>5.3400000000000001E-3</v>
      </c>
    </row>
    <row r="85" spans="1:4" x14ac:dyDescent="0.25">
      <c r="A85" s="8">
        <v>9498</v>
      </c>
      <c r="B85" s="17"/>
      <c r="C85" s="303">
        <v>3.3500000000000001E-3</v>
      </c>
      <c r="D85" s="303">
        <v>4.5700000000000003E-3</v>
      </c>
    </row>
    <row r="86" spans="1:4" x14ac:dyDescent="0.25">
      <c r="A86" s="8">
        <v>9133</v>
      </c>
      <c r="B86" s="17"/>
      <c r="C86" s="303">
        <v>3.0500000000000002E-3</v>
      </c>
      <c r="D86" s="303">
        <v>4.1900000000000001E-3</v>
      </c>
    </row>
    <row r="87" spans="1:4" x14ac:dyDescent="0.25">
      <c r="A87" s="434"/>
      <c r="B87" s="434"/>
    </row>
    <row r="88" spans="1:4" x14ac:dyDescent="0.25">
      <c r="A88" s="17"/>
      <c r="B88" s="400" t="s">
        <v>955</v>
      </c>
    </row>
    <row r="89" spans="1:4" x14ac:dyDescent="0.25">
      <c r="A89" s="17"/>
      <c r="B89" s="17"/>
      <c r="C89" s="9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opLeftCell="A2" workbookViewId="0">
      <pane xSplit="1" ySplit="2" topLeftCell="B4" activePane="bottomRight" state="frozen"/>
      <selection activeCell="AA5" sqref="AA5"/>
      <selection pane="topRight" activeCell="AA5" sqref="AA5"/>
      <selection pane="bottomLeft" activeCell="AA5" sqref="AA5"/>
      <selection pane="bottomRight" activeCell="B7" sqref="B7"/>
    </sheetView>
  </sheetViews>
  <sheetFormatPr baseColWidth="10" defaultRowHeight="15" x14ac:dyDescent="0.25"/>
  <cols>
    <col min="1" max="1" width="18.140625" style="38" customWidth="1"/>
    <col min="2" max="17" width="6.7109375" style="38" customWidth="1"/>
    <col min="18" max="18" width="31.85546875" style="38" customWidth="1"/>
    <col min="19" max="19" width="20.140625" style="38" customWidth="1"/>
    <col min="20" max="20" width="112.42578125" style="38" customWidth="1"/>
    <col min="21" max="272" width="11.42578125" style="38"/>
    <col min="273" max="273" width="15.140625" style="38" customWidth="1"/>
    <col min="274" max="274" width="31.85546875" style="38" customWidth="1"/>
    <col min="275" max="275" width="20.140625" style="38" customWidth="1"/>
    <col min="276" max="276" width="127.140625" style="38" customWidth="1"/>
    <col min="277" max="528" width="11.42578125" style="38"/>
    <col min="529" max="529" width="15.140625" style="38" customWidth="1"/>
    <col min="530" max="530" width="31.85546875" style="38" customWidth="1"/>
    <col min="531" max="531" width="20.140625" style="38" customWidth="1"/>
    <col min="532" max="532" width="127.140625" style="38" customWidth="1"/>
    <col min="533" max="784" width="11.42578125" style="38"/>
    <col min="785" max="785" width="15.140625" style="38" customWidth="1"/>
    <col min="786" max="786" width="31.85546875" style="38" customWidth="1"/>
    <col min="787" max="787" width="20.140625" style="38" customWidth="1"/>
    <col min="788" max="788" width="127.140625" style="38" customWidth="1"/>
    <col min="789" max="1040" width="11.42578125" style="38"/>
    <col min="1041" max="1041" width="15.140625" style="38" customWidth="1"/>
    <col min="1042" max="1042" width="31.85546875" style="38" customWidth="1"/>
    <col min="1043" max="1043" width="20.140625" style="38" customWidth="1"/>
    <col min="1044" max="1044" width="127.140625" style="38" customWidth="1"/>
    <col min="1045" max="1296" width="11.42578125" style="38"/>
    <col min="1297" max="1297" width="15.140625" style="38" customWidth="1"/>
    <col min="1298" max="1298" width="31.85546875" style="38" customWidth="1"/>
    <col min="1299" max="1299" width="20.140625" style="38" customWidth="1"/>
    <col min="1300" max="1300" width="127.140625" style="38" customWidth="1"/>
    <col min="1301" max="1552" width="11.42578125" style="38"/>
    <col min="1553" max="1553" width="15.140625" style="38" customWidth="1"/>
    <col min="1554" max="1554" width="31.85546875" style="38" customWidth="1"/>
    <col min="1555" max="1555" width="20.140625" style="38" customWidth="1"/>
    <col min="1556" max="1556" width="127.140625" style="38" customWidth="1"/>
    <col min="1557" max="1808" width="11.42578125" style="38"/>
    <col min="1809" max="1809" width="15.140625" style="38" customWidth="1"/>
    <col min="1810" max="1810" width="31.85546875" style="38" customWidth="1"/>
    <col min="1811" max="1811" width="20.140625" style="38" customWidth="1"/>
    <col min="1812" max="1812" width="127.140625" style="38" customWidth="1"/>
    <col min="1813" max="2064" width="11.42578125" style="38"/>
    <col min="2065" max="2065" width="15.140625" style="38" customWidth="1"/>
    <col min="2066" max="2066" width="31.85546875" style="38" customWidth="1"/>
    <col min="2067" max="2067" width="20.140625" style="38" customWidth="1"/>
    <col min="2068" max="2068" width="127.140625" style="38" customWidth="1"/>
    <col min="2069" max="2320" width="11.42578125" style="38"/>
    <col min="2321" max="2321" width="15.140625" style="38" customWidth="1"/>
    <col min="2322" max="2322" width="31.85546875" style="38" customWidth="1"/>
    <col min="2323" max="2323" width="20.140625" style="38" customWidth="1"/>
    <col min="2324" max="2324" width="127.140625" style="38" customWidth="1"/>
    <col min="2325" max="2576" width="11.42578125" style="38"/>
    <col min="2577" max="2577" width="15.140625" style="38" customWidth="1"/>
    <col min="2578" max="2578" width="31.85546875" style="38" customWidth="1"/>
    <col min="2579" max="2579" width="20.140625" style="38" customWidth="1"/>
    <col min="2580" max="2580" width="127.140625" style="38" customWidth="1"/>
    <col min="2581" max="2832" width="11.42578125" style="38"/>
    <col min="2833" max="2833" width="15.140625" style="38" customWidth="1"/>
    <col min="2834" max="2834" width="31.85546875" style="38" customWidth="1"/>
    <col min="2835" max="2835" width="20.140625" style="38" customWidth="1"/>
    <col min="2836" max="2836" width="127.140625" style="38" customWidth="1"/>
    <col min="2837" max="3088" width="11.42578125" style="38"/>
    <col min="3089" max="3089" width="15.140625" style="38" customWidth="1"/>
    <col min="3090" max="3090" width="31.85546875" style="38" customWidth="1"/>
    <col min="3091" max="3091" width="20.140625" style="38" customWidth="1"/>
    <col min="3092" max="3092" width="127.140625" style="38" customWidth="1"/>
    <col min="3093" max="3344" width="11.42578125" style="38"/>
    <col min="3345" max="3345" width="15.140625" style="38" customWidth="1"/>
    <col min="3346" max="3346" width="31.85546875" style="38" customWidth="1"/>
    <col min="3347" max="3347" width="20.140625" style="38" customWidth="1"/>
    <col min="3348" max="3348" width="127.140625" style="38" customWidth="1"/>
    <col min="3349" max="3600" width="11.42578125" style="38"/>
    <col min="3601" max="3601" width="15.140625" style="38" customWidth="1"/>
    <col min="3602" max="3602" width="31.85546875" style="38" customWidth="1"/>
    <col min="3603" max="3603" width="20.140625" style="38" customWidth="1"/>
    <col min="3604" max="3604" width="127.140625" style="38" customWidth="1"/>
    <col min="3605" max="3856" width="11.42578125" style="38"/>
    <col min="3857" max="3857" width="15.140625" style="38" customWidth="1"/>
    <col min="3858" max="3858" width="31.85546875" style="38" customWidth="1"/>
    <col min="3859" max="3859" width="20.140625" style="38" customWidth="1"/>
    <col min="3860" max="3860" width="127.140625" style="38" customWidth="1"/>
    <col min="3861" max="4112" width="11.42578125" style="38"/>
    <col min="4113" max="4113" width="15.140625" style="38" customWidth="1"/>
    <col min="4114" max="4114" width="31.85546875" style="38" customWidth="1"/>
    <col min="4115" max="4115" width="20.140625" style="38" customWidth="1"/>
    <col min="4116" max="4116" width="127.140625" style="38" customWidth="1"/>
    <col min="4117" max="4368" width="11.42578125" style="38"/>
    <col min="4369" max="4369" width="15.140625" style="38" customWidth="1"/>
    <col min="4370" max="4370" width="31.85546875" style="38" customWidth="1"/>
    <col min="4371" max="4371" width="20.140625" style="38" customWidth="1"/>
    <col min="4372" max="4372" width="127.140625" style="38" customWidth="1"/>
    <col min="4373" max="4624" width="11.42578125" style="38"/>
    <col min="4625" max="4625" width="15.140625" style="38" customWidth="1"/>
    <col min="4626" max="4626" width="31.85546875" style="38" customWidth="1"/>
    <col min="4627" max="4627" width="20.140625" style="38" customWidth="1"/>
    <col min="4628" max="4628" width="127.140625" style="38" customWidth="1"/>
    <col min="4629" max="4880" width="11.42578125" style="38"/>
    <col min="4881" max="4881" width="15.140625" style="38" customWidth="1"/>
    <col min="4882" max="4882" width="31.85546875" style="38" customWidth="1"/>
    <col min="4883" max="4883" width="20.140625" style="38" customWidth="1"/>
    <col min="4884" max="4884" width="127.140625" style="38" customWidth="1"/>
    <col min="4885" max="5136" width="11.42578125" style="38"/>
    <col min="5137" max="5137" width="15.140625" style="38" customWidth="1"/>
    <col min="5138" max="5138" width="31.85546875" style="38" customWidth="1"/>
    <col min="5139" max="5139" width="20.140625" style="38" customWidth="1"/>
    <col min="5140" max="5140" width="127.140625" style="38" customWidth="1"/>
    <col min="5141" max="5392" width="11.42578125" style="38"/>
    <col min="5393" max="5393" width="15.140625" style="38" customWidth="1"/>
    <col min="5394" max="5394" width="31.85546875" style="38" customWidth="1"/>
    <col min="5395" max="5395" width="20.140625" style="38" customWidth="1"/>
    <col min="5396" max="5396" width="127.140625" style="38" customWidth="1"/>
    <col min="5397" max="5648" width="11.42578125" style="38"/>
    <col min="5649" max="5649" width="15.140625" style="38" customWidth="1"/>
    <col min="5650" max="5650" width="31.85546875" style="38" customWidth="1"/>
    <col min="5651" max="5651" width="20.140625" style="38" customWidth="1"/>
    <col min="5652" max="5652" width="127.140625" style="38" customWidth="1"/>
    <col min="5653" max="5904" width="11.42578125" style="38"/>
    <col min="5905" max="5905" width="15.140625" style="38" customWidth="1"/>
    <col min="5906" max="5906" width="31.85546875" style="38" customWidth="1"/>
    <col min="5907" max="5907" width="20.140625" style="38" customWidth="1"/>
    <col min="5908" max="5908" width="127.140625" style="38" customWidth="1"/>
    <col min="5909" max="6160" width="11.42578125" style="38"/>
    <col min="6161" max="6161" width="15.140625" style="38" customWidth="1"/>
    <col min="6162" max="6162" width="31.85546875" style="38" customWidth="1"/>
    <col min="6163" max="6163" width="20.140625" style="38" customWidth="1"/>
    <col min="6164" max="6164" width="127.140625" style="38" customWidth="1"/>
    <col min="6165" max="6416" width="11.42578125" style="38"/>
    <col min="6417" max="6417" width="15.140625" style="38" customWidth="1"/>
    <col min="6418" max="6418" width="31.85546875" style="38" customWidth="1"/>
    <col min="6419" max="6419" width="20.140625" style="38" customWidth="1"/>
    <col min="6420" max="6420" width="127.140625" style="38" customWidth="1"/>
    <col min="6421" max="6672" width="11.42578125" style="38"/>
    <col min="6673" max="6673" width="15.140625" style="38" customWidth="1"/>
    <col min="6674" max="6674" width="31.85546875" style="38" customWidth="1"/>
    <col min="6675" max="6675" width="20.140625" style="38" customWidth="1"/>
    <col min="6676" max="6676" width="127.140625" style="38" customWidth="1"/>
    <col min="6677" max="6928" width="11.42578125" style="38"/>
    <col min="6929" max="6929" width="15.140625" style="38" customWidth="1"/>
    <col min="6930" max="6930" width="31.85546875" style="38" customWidth="1"/>
    <col min="6931" max="6931" width="20.140625" style="38" customWidth="1"/>
    <col min="6932" max="6932" width="127.140625" style="38" customWidth="1"/>
    <col min="6933" max="7184" width="11.42578125" style="38"/>
    <col min="7185" max="7185" width="15.140625" style="38" customWidth="1"/>
    <col min="7186" max="7186" width="31.85546875" style="38" customWidth="1"/>
    <col min="7187" max="7187" width="20.140625" style="38" customWidth="1"/>
    <col min="7188" max="7188" width="127.140625" style="38" customWidth="1"/>
    <col min="7189" max="7440" width="11.42578125" style="38"/>
    <col min="7441" max="7441" width="15.140625" style="38" customWidth="1"/>
    <col min="7442" max="7442" width="31.85546875" style="38" customWidth="1"/>
    <col min="7443" max="7443" width="20.140625" style="38" customWidth="1"/>
    <col min="7444" max="7444" width="127.140625" style="38" customWidth="1"/>
    <col min="7445" max="7696" width="11.42578125" style="38"/>
    <col min="7697" max="7697" width="15.140625" style="38" customWidth="1"/>
    <col min="7698" max="7698" width="31.85546875" style="38" customWidth="1"/>
    <col min="7699" max="7699" width="20.140625" style="38" customWidth="1"/>
    <col min="7700" max="7700" width="127.140625" style="38" customWidth="1"/>
    <col min="7701" max="7952" width="11.42578125" style="38"/>
    <col min="7953" max="7953" width="15.140625" style="38" customWidth="1"/>
    <col min="7954" max="7954" width="31.85546875" style="38" customWidth="1"/>
    <col min="7955" max="7955" width="20.140625" style="38" customWidth="1"/>
    <col min="7956" max="7956" width="127.140625" style="38" customWidth="1"/>
    <col min="7957" max="8208" width="11.42578125" style="38"/>
    <col min="8209" max="8209" width="15.140625" style="38" customWidth="1"/>
    <col min="8210" max="8210" width="31.85546875" style="38" customWidth="1"/>
    <col min="8211" max="8211" width="20.140625" style="38" customWidth="1"/>
    <col min="8212" max="8212" width="127.140625" style="38" customWidth="1"/>
    <col min="8213" max="8464" width="11.42578125" style="38"/>
    <col min="8465" max="8465" width="15.140625" style="38" customWidth="1"/>
    <col min="8466" max="8466" width="31.85546875" style="38" customWidth="1"/>
    <col min="8467" max="8467" width="20.140625" style="38" customWidth="1"/>
    <col min="8468" max="8468" width="127.140625" style="38" customWidth="1"/>
    <col min="8469" max="8720" width="11.42578125" style="38"/>
    <col min="8721" max="8721" width="15.140625" style="38" customWidth="1"/>
    <col min="8722" max="8722" width="31.85546875" style="38" customWidth="1"/>
    <col min="8723" max="8723" width="20.140625" style="38" customWidth="1"/>
    <col min="8724" max="8724" width="127.140625" style="38" customWidth="1"/>
    <col min="8725" max="8976" width="11.42578125" style="38"/>
    <col min="8977" max="8977" width="15.140625" style="38" customWidth="1"/>
    <col min="8978" max="8978" width="31.85546875" style="38" customWidth="1"/>
    <col min="8979" max="8979" width="20.140625" style="38" customWidth="1"/>
    <col min="8980" max="8980" width="127.140625" style="38" customWidth="1"/>
    <col min="8981" max="9232" width="11.42578125" style="38"/>
    <col min="9233" max="9233" width="15.140625" style="38" customWidth="1"/>
    <col min="9234" max="9234" width="31.85546875" style="38" customWidth="1"/>
    <col min="9235" max="9235" width="20.140625" style="38" customWidth="1"/>
    <col min="9236" max="9236" width="127.140625" style="38" customWidth="1"/>
    <col min="9237" max="9488" width="11.42578125" style="38"/>
    <col min="9489" max="9489" width="15.140625" style="38" customWidth="1"/>
    <col min="9490" max="9490" width="31.85546875" style="38" customWidth="1"/>
    <col min="9491" max="9491" width="20.140625" style="38" customWidth="1"/>
    <col min="9492" max="9492" width="127.140625" style="38" customWidth="1"/>
    <col min="9493" max="9744" width="11.42578125" style="38"/>
    <col min="9745" max="9745" width="15.140625" style="38" customWidth="1"/>
    <col min="9746" max="9746" width="31.85546875" style="38" customWidth="1"/>
    <col min="9747" max="9747" width="20.140625" style="38" customWidth="1"/>
    <col min="9748" max="9748" width="127.140625" style="38" customWidth="1"/>
    <col min="9749" max="10000" width="11.42578125" style="38"/>
    <col min="10001" max="10001" width="15.140625" style="38" customWidth="1"/>
    <col min="10002" max="10002" width="31.85546875" style="38" customWidth="1"/>
    <col min="10003" max="10003" width="20.140625" style="38" customWidth="1"/>
    <col min="10004" max="10004" width="127.140625" style="38" customWidth="1"/>
    <col min="10005" max="10256" width="11.42578125" style="38"/>
    <col min="10257" max="10257" width="15.140625" style="38" customWidth="1"/>
    <col min="10258" max="10258" width="31.85546875" style="38" customWidth="1"/>
    <col min="10259" max="10259" width="20.140625" style="38" customWidth="1"/>
    <col min="10260" max="10260" width="127.140625" style="38" customWidth="1"/>
    <col min="10261" max="10512" width="11.42578125" style="38"/>
    <col min="10513" max="10513" width="15.140625" style="38" customWidth="1"/>
    <col min="10514" max="10514" width="31.85546875" style="38" customWidth="1"/>
    <col min="10515" max="10515" width="20.140625" style="38" customWidth="1"/>
    <col min="10516" max="10516" width="127.140625" style="38" customWidth="1"/>
    <col min="10517" max="10768" width="11.42578125" style="38"/>
    <col min="10769" max="10769" width="15.140625" style="38" customWidth="1"/>
    <col min="10770" max="10770" width="31.85546875" style="38" customWidth="1"/>
    <col min="10771" max="10771" width="20.140625" style="38" customWidth="1"/>
    <col min="10772" max="10772" width="127.140625" style="38" customWidth="1"/>
    <col min="10773" max="11024" width="11.42578125" style="38"/>
    <col min="11025" max="11025" width="15.140625" style="38" customWidth="1"/>
    <col min="11026" max="11026" width="31.85546875" style="38" customWidth="1"/>
    <col min="11027" max="11027" width="20.140625" style="38" customWidth="1"/>
    <col min="11028" max="11028" width="127.140625" style="38" customWidth="1"/>
    <col min="11029" max="11280" width="11.42578125" style="38"/>
    <col min="11281" max="11281" width="15.140625" style="38" customWidth="1"/>
    <col min="11282" max="11282" width="31.85546875" style="38" customWidth="1"/>
    <col min="11283" max="11283" width="20.140625" style="38" customWidth="1"/>
    <col min="11284" max="11284" width="127.140625" style="38" customWidth="1"/>
    <col min="11285" max="11536" width="11.42578125" style="38"/>
    <col min="11537" max="11537" width="15.140625" style="38" customWidth="1"/>
    <col min="11538" max="11538" width="31.85546875" style="38" customWidth="1"/>
    <col min="11539" max="11539" width="20.140625" style="38" customWidth="1"/>
    <col min="11540" max="11540" width="127.140625" style="38" customWidth="1"/>
    <col min="11541" max="11792" width="11.42578125" style="38"/>
    <col min="11793" max="11793" width="15.140625" style="38" customWidth="1"/>
    <col min="11794" max="11794" width="31.85546875" style="38" customWidth="1"/>
    <col min="11795" max="11795" width="20.140625" style="38" customWidth="1"/>
    <col min="11796" max="11796" width="127.140625" style="38" customWidth="1"/>
    <col min="11797" max="12048" width="11.42578125" style="38"/>
    <col min="12049" max="12049" width="15.140625" style="38" customWidth="1"/>
    <col min="12050" max="12050" width="31.85546875" style="38" customWidth="1"/>
    <col min="12051" max="12051" width="20.140625" style="38" customWidth="1"/>
    <col min="12052" max="12052" width="127.140625" style="38" customWidth="1"/>
    <col min="12053" max="12304" width="11.42578125" style="38"/>
    <col min="12305" max="12305" width="15.140625" style="38" customWidth="1"/>
    <col min="12306" max="12306" width="31.85546875" style="38" customWidth="1"/>
    <col min="12307" max="12307" width="20.140625" style="38" customWidth="1"/>
    <col min="12308" max="12308" width="127.140625" style="38" customWidth="1"/>
    <col min="12309" max="12560" width="11.42578125" style="38"/>
    <col min="12561" max="12561" width="15.140625" style="38" customWidth="1"/>
    <col min="12562" max="12562" width="31.85546875" style="38" customWidth="1"/>
    <col min="12563" max="12563" width="20.140625" style="38" customWidth="1"/>
    <col min="12564" max="12564" width="127.140625" style="38" customWidth="1"/>
    <col min="12565" max="12816" width="11.42578125" style="38"/>
    <col min="12817" max="12817" width="15.140625" style="38" customWidth="1"/>
    <col min="12818" max="12818" width="31.85546875" style="38" customWidth="1"/>
    <col min="12819" max="12819" width="20.140625" style="38" customWidth="1"/>
    <col min="12820" max="12820" width="127.140625" style="38" customWidth="1"/>
    <col min="12821" max="13072" width="11.42578125" style="38"/>
    <col min="13073" max="13073" width="15.140625" style="38" customWidth="1"/>
    <col min="13074" max="13074" width="31.85546875" style="38" customWidth="1"/>
    <col min="13075" max="13075" width="20.140625" style="38" customWidth="1"/>
    <col min="13076" max="13076" width="127.140625" style="38" customWidth="1"/>
    <col min="13077" max="13328" width="11.42578125" style="38"/>
    <col min="13329" max="13329" width="15.140625" style="38" customWidth="1"/>
    <col min="13330" max="13330" width="31.85546875" style="38" customWidth="1"/>
    <col min="13331" max="13331" width="20.140625" style="38" customWidth="1"/>
    <col min="13332" max="13332" width="127.140625" style="38" customWidth="1"/>
    <col min="13333" max="13584" width="11.42578125" style="38"/>
    <col min="13585" max="13585" width="15.140625" style="38" customWidth="1"/>
    <col min="13586" max="13586" width="31.85546875" style="38" customWidth="1"/>
    <col min="13587" max="13587" width="20.140625" style="38" customWidth="1"/>
    <col min="13588" max="13588" width="127.140625" style="38" customWidth="1"/>
    <col min="13589" max="13840" width="11.42578125" style="38"/>
    <col min="13841" max="13841" width="15.140625" style="38" customWidth="1"/>
    <col min="13842" max="13842" width="31.85546875" style="38" customWidth="1"/>
    <col min="13843" max="13843" width="20.140625" style="38" customWidth="1"/>
    <col min="13844" max="13844" width="127.140625" style="38" customWidth="1"/>
    <col min="13845" max="14096" width="11.42578125" style="38"/>
    <col min="14097" max="14097" width="15.140625" style="38" customWidth="1"/>
    <col min="14098" max="14098" width="31.85546875" style="38" customWidth="1"/>
    <col min="14099" max="14099" width="20.140625" style="38" customWidth="1"/>
    <col min="14100" max="14100" width="127.140625" style="38" customWidth="1"/>
    <col min="14101" max="14352" width="11.42578125" style="38"/>
    <col min="14353" max="14353" width="15.140625" style="38" customWidth="1"/>
    <col min="14354" max="14354" width="31.85546875" style="38" customWidth="1"/>
    <col min="14355" max="14355" width="20.140625" style="38" customWidth="1"/>
    <col min="14356" max="14356" width="127.140625" style="38" customWidth="1"/>
    <col min="14357" max="14608" width="11.42578125" style="38"/>
    <col min="14609" max="14609" width="15.140625" style="38" customWidth="1"/>
    <col min="14610" max="14610" width="31.85546875" style="38" customWidth="1"/>
    <col min="14611" max="14611" width="20.140625" style="38" customWidth="1"/>
    <col min="14612" max="14612" width="127.140625" style="38" customWidth="1"/>
    <col min="14613" max="14864" width="11.42578125" style="38"/>
    <col min="14865" max="14865" width="15.140625" style="38" customWidth="1"/>
    <col min="14866" max="14866" width="31.85546875" style="38" customWidth="1"/>
    <col min="14867" max="14867" width="20.140625" style="38" customWidth="1"/>
    <col min="14868" max="14868" width="127.140625" style="38" customWidth="1"/>
    <col min="14869" max="15120" width="11.42578125" style="38"/>
    <col min="15121" max="15121" width="15.140625" style="38" customWidth="1"/>
    <col min="15122" max="15122" width="31.85546875" style="38" customWidth="1"/>
    <col min="15123" max="15123" width="20.140625" style="38" customWidth="1"/>
    <col min="15124" max="15124" width="127.140625" style="38" customWidth="1"/>
    <col min="15125" max="15376" width="11.42578125" style="38"/>
    <col min="15377" max="15377" width="15.140625" style="38" customWidth="1"/>
    <col min="15378" max="15378" width="31.85546875" style="38" customWidth="1"/>
    <col min="15379" max="15379" width="20.140625" style="38" customWidth="1"/>
    <col min="15380" max="15380" width="127.140625" style="38" customWidth="1"/>
    <col min="15381" max="15632" width="11.42578125" style="38"/>
    <col min="15633" max="15633" width="15.140625" style="38" customWidth="1"/>
    <col min="15634" max="15634" width="31.85546875" style="38" customWidth="1"/>
    <col min="15635" max="15635" width="20.140625" style="38" customWidth="1"/>
    <col min="15636" max="15636" width="127.140625" style="38" customWidth="1"/>
    <col min="15637" max="15888" width="11.42578125" style="38"/>
    <col min="15889" max="15889" width="15.140625" style="38" customWidth="1"/>
    <col min="15890" max="15890" width="31.85546875" style="38" customWidth="1"/>
    <col min="15891" max="15891" width="20.140625" style="38" customWidth="1"/>
    <col min="15892" max="15892" width="127.140625" style="38" customWidth="1"/>
    <col min="15893" max="16144" width="11.42578125" style="38"/>
    <col min="16145" max="16145" width="15.140625" style="38" customWidth="1"/>
    <col min="16146" max="16146" width="31.85546875" style="38" customWidth="1"/>
    <col min="16147" max="16147" width="20.140625" style="38" customWidth="1"/>
    <col min="16148" max="16148" width="127.140625" style="38" customWidth="1"/>
    <col min="16149" max="16384" width="11.42578125" style="38"/>
  </cols>
  <sheetData>
    <row r="1" spans="1:22" hidden="1" x14ac:dyDescent="0.25">
      <c r="A1" s="38" t="s">
        <v>0</v>
      </c>
      <c r="B1" s="38" t="s">
        <v>740</v>
      </c>
      <c r="C1" s="38" t="s">
        <v>741</v>
      </c>
      <c r="D1" s="38" t="s">
        <v>742</v>
      </c>
      <c r="E1" s="38" t="s">
        <v>743</v>
      </c>
      <c r="F1" s="38" t="s">
        <v>744</v>
      </c>
      <c r="G1" s="38" t="s">
        <v>745</v>
      </c>
      <c r="H1" s="38" t="s">
        <v>746</v>
      </c>
      <c r="I1" s="38" t="s">
        <v>747</v>
      </c>
      <c r="J1" s="38" t="s">
        <v>748</v>
      </c>
      <c r="K1" s="38" t="s">
        <v>749</v>
      </c>
      <c r="L1" s="38" t="s">
        <v>750</v>
      </c>
      <c r="M1" s="38" t="s">
        <v>751</v>
      </c>
      <c r="N1" s="38" t="s">
        <v>752</v>
      </c>
      <c r="O1" s="38" t="s">
        <v>753</v>
      </c>
      <c r="P1" s="38" t="s">
        <v>754</v>
      </c>
      <c r="Q1" s="38" t="s">
        <v>755</v>
      </c>
      <c r="R1" s="38" t="s">
        <v>683</v>
      </c>
      <c r="S1" s="38" t="s">
        <v>677</v>
      </c>
      <c r="T1" s="38" t="s">
        <v>678</v>
      </c>
    </row>
    <row r="2" spans="1:22" s="186" customFormat="1" ht="27.75" customHeight="1" x14ac:dyDescent="0.25">
      <c r="A2" s="500" t="s">
        <v>127</v>
      </c>
      <c r="B2" s="500" t="s">
        <v>1200</v>
      </c>
      <c r="C2" s="500"/>
      <c r="D2" s="500"/>
      <c r="E2" s="500"/>
      <c r="F2" s="500"/>
      <c r="G2" s="500"/>
      <c r="H2" s="500"/>
      <c r="I2" s="500"/>
      <c r="J2" s="500"/>
      <c r="K2" s="500"/>
      <c r="L2" s="500"/>
      <c r="M2" s="500"/>
      <c r="N2" s="500"/>
      <c r="O2" s="500"/>
      <c r="P2" s="500"/>
      <c r="Q2" s="500"/>
      <c r="R2" s="500" t="s">
        <v>598</v>
      </c>
      <c r="S2" s="500" t="s">
        <v>674</v>
      </c>
      <c r="T2" s="500" t="s">
        <v>1</v>
      </c>
    </row>
    <row r="3" spans="1:22" s="186" customFormat="1" ht="30" x14ac:dyDescent="0.25">
      <c r="A3" s="500"/>
      <c r="B3" s="294" t="s">
        <v>918</v>
      </c>
      <c r="C3" s="286">
        <v>1934</v>
      </c>
      <c r="D3" s="286">
        <v>1936</v>
      </c>
      <c r="E3" s="286">
        <v>1938</v>
      </c>
      <c r="F3" s="286">
        <v>1940</v>
      </c>
      <c r="G3" s="286">
        <v>1942</v>
      </c>
      <c r="H3" s="286">
        <v>1944</v>
      </c>
      <c r="I3" s="286">
        <v>1945</v>
      </c>
      <c r="J3" s="286">
        <v>1946</v>
      </c>
      <c r="K3" s="286">
        <v>1947</v>
      </c>
      <c r="L3" s="286">
        <v>1948</v>
      </c>
      <c r="M3" s="286">
        <v>1948</v>
      </c>
      <c r="N3" s="286">
        <v>1949</v>
      </c>
      <c r="O3" s="286">
        <v>1950</v>
      </c>
      <c r="P3" s="286">
        <v>1951</v>
      </c>
      <c r="Q3" s="286">
        <v>1952</v>
      </c>
      <c r="R3" s="500"/>
      <c r="S3" s="500"/>
      <c r="T3" s="500"/>
    </row>
    <row r="4" spans="1:22" s="77" customFormat="1" ht="46.5" customHeight="1" x14ac:dyDescent="0.25">
      <c r="A4" s="134">
        <v>39448</v>
      </c>
      <c r="B4" s="104">
        <v>10</v>
      </c>
      <c r="C4" s="105">
        <v>11</v>
      </c>
      <c r="D4" s="104">
        <v>12</v>
      </c>
      <c r="E4" s="105">
        <v>13</v>
      </c>
      <c r="F4" s="104">
        <v>14</v>
      </c>
      <c r="G4" s="105">
        <v>15</v>
      </c>
      <c r="H4" s="104">
        <v>16</v>
      </c>
      <c r="I4" s="105">
        <v>17</v>
      </c>
      <c r="J4" s="104">
        <v>18</v>
      </c>
      <c r="K4" s="105">
        <v>19</v>
      </c>
      <c r="L4" s="104">
        <v>20</v>
      </c>
      <c r="M4" s="105">
        <v>21</v>
      </c>
      <c r="N4" s="104">
        <v>22</v>
      </c>
      <c r="O4" s="105">
        <v>23</v>
      </c>
      <c r="P4" s="104">
        <v>24</v>
      </c>
      <c r="Q4" s="105">
        <v>25</v>
      </c>
      <c r="R4" s="86" t="s">
        <v>949</v>
      </c>
      <c r="S4" s="4">
        <v>39199</v>
      </c>
      <c r="T4" s="34" t="s">
        <v>953</v>
      </c>
    </row>
    <row r="5" spans="1:22" s="77" customFormat="1" ht="46.5" customHeight="1" x14ac:dyDescent="0.25">
      <c r="A5" s="134">
        <v>37987</v>
      </c>
      <c r="B5" s="104">
        <v>10</v>
      </c>
      <c r="C5" s="105">
        <v>11</v>
      </c>
      <c r="D5" s="104">
        <v>12</v>
      </c>
      <c r="E5" s="105">
        <v>13</v>
      </c>
      <c r="F5" s="104">
        <v>14</v>
      </c>
      <c r="G5" s="105">
        <v>15</v>
      </c>
      <c r="H5" s="104">
        <v>16</v>
      </c>
      <c r="I5" s="105">
        <v>17</v>
      </c>
      <c r="J5" s="104">
        <v>18</v>
      </c>
      <c r="K5" s="105">
        <v>19</v>
      </c>
      <c r="L5" s="104">
        <v>20</v>
      </c>
      <c r="M5" s="105">
        <v>21</v>
      </c>
      <c r="N5" s="104">
        <v>22</v>
      </c>
      <c r="O5" s="105">
        <v>23</v>
      </c>
      <c r="P5" s="104">
        <v>24</v>
      </c>
      <c r="Q5" s="105">
        <v>25</v>
      </c>
      <c r="R5" s="86" t="s">
        <v>952</v>
      </c>
      <c r="S5" s="4">
        <v>38032</v>
      </c>
      <c r="T5" s="107" t="s">
        <v>951</v>
      </c>
    </row>
    <row r="6" spans="1:22" s="77" customFormat="1" ht="46.5" customHeight="1" x14ac:dyDescent="0.25">
      <c r="A6" s="134">
        <v>34335</v>
      </c>
      <c r="B6" s="104">
        <v>10</v>
      </c>
      <c r="C6" s="105">
        <v>11</v>
      </c>
      <c r="D6" s="104">
        <v>12</v>
      </c>
      <c r="E6" s="105">
        <v>13</v>
      </c>
      <c r="F6" s="104">
        <v>14</v>
      </c>
      <c r="G6" s="105">
        <v>15</v>
      </c>
      <c r="H6" s="104">
        <v>16</v>
      </c>
      <c r="I6" s="105">
        <v>17</v>
      </c>
      <c r="J6" s="104">
        <v>18</v>
      </c>
      <c r="K6" s="105">
        <v>19</v>
      </c>
      <c r="L6" s="104">
        <v>20</v>
      </c>
      <c r="M6" s="105">
        <v>21</v>
      </c>
      <c r="N6" s="104">
        <v>22</v>
      </c>
      <c r="O6" s="105">
        <v>23</v>
      </c>
      <c r="P6" s="104">
        <v>24</v>
      </c>
      <c r="Q6" s="105"/>
      <c r="R6" s="86" t="s">
        <v>950</v>
      </c>
      <c r="S6" s="4">
        <v>34209</v>
      </c>
      <c r="T6" s="135" t="s">
        <v>951</v>
      </c>
    </row>
    <row r="7" spans="1:22" s="77" customFormat="1" ht="46.5" customHeight="1" x14ac:dyDescent="0.25">
      <c r="A7" s="134">
        <v>26299</v>
      </c>
      <c r="B7" s="105"/>
      <c r="C7" s="105"/>
      <c r="D7" s="105"/>
      <c r="E7" s="105"/>
      <c r="F7" s="105"/>
      <c r="G7" s="105"/>
      <c r="H7" s="105"/>
      <c r="I7" s="105"/>
      <c r="J7" s="105"/>
      <c r="K7" s="105"/>
      <c r="L7" s="105"/>
      <c r="M7" s="105"/>
      <c r="N7" s="105"/>
      <c r="O7" s="105"/>
      <c r="P7" s="105"/>
      <c r="Q7" s="105"/>
      <c r="R7" s="135"/>
      <c r="S7" s="46"/>
      <c r="T7" s="111"/>
    </row>
    <row r="8" spans="1:22" ht="48.75" customHeight="1" x14ac:dyDescent="0.25">
      <c r="A8" s="235"/>
      <c r="B8" s="515" t="s">
        <v>791</v>
      </c>
      <c r="C8" s="515"/>
      <c r="D8" s="515"/>
      <c r="E8" s="515"/>
      <c r="F8" s="515"/>
      <c r="G8" s="515"/>
      <c r="H8" s="515"/>
      <c r="I8" s="515"/>
      <c r="J8" s="515"/>
      <c r="K8" s="515"/>
      <c r="L8" s="515"/>
      <c r="M8" s="515"/>
      <c r="N8" s="515"/>
      <c r="O8" s="515"/>
      <c r="P8" s="515"/>
      <c r="Q8" s="515"/>
      <c r="R8" s="515"/>
      <c r="S8" s="515"/>
      <c r="T8" s="515"/>
      <c r="U8" s="5"/>
      <c r="V8" s="7"/>
    </row>
    <row r="9" spans="1:22" x14ac:dyDescent="0.25">
      <c r="A9" s="140"/>
      <c r="B9" s="188"/>
      <c r="C9" s="188"/>
      <c r="D9" s="188"/>
      <c r="E9" s="188"/>
      <c r="F9" s="188"/>
      <c r="G9" s="188"/>
      <c r="H9" s="188"/>
      <c r="I9" s="188"/>
      <c r="J9" s="188"/>
      <c r="K9" s="188"/>
      <c r="L9" s="188"/>
      <c r="M9" s="188"/>
      <c r="N9" s="188"/>
      <c r="O9" s="188"/>
      <c r="P9" s="101"/>
      <c r="Q9" s="101"/>
      <c r="R9" s="6"/>
    </row>
    <row r="10" spans="1:22" x14ac:dyDescent="0.25">
      <c r="A10" s="17"/>
      <c r="B10" s="188"/>
      <c r="C10" s="188"/>
      <c r="D10" s="188"/>
      <c r="E10" s="188"/>
      <c r="F10" s="188"/>
      <c r="G10" s="188"/>
      <c r="H10" s="188"/>
      <c r="I10" s="188"/>
      <c r="J10" s="188"/>
      <c r="K10" s="188"/>
      <c r="L10" s="188"/>
      <c r="M10" s="188"/>
      <c r="N10" s="188"/>
      <c r="O10" s="188"/>
      <c r="P10" s="101"/>
      <c r="Q10" s="101"/>
      <c r="R10" s="13"/>
    </row>
    <row r="11" spans="1:22" ht="30" customHeight="1" x14ac:dyDescent="0.25">
      <c r="A11" s="140"/>
      <c r="B11" s="191"/>
      <c r="C11" s="191"/>
      <c r="D11" s="191"/>
      <c r="E11" s="191"/>
      <c r="F11" s="191"/>
      <c r="G11" s="191"/>
      <c r="H11" s="191"/>
      <c r="I11" s="191"/>
      <c r="J11" s="191"/>
      <c r="K11" s="191"/>
      <c r="L11" s="188"/>
      <c r="M11" s="188"/>
      <c r="N11" s="188"/>
      <c r="O11" s="188"/>
      <c r="P11" s="101"/>
      <c r="Q11" s="101"/>
      <c r="R11" s="13"/>
    </row>
    <row r="12" spans="1:22" x14ac:dyDescent="0.25">
      <c r="A12" s="140"/>
      <c r="B12" s="191"/>
      <c r="C12" s="191"/>
      <c r="D12" s="191"/>
      <c r="E12" s="191"/>
      <c r="F12" s="191"/>
      <c r="G12" s="191"/>
      <c r="H12" s="191"/>
      <c r="I12" s="191"/>
      <c r="J12" s="191"/>
      <c r="K12" s="191"/>
      <c r="L12" s="188"/>
      <c r="M12" s="188"/>
      <c r="N12" s="188"/>
      <c r="O12" s="188"/>
      <c r="P12" s="101"/>
      <c r="Q12" s="101"/>
      <c r="R12" s="7"/>
    </row>
    <row r="13" spans="1:22" x14ac:dyDescent="0.25">
      <c r="A13" s="140"/>
      <c r="B13" s="188"/>
      <c r="C13" s="188"/>
      <c r="D13" s="188"/>
      <c r="E13" s="188"/>
      <c r="F13" s="188"/>
      <c r="G13" s="188"/>
      <c r="H13" s="188"/>
      <c r="I13" s="188"/>
      <c r="J13" s="188"/>
      <c r="K13" s="188"/>
      <c r="L13" s="188"/>
      <c r="M13" s="188"/>
      <c r="N13" s="188"/>
      <c r="O13" s="188"/>
      <c r="P13" s="101"/>
      <c r="Q13" s="101"/>
      <c r="R13" s="7"/>
    </row>
    <row r="14" spans="1:22" x14ac:dyDescent="0.25">
      <c r="A14" s="140"/>
      <c r="B14" s="188"/>
      <c r="C14" s="188"/>
      <c r="D14" s="188"/>
      <c r="E14" s="188"/>
      <c r="F14" s="188"/>
      <c r="G14" s="188"/>
      <c r="H14" s="188"/>
      <c r="I14" s="188"/>
      <c r="J14" s="188"/>
      <c r="K14" s="188"/>
      <c r="L14" s="188"/>
      <c r="M14" s="188"/>
      <c r="N14" s="188"/>
      <c r="O14" s="188"/>
      <c r="P14" s="101"/>
      <c r="Q14" s="101"/>
      <c r="R14" s="7"/>
    </row>
    <row r="15" spans="1:22" ht="18.75" customHeight="1" x14ac:dyDescent="0.25">
      <c r="A15" s="17"/>
      <c r="B15" s="189"/>
      <c r="C15" s="188"/>
      <c r="D15" s="188"/>
      <c r="E15" s="188"/>
      <c r="F15" s="188"/>
      <c r="G15" s="188"/>
      <c r="H15" s="188"/>
      <c r="I15" s="188"/>
      <c r="J15" s="188"/>
      <c r="K15" s="188"/>
      <c r="L15" s="188"/>
      <c r="M15" s="188"/>
      <c r="N15" s="188"/>
      <c r="O15" s="188"/>
      <c r="P15" s="101"/>
      <c r="Q15" s="101"/>
      <c r="R15" s="7"/>
    </row>
    <row r="16" spans="1:22" x14ac:dyDescent="0.25">
      <c r="A16" s="17"/>
      <c r="B16" s="190"/>
      <c r="C16" s="121"/>
      <c r="D16" s="121"/>
      <c r="E16" s="121"/>
      <c r="F16" s="121"/>
      <c r="G16" s="121"/>
      <c r="H16" s="121"/>
      <c r="I16" s="121"/>
      <c r="J16" s="121"/>
      <c r="K16" s="121"/>
      <c r="L16" s="121"/>
      <c r="M16" s="121"/>
      <c r="N16" s="121"/>
      <c r="O16" s="121"/>
    </row>
    <row r="17" spans="1:20" x14ac:dyDescent="0.25">
      <c r="A17" s="141"/>
      <c r="B17" s="190"/>
      <c r="C17" s="121"/>
      <c r="D17" s="121"/>
      <c r="E17" s="121"/>
      <c r="F17" s="121"/>
      <c r="G17" s="121"/>
      <c r="H17" s="121"/>
      <c r="I17" s="121"/>
      <c r="J17" s="121"/>
      <c r="K17" s="121"/>
      <c r="L17" s="121"/>
      <c r="M17" s="121"/>
      <c r="N17" s="121"/>
      <c r="O17" s="121"/>
    </row>
    <row r="18" spans="1:20" x14ac:dyDescent="0.25">
      <c r="A18" s="141"/>
      <c r="B18" s="121"/>
      <c r="C18" s="121"/>
      <c r="D18" s="121"/>
      <c r="E18" s="121"/>
      <c r="F18" s="121"/>
      <c r="G18" s="121"/>
      <c r="H18" s="121"/>
      <c r="I18" s="121"/>
      <c r="J18" s="121"/>
      <c r="K18" s="121"/>
      <c r="L18" s="121"/>
      <c r="M18" s="121"/>
      <c r="N18" s="121"/>
      <c r="O18" s="121"/>
    </row>
    <row r="19" spans="1:20" x14ac:dyDescent="0.25">
      <c r="A19" s="140"/>
      <c r="B19" s="121"/>
      <c r="C19" s="121"/>
      <c r="D19" s="121"/>
      <c r="E19" s="121"/>
      <c r="F19" s="121"/>
      <c r="G19" s="121"/>
      <c r="H19" s="121"/>
      <c r="I19" s="121"/>
      <c r="J19" s="121"/>
      <c r="K19" s="121"/>
      <c r="L19" s="121"/>
      <c r="M19" s="121"/>
      <c r="N19" s="121"/>
      <c r="O19" s="121"/>
      <c r="P19" s="121"/>
      <c r="Q19" s="121"/>
      <c r="R19" s="7"/>
    </row>
    <row r="20" spans="1:20" x14ac:dyDescent="0.25">
      <c r="A20" s="140"/>
      <c r="B20" s="121"/>
      <c r="C20" s="121"/>
      <c r="D20" s="121"/>
      <c r="E20" s="121"/>
      <c r="F20" s="121"/>
      <c r="G20" s="121"/>
      <c r="H20" s="121"/>
      <c r="I20" s="121"/>
      <c r="J20" s="121"/>
      <c r="K20" s="121"/>
      <c r="L20" s="121"/>
      <c r="M20" s="121"/>
      <c r="N20" s="121"/>
      <c r="O20" s="121"/>
      <c r="P20" s="121"/>
      <c r="Q20" s="121"/>
      <c r="R20" s="7"/>
    </row>
    <row r="21" spans="1:20" x14ac:dyDescent="0.25">
      <c r="A21" s="140"/>
      <c r="B21" s="121"/>
      <c r="C21" s="121"/>
      <c r="D21" s="121"/>
      <c r="E21" s="121"/>
      <c r="F21" s="121"/>
      <c r="G21" s="121"/>
      <c r="H21" s="121"/>
      <c r="I21" s="121"/>
      <c r="J21" s="121"/>
      <c r="K21" s="121"/>
      <c r="L21" s="121"/>
      <c r="M21" s="121"/>
      <c r="N21" s="121"/>
      <c r="O21" s="121"/>
      <c r="P21" s="121"/>
      <c r="Q21" s="121"/>
      <c r="R21" s="7"/>
    </row>
    <row r="22" spans="1:20" x14ac:dyDescent="0.25">
      <c r="A22" s="17"/>
      <c r="B22" s="121"/>
      <c r="C22" s="121"/>
      <c r="D22" s="121"/>
      <c r="E22" s="121"/>
      <c r="F22" s="121"/>
      <c r="G22" s="121"/>
      <c r="H22" s="121"/>
      <c r="I22" s="121"/>
      <c r="J22" s="121"/>
      <c r="K22" s="121"/>
      <c r="L22" s="121"/>
      <c r="M22" s="121"/>
      <c r="N22" s="121"/>
      <c r="O22" s="121"/>
      <c r="P22" s="121"/>
      <c r="Q22" s="121"/>
      <c r="R22" s="7"/>
    </row>
    <row r="23" spans="1:20" x14ac:dyDescent="0.25">
      <c r="A23" s="17"/>
      <c r="B23" s="121"/>
      <c r="C23" s="121"/>
      <c r="D23" s="121"/>
      <c r="E23" s="121"/>
      <c r="F23" s="121"/>
      <c r="G23" s="121"/>
      <c r="H23" s="121"/>
      <c r="I23" s="121"/>
      <c r="J23" s="121"/>
      <c r="K23" s="121"/>
      <c r="L23" s="121"/>
      <c r="M23" s="121"/>
      <c r="N23" s="121"/>
      <c r="O23" s="121"/>
      <c r="P23" s="121"/>
      <c r="Q23" s="121"/>
      <c r="R23" s="7"/>
    </row>
    <row r="24" spans="1:20" x14ac:dyDescent="0.25">
      <c r="A24" s="141"/>
      <c r="B24" s="121"/>
      <c r="C24" s="121"/>
      <c r="D24" s="121"/>
      <c r="E24" s="121"/>
      <c r="F24" s="121"/>
      <c r="G24" s="121"/>
      <c r="H24" s="121"/>
      <c r="I24" s="121"/>
      <c r="J24" s="121"/>
      <c r="K24" s="121"/>
      <c r="L24" s="121"/>
      <c r="M24" s="121"/>
      <c r="N24" s="121"/>
      <c r="O24" s="121"/>
      <c r="P24" s="121"/>
      <c r="Q24" s="121"/>
      <c r="R24" s="28"/>
      <c r="S24" s="137"/>
      <c r="T24" s="7"/>
    </row>
    <row r="25" spans="1:20" x14ac:dyDescent="0.25">
      <c r="A25" s="141"/>
      <c r="B25" s="121"/>
      <c r="C25" s="121"/>
      <c r="D25" s="121"/>
      <c r="E25" s="121"/>
      <c r="F25" s="121"/>
      <c r="G25" s="121"/>
      <c r="H25" s="121"/>
      <c r="I25" s="121"/>
      <c r="J25" s="121"/>
      <c r="K25" s="121"/>
      <c r="L25" s="121"/>
      <c r="M25" s="121"/>
      <c r="N25" s="121"/>
      <c r="O25" s="121"/>
      <c r="P25" s="121"/>
      <c r="Q25" s="121"/>
      <c r="R25" s="28"/>
      <c r="S25" s="137"/>
      <c r="T25" s="7"/>
    </row>
    <row r="26" spans="1:20" x14ac:dyDescent="0.25">
      <c r="A26" s="141"/>
      <c r="B26" s="121"/>
      <c r="C26" s="121"/>
      <c r="D26" s="121"/>
      <c r="E26" s="121"/>
      <c r="F26" s="121"/>
      <c r="G26" s="121"/>
      <c r="H26" s="121"/>
      <c r="I26" s="121"/>
      <c r="J26" s="121"/>
      <c r="K26" s="121"/>
      <c r="L26" s="121"/>
      <c r="M26" s="121"/>
      <c r="N26" s="121"/>
      <c r="O26" s="121"/>
      <c r="P26" s="121"/>
      <c r="Q26" s="121"/>
      <c r="R26" s="28"/>
      <c r="S26" s="137"/>
      <c r="T26" s="7"/>
    </row>
    <row r="27" spans="1:20" x14ac:dyDescent="0.25">
      <c r="A27" s="141"/>
      <c r="B27" s="121"/>
      <c r="C27" s="121"/>
      <c r="D27" s="121"/>
      <c r="E27" s="121"/>
      <c r="F27" s="121"/>
      <c r="G27" s="121"/>
      <c r="H27" s="121"/>
      <c r="I27" s="121"/>
      <c r="J27" s="121"/>
      <c r="K27" s="121"/>
      <c r="L27" s="121"/>
      <c r="M27" s="121"/>
      <c r="N27" s="121"/>
      <c r="O27" s="121"/>
      <c r="P27" s="121"/>
      <c r="Q27" s="121"/>
      <c r="R27" s="28"/>
      <c r="S27" s="137"/>
      <c r="T27" s="7"/>
    </row>
    <row r="28" spans="1:20" x14ac:dyDescent="0.25">
      <c r="A28" s="140"/>
      <c r="B28" s="121"/>
      <c r="C28" s="121"/>
      <c r="D28" s="121"/>
      <c r="E28" s="121"/>
      <c r="F28" s="121"/>
      <c r="G28" s="121"/>
      <c r="H28" s="121"/>
      <c r="I28" s="121"/>
      <c r="J28" s="121"/>
      <c r="K28" s="121"/>
      <c r="L28" s="121"/>
      <c r="M28" s="121"/>
      <c r="N28" s="121"/>
      <c r="O28" s="121"/>
      <c r="P28" s="121"/>
      <c r="Q28" s="121"/>
      <c r="R28" s="28"/>
      <c r="S28" s="137"/>
      <c r="T28" s="7"/>
    </row>
    <row r="29" spans="1:20" x14ac:dyDescent="0.25">
      <c r="A29" s="140"/>
      <c r="B29" s="121"/>
      <c r="C29" s="121"/>
      <c r="D29" s="121"/>
      <c r="E29" s="121"/>
      <c r="F29" s="121"/>
      <c r="G29" s="121"/>
      <c r="H29" s="121"/>
      <c r="I29" s="121"/>
      <c r="J29" s="121"/>
      <c r="K29" s="121"/>
      <c r="L29" s="121"/>
      <c r="M29" s="121"/>
      <c r="N29" s="121"/>
      <c r="O29" s="121"/>
      <c r="P29" s="121"/>
      <c r="Q29" s="121"/>
      <c r="R29" s="28"/>
      <c r="S29" s="137"/>
      <c r="T29" s="7"/>
    </row>
    <row r="30" spans="1:20" x14ac:dyDescent="0.25">
      <c r="A30" s="140"/>
      <c r="B30" s="121"/>
      <c r="C30" s="121"/>
      <c r="D30" s="121"/>
      <c r="E30" s="121"/>
      <c r="F30" s="121"/>
      <c r="G30" s="121"/>
      <c r="H30" s="121"/>
      <c r="I30" s="121"/>
      <c r="J30" s="121"/>
      <c r="K30" s="121"/>
      <c r="L30" s="121"/>
      <c r="M30" s="121"/>
      <c r="N30" s="121"/>
      <c r="O30" s="121"/>
      <c r="P30" s="121"/>
      <c r="Q30" s="121"/>
      <c r="R30" s="28"/>
      <c r="S30" s="137"/>
      <c r="T30" s="7"/>
    </row>
    <row r="31" spans="1:20" x14ac:dyDescent="0.25">
      <c r="A31" s="140"/>
      <c r="B31" s="121"/>
      <c r="C31" s="121"/>
      <c r="D31" s="121"/>
      <c r="E31" s="121"/>
      <c r="F31" s="121"/>
      <c r="G31" s="121"/>
      <c r="H31" s="121"/>
      <c r="I31" s="121"/>
      <c r="J31" s="121"/>
      <c r="K31" s="121"/>
      <c r="L31" s="121"/>
      <c r="M31" s="121"/>
      <c r="N31" s="121"/>
      <c r="O31" s="121"/>
      <c r="P31" s="121"/>
      <c r="Q31" s="121"/>
      <c r="R31" s="28"/>
      <c r="S31" s="137"/>
      <c r="T31" s="7"/>
    </row>
    <row r="32" spans="1:20" x14ac:dyDescent="0.25">
      <c r="A32" s="140"/>
      <c r="B32" s="121"/>
      <c r="C32" s="121"/>
      <c r="D32" s="121"/>
      <c r="E32" s="121"/>
      <c r="F32" s="121"/>
      <c r="G32" s="121"/>
      <c r="H32" s="121"/>
      <c r="I32" s="121"/>
      <c r="J32" s="121"/>
      <c r="K32" s="121"/>
      <c r="L32" s="121"/>
      <c r="M32" s="121"/>
      <c r="N32" s="121"/>
      <c r="O32" s="121"/>
      <c r="P32" s="121"/>
      <c r="Q32" s="121"/>
      <c r="R32" s="28"/>
      <c r="S32" s="137"/>
      <c r="T32" s="7"/>
    </row>
    <row r="33" spans="1:20" x14ac:dyDescent="0.25">
      <c r="A33" s="140"/>
      <c r="B33" s="121"/>
      <c r="C33" s="121"/>
      <c r="D33" s="121"/>
      <c r="E33" s="121"/>
      <c r="F33" s="121"/>
      <c r="G33" s="121"/>
      <c r="H33" s="121"/>
      <c r="I33" s="121"/>
      <c r="J33" s="121"/>
      <c r="K33" s="121"/>
      <c r="L33" s="121"/>
      <c r="M33" s="121"/>
      <c r="N33" s="121"/>
      <c r="O33" s="121"/>
      <c r="P33" s="121"/>
      <c r="Q33" s="121"/>
      <c r="R33" s="28"/>
      <c r="S33" s="137"/>
      <c r="T33" s="7"/>
    </row>
    <row r="34" spans="1:20" x14ac:dyDescent="0.25">
      <c r="A34" s="17"/>
      <c r="B34" s="121"/>
      <c r="C34" s="121"/>
      <c r="D34" s="121"/>
      <c r="E34" s="121"/>
      <c r="F34" s="121"/>
      <c r="G34" s="121"/>
      <c r="H34" s="121"/>
      <c r="I34" s="121"/>
      <c r="J34" s="121"/>
      <c r="K34" s="121"/>
      <c r="L34" s="121"/>
      <c r="M34" s="121"/>
      <c r="N34" s="121"/>
      <c r="O34" s="121"/>
      <c r="P34" s="137"/>
      <c r="Q34" s="137"/>
      <c r="R34" s="28"/>
      <c r="S34" s="137"/>
      <c r="T34" s="7"/>
    </row>
    <row r="35" spans="1:20" x14ac:dyDescent="0.25">
      <c r="A35" s="182"/>
      <c r="B35" s="121"/>
      <c r="C35" s="121"/>
      <c r="D35" s="121"/>
      <c r="E35" s="121"/>
      <c r="F35" s="121"/>
      <c r="G35" s="121"/>
      <c r="H35" s="121"/>
      <c r="I35" s="121"/>
      <c r="J35" s="121"/>
      <c r="K35" s="121"/>
      <c r="L35" s="121"/>
      <c r="M35" s="121"/>
      <c r="N35" s="121"/>
      <c r="O35" s="121"/>
      <c r="P35" s="137"/>
      <c r="Q35" s="137"/>
      <c r="R35" s="28"/>
      <c r="S35" s="137"/>
      <c r="T35" s="7"/>
    </row>
    <row r="36" spans="1:20" x14ac:dyDescent="0.25">
      <c r="B36" s="122"/>
      <c r="C36" s="122"/>
      <c r="D36" s="122"/>
      <c r="E36" s="122"/>
      <c r="F36" s="122"/>
      <c r="G36" s="122"/>
      <c r="H36" s="122"/>
      <c r="I36" s="122"/>
      <c r="J36" s="122"/>
      <c r="K36" s="122"/>
      <c r="L36" s="122"/>
      <c r="M36" s="122"/>
      <c r="N36" s="122"/>
      <c r="O36" s="122"/>
    </row>
    <row r="37" spans="1:20" x14ac:dyDescent="0.25">
      <c r="B37" s="122"/>
      <c r="C37" s="122"/>
      <c r="D37" s="122"/>
      <c r="E37" s="122"/>
      <c r="F37" s="122"/>
      <c r="G37" s="122"/>
      <c r="H37" s="122"/>
      <c r="I37" s="122"/>
      <c r="J37" s="122"/>
      <c r="K37" s="122"/>
      <c r="L37" s="122"/>
      <c r="M37" s="122"/>
      <c r="N37" s="122"/>
      <c r="O37" s="122"/>
    </row>
    <row r="38" spans="1:20" x14ac:dyDescent="0.25">
      <c r="B38" s="122"/>
      <c r="C38" s="122"/>
      <c r="D38" s="122"/>
      <c r="E38" s="122"/>
      <c r="F38" s="122"/>
      <c r="G38" s="122"/>
      <c r="H38" s="122"/>
      <c r="I38" s="122"/>
      <c r="J38" s="122"/>
      <c r="K38" s="122"/>
      <c r="L38" s="122"/>
      <c r="M38" s="122"/>
      <c r="N38" s="122"/>
      <c r="O38" s="122"/>
    </row>
    <row r="39" spans="1:20" x14ac:dyDescent="0.25">
      <c r="B39" s="122"/>
      <c r="C39" s="122"/>
      <c r="D39" s="122"/>
      <c r="E39" s="122"/>
      <c r="F39" s="122"/>
      <c r="G39" s="122"/>
      <c r="H39" s="122"/>
      <c r="I39" s="122"/>
      <c r="J39" s="122"/>
      <c r="K39" s="122"/>
      <c r="L39" s="122"/>
      <c r="M39" s="122"/>
      <c r="N39" s="122"/>
      <c r="O39" s="122"/>
    </row>
    <row r="40" spans="1:20" x14ac:dyDescent="0.25">
      <c r="B40" s="122"/>
      <c r="C40" s="122"/>
      <c r="D40" s="122"/>
      <c r="E40" s="122"/>
      <c r="F40" s="122"/>
      <c r="G40" s="122"/>
      <c r="H40" s="122"/>
      <c r="I40" s="122"/>
      <c r="J40" s="122"/>
      <c r="K40" s="122"/>
      <c r="L40" s="122"/>
      <c r="M40" s="122"/>
      <c r="N40" s="122"/>
      <c r="O40" s="122"/>
    </row>
    <row r="41" spans="1:20" x14ac:dyDescent="0.25">
      <c r="B41" s="122"/>
      <c r="C41" s="122"/>
      <c r="D41" s="122"/>
      <c r="E41" s="122"/>
      <c r="F41" s="122"/>
      <c r="G41" s="122"/>
      <c r="H41" s="122"/>
      <c r="I41" s="122"/>
      <c r="J41" s="122"/>
      <c r="K41" s="122"/>
      <c r="L41" s="122"/>
      <c r="M41" s="122"/>
      <c r="N41" s="122"/>
      <c r="O41" s="122"/>
    </row>
    <row r="42" spans="1:20" x14ac:dyDescent="0.25">
      <c r="B42" s="122"/>
      <c r="C42" s="122"/>
      <c r="D42" s="122"/>
      <c r="E42" s="122"/>
      <c r="F42" s="122"/>
      <c r="G42" s="122"/>
      <c r="H42" s="122"/>
      <c r="I42" s="122"/>
      <c r="J42" s="122"/>
      <c r="K42" s="122"/>
      <c r="L42" s="122"/>
      <c r="M42" s="122"/>
      <c r="N42" s="122"/>
      <c r="O42" s="122"/>
    </row>
  </sheetData>
  <mergeCells count="6">
    <mergeCell ref="B8:T8"/>
    <mergeCell ref="A2:A3"/>
    <mergeCell ref="B2:Q2"/>
    <mergeCell ref="R2:R3"/>
    <mergeCell ref="S2:S3"/>
    <mergeCell ref="T2:T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2" workbookViewId="0">
      <pane xSplit="1" ySplit="2" topLeftCell="B43" activePane="bottomRight" state="frozen"/>
      <selection activeCell="A2" sqref="A2"/>
      <selection pane="topRight" activeCell="B2" sqref="B2"/>
      <selection pane="bottomLeft" activeCell="A4" sqref="A4"/>
      <selection pane="bottomRight" activeCell="F49" sqref="F49"/>
    </sheetView>
  </sheetViews>
  <sheetFormatPr baseColWidth="10" defaultRowHeight="15" x14ac:dyDescent="0.25"/>
  <cols>
    <col min="1" max="1" width="15.140625" style="38" customWidth="1"/>
    <col min="2" max="2" width="22.140625" style="236" customWidth="1"/>
    <col min="3" max="3" width="21.140625" style="236" customWidth="1"/>
    <col min="4" max="4" width="23.5703125" style="236" customWidth="1"/>
    <col min="5" max="16384" width="11.42578125" style="38"/>
  </cols>
  <sheetData>
    <row r="1" spans="1:4" hidden="1" x14ac:dyDescent="0.25">
      <c r="A1" s="38" t="s">
        <v>4</v>
      </c>
      <c r="B1" s="445" t="s">
        <v>929</v>
      </c>
      <c r="C1" s="445" t="s">
        <v>930</v>
      </c>
    </row>
    <row r="2" spans="1:4" s="295" customFormat="1" ht="30" customHeight="1" x14ac:dyDescent="0.25">
      <c r="A2" s="491" t="s">
        <v>127</v>
      </c>
      <c r="B2" s="524" t="s">
        <v>931</v>
      </c>
      <c r="C2" s="491"/>
      <c r="D2" s="491"/>
    </row>
    <row r="3" spans="1:4" s="446" customFormat="1" x14ac:dyDescent="0.25">
      <c r="A3" s="491"/>
      <c r="B3" s="217" t="s">
        <v>932</v>
      </c>
      <c r="C3" s="217" t="s">
        <v>933</v>
      </c>
      <c r="D3" s="217" t="s">
        <v>934</v>
      </c>
    </row>
    <row r="4" spans="1:4" x14ac:dyDescent="0.25">
      <c r="A4" s="447">
        <v>41365</v>
      </c>
      <c r="B4" s="448">
        <v>9.1143000000000001</v>
      </c>
      <c r="C4" s="448">
        <f xml:space="preserve"> B4 / 4</f>
        <v>2.278575</v>
      </c>
      <c r="D4" s="448">
        <f xml:space="preserve"> B4 / 12</f>
        <v>0.75952500000000001</v>
      </c>
    </row>
    <row r="5" spans="1:4" x14ac:dyDescent="0.25">
      <c r="A5" s="447">
        <v>41000</v>
      </c>
      <c r="B5" s="448">
        <v>8.9974000000000007</v>
      </c>
      <c r="C5" s="448">
        <f t="shared" ref="C5:C62" si="0" xml:space="preserve"> B5 / 4</f>
        <v>2.2493500000000002</v>
      </c>
      <c r="D5" s="448">
        <f t="shared" ref="D5:D62" si="1" xml:space="preserve"> B5 / 12</f>
        <v>0.74978333333333336</v>
      </c>
    </row>
    <row r="6" spans="1:4" x14ac:dyDescent="0.25">
      <c r="A6" s="447">
        <v>40634</v>
      </c>
      <c r="B6" s="448">
        <v>8.8124000000000002</v>
      </c>
      <c r="C6" s="448">
        <f t="shared" si="0"/>
        <v>2.2031000000000001</v>
      </c>
      <c r="D6" s="448">
        <f t="shared" si="1"/>
        <v>0.73436666666666672</v>
      </c>
    </row>
    <row r="7" spans="1:4" x14ac:dyDescent="0.25">
      <c r="A7" s="447">
        <v>40269</v>
      </c>
      <c r="B7" s="448">
        <v>8.6311999999999998</v>
      </c>
      <c r="C7" s="448">
        <f t="shared" si="0"/>
        <v>2.1577999999999999</v>
      </c>
      <c r="D7" s="448">
        <f t="shared" si="1"/>
        <v>0.71926666666666661</v>
      </c>
    </row>
    <row r="8" spans="1:4" x14ac:dyDescent="0.25">
      <c r="A8" s="447">
        <v>39904</v>
      </c>
      <c r="B8" s="448">
        <v>8.5542999999999996</v>
      </c>
      <c r="C8" s="448">
        <f t="shared" si="0"/>
        <v>2.1385749999999999</v>
      </c>
      <c r="D8" s="448">
        <f t="shared" si="1"/>
        <v>0.71285833333333326</v>
      </c>
    </row>
    <row r="9" spans="1:4" x14ac:dyDescent="0.25">
      <c r="A9" s="447">
        <v>39692</v>
      </c>
      <c r="B9" s="254">
        <v>8.4696999999999996</v>
      </c>
      <c r="C9" s="448">
        <f t="shared" si="0"/>
        <v>2.1174249999999999</v>
      </c>
      <c r="D9" s="448">
        <f t="shared" si="1"/>
        <v>0.70580833333333326</v>
      </c>
    </row>
    <row r="10" spans="1:4" x14ac:dyDescent="0.25">
      <c r="A10" s="447">
        <v>39448</v>
      </c>
      <c r="B10" s="254">
        <v>8.4024999999999999</v>
      </c>
      <c r="C10" s="448">
        <f t="shared" si="0"/>
        <v>2.100625</v>
      </c>
      <c r="D10" s="448">
        <f t="shared" si="1"/>
        <v>0.70020833333333332</v>
      </c>
    </row>
    <row r="11" spans="1:4" x14ac:dyDescent="0.25">
      <c r="A11" s="447">
        <v>39083</v>
      </c>
      <c r="B11" s="254">
        <v>8.3110999999999997</v>
      </c>
      <c r="C11" s="448">
        <f t="shared" si="0"/>
        <v>2.0777749999999999</v>
      </c>
      <c r="D11" s="448">
        <f t="shared" si="1"/>
        <v>0.69259166666666661</v>
      </c>
    </row>
    <row r="12" spans="1:4" x14ac:dyDescent="0.25">
      <c r="A12" s="447">
        <v>38718</v>
      </c>
      <c r="B12" s="449">
        <v>8.1641999999999992</v>
      </c>
      <c r="C12" s="448">
        <f t="shared" si="0"/>
        <v>2.0410499999999998</v>
      </c>
      <c r="D12" s="448">
        <f t="shared" si="1"/>
        <v>0.6803499999999999</v>
      </c>
    </row>
    <row r="13" spans="1:4" x14ac:dyDescent="0.25">
      <c r="A13" s="447">
        <v>38353</v>
      </c>
      <c r="B13" s="449">
        <v>8.0198999999999998</v>
      </c>
      <c r="C13" s="448">
        <f t="shared" si="0"/>
        <v>2.004975</v>
      </c>
      <c r="D13" s="448">
        <f t="shared" si="1"/>
        <v>0.66832499999999995</v>
      </c>
    </row>
    <row r="14" spans="1:4" x14ac:dyDescent="0.25">
      <c r="A14" s="447">
        <v>37803</v>
      </c>
      <c r="B14" s="449">
        <v>7.8627000000000002</v>
      </c>
      <c r="C14" s="448">
        <f t="shared" si="0"/>
        <v>1.9656750000000001</v>
      </c>
      <c r="D14" s="448">
        <f t="shared" si="1"/>
        <v>0.65522500000000006</v>
      </c>
    </row>
    <row r="15" spans="1:4" x14ac:dyDescent="0.25">
      <c r="A15" s="447">
        <v>37622</v>
      </c>
      <c r="B15" s="449">
        <v>7.7313000000000001</v>
      </c>
      <c r="C15" s="448">
        <f t="shared" si="0"/>
        <v>1.932825</v>
      </c>
      <c r="D15" s="448">
        <f t="shared" si="1"/>
        <v>0.64427500000000004</v>
      </c>
    </row>
    <row r="16" spans="1:4" x14ac:dyDescent="0.25">
      <c r="A16" s="447">
        <v>37257</v>
      </c>
      <c r="B16" s="449">
        <v>7.6170999999999998</v>
      </c>
      <c r="C16" s="448">
        <f t="shared" si="0"/>
        <v>1.9042749999999999</v>
      </c>
      <c r="D16" s="448">
        <f t="shared" si="1"/>
        <v>0.63475833333333331</v>
      </c>
    </row>
    <row r="17" spans="1:4" x14ac:dyDescent="0.25">
      <c r="A17" s="447">
        <v>36892</v>
      </c>
      <c r="B17" s="450">
        <v>48.8904</v>
      </c>
      <c r="C17" s="451">
        <f t="shared" si="0"/>
        <v>12.2226</v>
      </c>
      <c r="D17" s="451">
        <f t="shared" si="1"/>
        <v>4.0742000000000003</v>
      </c>
    </row>
    <row r="18" spans="1:4" x14ac:dyDescent="0.25">
      <c r="A18" s="447">
        <v>36526</v>
      </c>
      <c r="B18" s="450">
        <v>47.838000000000001</v>
      </c>
      <c r="C18" s="451">
        <f t="shared" si="0"/>
        <v>11.9595</v>
      </c>
      <c r="D18" s="451">
        <f t="shared" si="1"/>
        <v>3.9864999999999999</v>
      </c>
    </row>
    <row r="19" spans="1:4" x14ac:dyDescent="0.25">
      <c r="A19" s="447">
        <v>36161</v>
      </c>
      <c r="B19" s="450">
        <v>47.6004</v>
      </c>
      <c r="C19" s="451">
        <f t="shared" si="0"/>
        <v>11.9001</v>
      </c>
      <c r="D19" s="451">
        <f t="shared" si="1"/>
        <v>3.9666999999999999</v>
      </c>
    </row>
    <row r="20" spans="1:4" x14ac:dyDescent="0.25">
      <c r="A20" s="447">
        <v>35796</v>
      </c>
      <c r="B20" s="450">
        <v>47.036000000000001</v>
      </c>
      <c r="C20" s="451">
        <f t="shared" si="0"/>
        <v>11.759</v>
      </c>
      <c r="D20" s="451">
        <f t="shared" si="1"/>
        <v>3.9196666666666666</v>
      </c>
    </row>
    <row r="21" spans="1:4" x14ac:dyDescent="0.25">
      <c r="A21" s="447">
        <v>35431</v>
      </c>
      <c r="B21" s="450">
        <v>46.524000000000001</v>
      </c>
      <c r="C21" s="451">
        <f t="shared" si="0"/>
        <v>11.631</v>
      </c>
      <c r="D21" s="451">
        <f t="shared" si="1"/>
        <v>3.8770000000000002</v>
      </c>
    </row>
    <row r="22" spans="1:4" x14ac:dyDescent="0.25">
      <c r="A22" s="447">
        <v>35065</v>
      </c>
      <c r="B22" s="450">
        <v>45.972000000000001</v>
      </c>
      <c r="C22" s="451">
        <f t="shared" si="0"/>
        <v>11.493</v>
      </c>
      <c r="D22" s="451">
        <f t="shared" si="1"/>
        <v>3.831</v>
      </c>
    </row>
    <row r="23" spans="1:4" x14ac:dyDescent="0.25">
      <c r="A23" s="447">
        <v>34881</v>
      </c>
      <c r="B23" s="450">
        <v>45.070999999999998</v>
      </c>
      <c r="C23" s="451">
        <f t="shared" si="0"/>
        <v>11.267749999999999</v>
      </c>
      <c r="D23" s="451">
        <f t="shared" si="1"/>
        <v>3.7559166666666663</v>
      </c>
    </row>
    <row r="24" spans="1:4" x14ac:dyDescent="0.25">
      <c r="A24" s="447">
        <v>34700</v>
      </c>
      <c r="B24" s="450">
        <v>44.847000000000001</v>
      </c>
      <c r="C24" s="451">
        <f t="shared" si="0"/>
        <v>11.21175</v>
      </c>
      <c r="D24" s="451">
        <f t="shared" si="1"/>
        <v>3.73725</v>
      </c>
    </row>
    <row r="25" spans="1:4" x14ac:dyDescent="0.25">
      <c r="A25" s="447">
        <v>34335</v>
      </c>
      <c r="B25" s="450">
        <v>44.314999999999998</v>
      </c>
      <c r="C25" s="451">
        <f t="shared" si="0"/>
        <v>11.078749999999999</v>
      </c>
      <c r="D25" s="451">
        <f t="shared" si="1"/>
        <v>3.6929166666666666</v>
      </c>
    </row>
    <row r="26" spans="1:4" x14ac:dyDescent="0.25">
      <c r="A26" s="447">
        <v>33970</v>
      </c>
      <c r="B26" s="450">
        <v>43.445999999999998</v>
      </c>
      <c r="C26" s="451">
        <f t="shared" si="0"/>
        <v>10.861499999999999</v>
      </c>
      <c r="D26" s="451">
        <f t="shared" si="1"/>
        <v>3.6204999999999998</v>
      </c>
    </row>
    <row r="27" spans="1:4" x14ac:dyDescent="0.25">
      <c r="A27" s="447">
        <v>33786</v>
      </c>
      <c r="B27" s="450">
        <v>42.887999999999998</v>
      </c>
      <c r="C27" s="451">
        <f t="shared" si="0"/>
        <v>10.722</v>
      </c>
      <c r="D27" s="451">
        <f t="shared" si="1"/>
        <v>3.5739999999999998</v>
      </c>
    </row>
    <row r="28" spans="1:4" x14ac:dyDescent="0.25">
      <c r="A28" s="447">
        <v>33604</v>
      </c>
      <c r="B28" s="450">
        <v>42.13</v>
      </c>
      <c r="C28" s="451">
        <f t="shared" si="0"/>
        <v>10.532500000000001</v>
      </c>
      <c r="D28" s="451">
        <f t="shared" si="1"/>
        <v>3.5108333333333337</v>
      </c>
    </row>
    <row r="29" spans="1:4" x14ac:dyDescent="0.25">
      <c r="A29" s="447">
        <v>33420</v>
      </c>
      <c r="B29" s="450">
        <v>41.713000000000001</v>
      </c>
      <c r="C29" s="451">
        <f t="shared" si="0"/>
        <v>10.42825</v>
      </c>
      <c r="D29" s="451">
        <f t="shared" si="1"/>
        <v>3.4760833333333334</v>
      </c>
    </row>
    <row r="30" spans="1:4" x14ac:dyDescent="0.25">
      <c r="A30" s="447">
        <v>33239</v>
      </c>
      <c r="B30" s="450">
        <v>41.381999999999998</v>
      </c>
      <c r="C30" s="451">
        <f t="shared" si="0"/>
        <v>10.345499999999999</v>
      </c>
      <c r="D30" s="451">
        <f t="shared" si="1"/>
        <v>3.4484999999999997</v>
      </c>
    </row>
    <row r="31" spans="1:4" x14ac:dyDescent="0.25">
      <c r="A31" s="447">
        <v>33055</v>
      </c>
      <c r="B31" s="450">
        <v>40.69</v>
      </c>
      <c r="C31" s="451">
        <f t="shared" si="0"/>
        <v>10.172499999999999</v>
      </c>
      <c r="D31" s="451">
        <f t="shared" si="1"/>
        <v>3.3908333333333331</v>
      </c>
    </row>
    <row r="32" spans="1:4" x14ac:dyDescent="0.25">
      <c r="A32" s="447">
        <v>32874</v>
      </c>
      <c r="B32" s="450">
        <v>40.17</v>
      </c>
      <c r="C32" s="451">
        <f t="shared" si="0"/>
        <v>10.0425</v>
      </c>
      <c r="D32" s="451">
        <f t="shared" si="1"/>
        <v>3.3475000000000001</v>
      </c>
    </row>
    <row r="33" spans="1:4" x14ac:dyDescent="0.25">
      <c r="A33" s="447">
        <v>32690</v>
      </c>
      <c r="B33" s="450">
        <v>39.32</v>
      </c>
      <c r="C33" s="451">
        <f t="shared" si="0"/>
        <v>9.83</v>
      </c>
      <c r="D33" s="451">
        <f t="shared" si="1"/>
        <v>3.2766666666666668</v>
      </c>
    </row>
    <row r="34" spans="1:4" x14ac:dyDescent="0.25">
      <c r="A34" s="447">
        <v>32509</v>
      </c>
      <c r="B34" s="450">
        <v>38.85</v>
      </c>
      <c r="C34" s="451">
        <f t="shared" si="0"/>
        <v>9.7125000000000004</v>
      </c>
      <c r="D34" s="451">
        <f t="shared" si="1"/>
        <v>3.2375000000000003</v>
      </c>
    </row>
    <row r="35" spans="1:4" x14ac:dyDescent="0.25">
      <c r="A35" s="447">
        <v>32325</v>
      </c>
      <c r="B35" s="450">
        <v>38.35</v>
      </c>
      <c r="C35" s="451">
        <f t="shared" si="0"/>
        <v>9.5875000000000004</v>
      </c>
      <c r="D35" s="451">
        <f t="shared" si="1"/>
        <v>3.1958333333333333</v>
      </c>
    </row>
    <row r="36" spans="1:4" x14ac:dyDescent="0.25">
      <c r="A36" s="447">
        <v>32143</v>
      </c>
      <c r="B36" s="450">
        <v>37.86</v>
      </c>
      <c r="C36" s="451">
        <f t="shared" si="0"/>
        <v>9.4649999999999999</v>
      </c>
      <c r="D36" s="451">
        <f t="shared" si="1"/>
        <v>3.1549999999999998</v>
      </c>
    </row>
    <row r="37" spans="1:4" x14ac:dyDescent="0.25">
      <c r="A37" s="447">
        <v>31959</v>
      </c>
      <c r="B37" s="450">
        <v>36.9</v>
      </c>
      <c r="C37" s="451">
        <f t="shared" si="0"/>
        <v>9.2249999999999996</v>
      </c>
      <c r="D37" s="451">
        <f t="shared" si="1"/>
        <v>3.0749999999999997</v>
      </c>
    </row>
    <row r="38" spans="1:4" x14ac:dyDescent="0.25">
      <c r="A38" s="447">
        <v>31778</v>
      </c>
      <c r="B38" s="450">
        <v>36.54</v>
      </c>
      <c r="C38" s="451">
        <f t="shared" si="0"/>
        <v>9.1349999999999998</v>
      </c>
      <c r="D38" s="451">
        <f t="shared" si="1"/>
        <v>3.0449999999999999</v>
      </c>
    </row>
    <row r="39" spans="1:4" x14ac:dyDescent="0.25">
      <c r="A39" s="447">
        <v>31413</v>
      </c>
      <c r="B39" s="450">
        <v>35.71</v>
      </c>
      <c r="C39" s="451">
        <f t="shared" si="0"/>
        <v>8.9275000000000002</v>
      </c>
      <c r="D39" s="451">
        <f t="shared" si="1"/>
        <v>2.9758333333333336</v>
      </c>
    </row>
    <row r="40" spans="1:4" x14ac:dyDescent="0.25">
      <c r="A40" s="447">
        <v>31229</v>
      </c>
      <c r="B40" s="450">
        <v>35.25</v>
      </c>
      <c r="C40" s="451">
        <f t="shared" si="0"/>
        <v>8.8125</v>
      </c>
      <c r="D40" s="451">
        <f t="shared" si="1"/>
        <v>2.9375</v>
      </c>
    </row>
    <row r="41" spans="1:4" x14ac:dyDescent="0.25">
      <c r="A41" s="447">
        <v>31048</v>
      </c>
      <c r="B41" s="450">
        <v>34.29</v>
      </c>
      <c r="C41" s="451">
        <f t="shared" si="0"/>
        <v>8.5724999999999998</v>
      </c>
      <c r="D41" s="451">
        <f t="shared" si="1"/>
        <v>2.8574999999999999</v>
      </c>
    </row>
    <row r="42" spans="1:4" x14ac:dyDescent="0.25">
      <c r="A42" s="447">
        <v>30864</v>
      </c>
      <c r="B42" s="450">
        <v>33.159999999999997</v>
      </c>
      <c r="C42" s="451">
        <f t="shared" si="0"/>
        <v>8.2899999999999991</v>
      </c>
      <c r="D42" s="451">
        <f t="shared" si="1"/>
        <v>2.7633333333333332</v>
      </c>
    </row>
    <row r="43" spans="1:4" x14ac:dyDescent="0.25">
      <c r="A43" s="447">
        <v>30682</v>
      </c>
      <c r="B43" s="450">
        <v>32.450000000000003</v>
      </c>
      <c r="C43" s="451">
        <f t="shared" si="0"/>
        <v>8.1125000000000007</v>
      </c>
      <c r="D43" s="451">
        <f t="shared" si="1"/>
        <v>2.7041666666666671</v>
      </c>
    </row>
    <row r="44" spans="1:4" x14ac:dyDescent="0.25">
      <c r="A44" s="447">
        <v>30498</v>
      </c>
      <c r="B44" s="450">
        <v>31.88</v>
      </c>
      <c r="C44" s="451">
        <f t="shared" si="0"/>
        <v>7.97</v>
      </c>
      <c r="D44" s="451">
        <f t="shared" si="1"/>
        <v>2.6566666666666667</v>
      </c>
    </row>
    <row r="45" spans="1:4" x14ac:dyDescent="0.25">
      <c r="A45" s="447">
        <v>30317</v>
      </c>
      <c r="B45" s="450">
        <v>30.65</v>
      </c>
      <c r="C45" s="451">
        <f t="shared" si="0"/>
        <v>7.6624999999999996</v>
      </c>
      <c r="D45" s="451">
        <f t="shared" si="1"/>
        <v>2.5541666666666667</v>
      </c>
    </row>
    <row r="46" spans="1:4" x14ac:dyDescent="0.25">
      <c r="A46" s="447">
        <v>30133</v>
      </c>
      <c r="B46" s="450">
        <v>29.47</v>
      </c>
      <c r="C46" s="451">
        <f t="shared" si="0"/>
        <v>7.3674999999999997</v>
      </c>
      <c r="D46" s="451">
        <f t="shared" si="1"/>
        <v>2.4558333333333331</v>
      </c>
    </row>
    <row r="47" spans="1:4" x14ac:dyDescent="0.25">
      <c r="A47" s="447">
        <v>29952</v>
      </c>
      <c r="B47" s="450">
        <v>27.44</v>
      </c>
      <c r="C47" s="451">
        <f t="shared" si="0"/>
        <v>6.86</v>
      </c>
      <c r="D47" s="451">
        <f t="shared" si="1"/>
        <v>2.2866666666666666</v>
      </c>
    </row>
    <row r="48" spans="1:4" x14ac:dyDescent="0.25">
      <c r="A48" s="447">
        <v>29768</v>
      </c>
      <c r="B48" s="450">
        <v>25.72</v>
      </c>
      <c r="C48" s="451">
        <f t="shared" si="0"/>
        <v>6.43</v>
      </c>
      <c r="D48" s="451">
        <f t="shared" si="1"/>
        <v>2.1433333333333331</v>
      </c>
    </row>
    <row r="49" spans="1:4" x14ac:dyDescent="0.25">
      <c r="A49" s="447">
        <v>29587</v>
      </c>
      <c r="B49" s="450">
        <v>24.22</v>
      </c>
      <c r="C49" s="451">
        <f t="shared" si="0"/>
        <v>6.0549999999999997</v>
      </c>
      <c r="D49" s="451">
        <f t="shared" si="1"/>
        <v>2.0183333333333331</v>
      </c>
    </row>
    <row r="50" spans="1:4" x14ac:dyDescent="0.25">
      <c r="A50" s="447">
        <v>29403</v>
      </c>
      <c r="B50" s="450">
        <v>22.7</v>
      </c>
      <c r="C50" s="451">
        <f t="shared" si="0"/>
        <v>5.6749999999999998</v>
      </c>
      <c r="D50" s="451">
        <f t="shared" si="1"/>
        <v>1.8916666666666666</v>
      </c>
    </row>
    <row r="51" spans="1:4" x14ac:dyDescent="0.25">
      <c r="A51" s="447">
        <v>29221</v>
      </c>
      <c r="B51" s="450">
        <v>21.34</v>
      </c>
      <c r="C51" s="451">
        <f t="shared" si="0"/>
        <v>5.335</v>
      </c>
      <c r="D51" s="451">
        <f t="shared" si="1"/>
        <v>1.7783333333333333</v>
      </c>
    </row>
    <row r="52" spans="1:4" x14ac:dyDescent="0.25">
      <c r="A52" s="447">
        <v>29037</v>
      </c>
      <c r="B52" s="450">
        <v>20.25</v>
      </c>
      <c r="C52" s="451">
        <f t="shared" si="0"/>
        <v>5.0625</v>
      </c>
      <c r="D52" s="451">
        <f t="shared" si="1"/>
        <v>1.6875</v>
      </c>
    </row>
    <row r="53" spans="1:4" x14ac:dyDescent="0.25">
      <c r="A53" s="447">
        <v>28856</v>
      </c>
      <c r="B53" s="450">
        <v>19.47</v>
      </c>
      <c r="C53" s="451">
        <f t="shared" si="0"/>
        <v>4.8674999999999997</v>
      </c>
      <c r="D53" s="451">
        <f t="shared" si="1"/>
        <v>1.6224999999999998</v>
      </c>
    </row>
    <row r="54" spans="1:4" x14ac:dyDescent="0.25">
      <c r="A54" s="447">
        <v>28672</v>
      </c>
      <c r="B54" s="450">
        <v>18.28</v>
      </c>
      <c r="C54" s="451">
        <f t="shared" si="0"/>
        <v>4.57</v>
      </c>
      <c r="D54" s="451">
        <f t="shared" si="1"/>
        <v>1.5233333333333334</v>
      </c>
    </row>
    <row r="55" spans="1:4" x14ac:dyDescent="0.25">
      <c r="A55" s="447">
        <v>28491</v>
      </c>
      <c r="B55" s="450">
        <v>17.510000000000002</v>
      </c>
      <c r="C55" s="451">
        <f t="shared" si="0"/>
        <v>4.3775000000000004</v>
      </c>
      <c r="D55" s="451">
        <f t="shared" si="1"/>
        <v>1.4591666666666667</v>
      </c>
    </row>
    <row r="56" spans="1:4" x14ac:dyDescent="0.25">
      <c r="A56" s="447">
        <v>27942</v>
      </c>
      <c r="B56" s="450">
        <v>16.18</v>
      </c>
      <c r="C56" s="451">
        <f t="shared" si="0"/>
        <v>4.0449999999999999</v>
      </c>
      <c r="D56" s="451">
        <f t="shared" si="1"/>
        <v>1.3483333333333334</v>
      </c>
    </row>
    <row r="57" spans="1:4" x14ac:dyDescent="0.25">
      <c r="A57" s="447">
        <v>27760</v>
      </c>
      <c r="B57" s="450">
        <v>14.89</v>
      </c>
      <c r="C57" s="451">
        <f t="shared" si="0"/>
        <v>3.7225000000000001</v>
      </c>
      <c r="D57" s="451">
        <f t="shared" si="1"/>
        <v>1.2408333333333335</v>
      </c>
    </row>
    <row r="58" spans="1:4" x14ac:dyDescent="0.25">
      <c r="A58" s="447">
        <v>27576</v>
      </c>
      <c r="B58" s="450">
        <v>13.34</v>
      </c>
      <c r="C58" s="451">
        <f t="shared" si="0"/>
        <v>3.335</v>
      </c>
      <c r="D58" s="451">
        <f t="shared" si="1"/>
        <v>1.1116666666666666</v>
      </c>
    </row>
    <row r="59" spans="1:4" x14ac:dyDescent="0.25">
      <c r="A59" s="447">
        <v>27395</v>
      </c>
      <c r="B59" s="450">
        <v>12</v>
      </c>
      <c r="C59" s="451">
        <f t="shared" si="0"/>
        <v>3</v>
      </c>
      <c r="D59" s="451">
        <f t="shared" si="1"/>
        <v>1</v>
      </c>
    </row>
    <row r="60" spans="1:4" x14ac:dyDescent="0.25">
      <c r="A60" s="447">
        <v>27211</v>
      </c>
      <c r="B60" s="450">
        <v>8.76</v>
      </c>
      <c r="C60" s="451">
        <f t="shared" si="0"/>
        <v>2.19</v>
      </c>
      <c r="D60" s="451">
        <f t="shared" si="1"/>
        <v>0.73</v>
      </c>
    </row>
    <row r="61" spans="1:4" x14ac:dyDescent="0.25">
      <c r="A61" s="447">
        <v>27030</v>
      </c>
      <c r="B61" s="450">
        <v>8.2100000000000009</v>
      </c>
      <c r="C61" s="451">
        <f t="shared" si="0"/>
        <v>2.0525000000000002</v>
      </c>
      <c r="D61" s="451">
        <f t="shared" si="1"/>
        <v>0.6841666666666667</v>
      </c>
    </row>
    <row r="62" spans="1:4" x14ac:dyDescent="0.25">
      <c r="A62" s="447">
        <v>26665</v>
      </c>
      <c r="B62" s="450">
        <v>7.13</v>
      </c>
      <c r="C62" s="451">
        <f t="shared" si="0"/>
        <v>1.7825</v>
      </c>
      <c r="D62" s="451">
        <f t="shared" si="1"/>
        <v>0.59416666666666662</v>
      </c>
    </row>
    <row r="63" spans="1:4" x14ac:dyDescent="0.25">
      <c r="B63" s="38"/>
      <c r="C63" s="38"/>
      <c r="D63" s="38"/>
    </row>
    <row r="64" spans="1:4" x14ac:dyDescent="0.25">
      <c r="B64" s="525" t="s">
        <v>940</v>
      </c>
      <c r="C64" s="526"/>
      <c r="D64" s="526"/>
    </row>
  </sheetData>
  <mergeCells count="3">
    <mergeCell ref="B2:D2"/>
    <mergeCell ref="A2:A3"/>
    <mergeCell ref="B64:D6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opLeftCell="A2" workbookViewId="0">
      <pane xSplit="1" ySplit="2" topLeftCell="B31" activePane="bottomRight" state="frozen"/>
      <selection activeCell="A2" sqref="A2"/>
      <selection pane="topRight" activeCell="B2" sqref="B2"/>
      <selection pane="bottomLeft" activeCell="A4" sqref="A4"/>
      <selection pane="bottomRight" activeCell="B63" sqref="B63"/>
    </sheetView>
  </sheetViews>
  <sheetFormatPr baseColWidth="10" defaultRowHeight="15" x14ac:dyDescent="0.25"/>
  <cols>
    <col min="1" max="1" width="14.5703125" style="38" customWidth="1"/>
    <col min="2" max="2" width="36.7109375" style="38" customWidth="1"/>
    <col min="3" max="3" width="40.28515625" style="38" customWidth="1"/>
    <col min="4" max="16384" width="11.42578125" style="38"/>
  </cols>
  <sheetData>
    <row r="1" spans="1:9" hidden="1" x14ac:dyDescent="0.25">
      <c r="A1" s="452" t="s">
        <v>4</v>
      </c>
      <c r="B1" s="452" t="s">
        <v>935</v>
      </c>
      <c r="C1" s="452" t="s">
        <v>936</v>
      </c>
    </row>
    <row r="2" spans="1:9" s="186" customFormat="1" ht="26.25" customHeight="1" x14ac:dyDescent="0.25">
      <c r="A2" s="508" t="s">
        <v>127</v>
      </c>
      <c r="B2" s="527" t="s">
        <v>937</v>
      </c>
      <c r="C2" s="527"/>
    </row>
    <row r="3" spans="1:9" s="186" customFormat="1" x14ac:dyDescent="0.25">
      <c r="A3" s="508"/>
      <c r="B3" s="388" t="s">
        <v>938</v>
      </c>
      <c r="C3" s="453" t="s">
        <v>939</v>
      </c>
    </row>
    <row r="4" spans="1:9" x14ac:dyDescent="0.25">
      <c r="A4" s="134">
        <v>41365</v>
      </c>
      <c r="B4" s="253">
        <v>12.56776</v>
      </c>
      <c r="C4" s="454"/>
      <c r="I4" s="38">
        <v>17</v>
      </c>
    </row>
    <row r="5" spans="1:9" x14ac:dyDescent="0.25">
      <c r="A5" s="8">
        <v>41000</v>
      </c>
      <c r="B5" s="253">
        <v>12.4048</v>
      </c>
      <c r="C5" s="455"/>
    </row>
    <row r="6" spans="1:9" x14ac:dyDescent="0.25">
      <c r="A6" s="8">
        <v>40634</v>
      </c>
      <c r="B6" s="456">
        <v>12.15131</v>
      </c>
      <c r="C6" s="455"/>
    </row>
    <row r="7" spans="1:9" x14ac:dyDescent="0.25">
      <c r="A7" s="8">
        <v>39904</v>
      </c>
      <c r="B7" s="456">
        <v>11.901389999999999</v>
      </c>
      <c r="C7" s="455"/>
    </row>
    <row r="8" spans="1:9" x14ac:dyDescent="0.25">
      <c r="A8" s="8">
        <v>39692</v>
      </c>
      <c r="B8" s="253">
        <v>11.678459999999999</v>
      </c>
      <c r="C8" s="455"/>
    </row>
    <row r="9" spans="1:9" x14ac:dyDescent="0.25">
      <c r="A9" s="8">
        <v>39448</v>
      </c>
      <c r="B9" s="253">
        <v>11.58577</v>
      </c>
      <c r="C9" s="1"/>
    </row>
    <row r="10" spans="1:9" x14ac:dyDescent="0.25">
      <c r="A10" s="8">
        <v>39083</v>
      </c>
      <c r="B10" s="253">
        <v>11.459709999999999</v>
      </c>
      <c r="C10" s="26">
        <v>10.7072</v>
      </c>
    </row>
    <row r="11" spans="1:9" x14ac:dyDescent="0.25">
      <c r="A11" s="8">
        <v>38718</v>
      </c>
      <c r="B11" s="457">
        <v>11.25708</v>
      </c>
      <c r="C11" s="26">
        <v>10.51788</v>
      </c>
    </row>
    <row r="12" spans="1:9" x14ac:dyDescent="0.25">
      <c r="A12" s="8">
        <v>38353</v>
      </c>
      <c r="B12" s="253">
        <v>11.05804</v>
      </c>
      <c r="C12" s="26">
        <v>10.331910000000001</v>
      </c>
    </row>
    <row r="13" spans="1:9" x14ac:dyDescent="0.25">
      <c r="A13" s="8">
        <v>37987</v>
      </c>
      <c r="B13" s="253">
        <v>10.84122</v>
      </c>
      <c r="C13" s="26">
        <v>10.12932</v>
      </c>
    </row>
    <row r="14" spans="1:9" x14ac:dyDescent="0.25">
      <c r="A14" s="8">
        <v>37622</v>
      </c>
      <c r="B14" s="253">
        <v>10.66</v>
      </c>
      <c r="C14" s="252">
        <v>9.9600000000000009</v>
      </c>
    </row>
    <row r="15" spans="1:9" x14ac:dyDescent="0.25">
      <c r="A15" s="8">
        <v>37257</v>
      </c>
      <c r="B15" s="253">
        <v>10.51</v>
      </c>
      <c r="C15" s="252">
        <v>9.82</v>
      </c>
    </row>
    <row r="16" spans="1:9" x14ac:dyDescent="0.25">
      <c r="A16" s="8">
        <v>36892</v>
      </c>
      <c r="B16" s="365">
        <v>67.510000000000005</v>
      </c>
      <c r="C16" s="421">
        <v>63.07</v>
      </c>
    </row>
    <row r="17" spans="1:3" x14ac:dyDescent="0.25">
      <c r="A17" s="8">
        <v>36526</v>
      </c>
      <c r="B17" s="365">
        <v>66.06</v>
      </c>
      <c r="C17" s="421">
        <v>61.72</v>
      </c>
    </row>
    <row r="18" spans="1:3" x14ac:dyDescent="0.25">
      <c r="A18" s="8">
        <v>36161</v>
      </c>
      <c r="B18" s="365">
        <v>65.739999999999995</v>
      </c>
      <c r="C18" s="421">
        <v>61.42</v>
      </c>
    </row>
    <row r="19" spans="1:3" x14ac:dyDescent="0.25">
      <c r="A19" s="8">
        <v>35796</v>
      </c>
      <c r="B19" s="365">
        <v>64.97</v>
      </c>
      <c r="C19" s="421">
        <v>60.7</v>
      </c>
    </row>
    <row r="20" spans="1:3" x14ac:dyDescent="0.25">
      <c r="A20" s="8">
        <v>35431</v>
      </c>
      <c r="B20" s="365">
        <v>64.27</v>
      </c>
      <c r="C20" s="421">
        <v>60.04</v>
      </c>
    </row>
    <row r="21" spans="1:3" x14ac:dyDescent="0.25">
      <c r="A21" s="8">
        <v>35065</v>
      </c>
      <c r="B21" s="365">
        <v>63.51</v>
      </c>
      <c r="C21" s="421">
        <v>59.33</v>
      </c>
    </row>
    <row r="22" spans="1:3" x14ac:dyDescent="0.25">
      <c r="A22" s="8">
        <v>34881</v>
      </c>
      <c r="B22" s="458">
        <v>62.27</v>
      </c>
      <c r="C22" s="421">
        <v>58.17</v>
      </c>
    </row>
    <row r="23" spans="1:3" x14ac:dyDescent="0.25">
      <c r="A23" s="8">
        <v>34700</v>
      </c>
      <c r="B23" s="365">
        <v>61.97</v>
      </c>
      <c r="C23" s="421">
        <v>57.89</v>
      </c>
    </row>
    <row r="24" spans="1:3" x14ac:dyDescent="0.25">
      <c r="A24" s="8">
        <v>34335</v>
      </c>
      <c r="B24" s="365">
        <v>61.24</v>
      </c>
      <c r="C24" s="421">
        <v>57.21</v>
      </c>
    </row>
    <row r="25" spans="1:3" x14ac:dyDescent="0.25">
      <c r="A25" s="8">
        <v>33970</v>
      </c>
      <c r="B25" s="365">
        <v>60.04</v>
      </c>
      <c r="C25" s="421">
        <v>56.09</v>
      </c>
    </row>
    <row r="26" spans="1:3" x14ac:dyDescent="0.25">
      <c r="A26" s="8">
        <v>33786</v>
      </c>
      <c r="B26" s="365">
        <v>59.27</v>
      </c>
      <c r="C26" s="421">
        <v>55.37</v>
      </c>
    </row>
    <row r="27" spans="1:3" x14ac:dyDescent="0.25">
      <c r="A27" s="8">
        <v>33604</v>
      </c>
      <c r="B27" s="421">
        <v>58.22</v>
      </c>
      <c r="C27" s="421">
        <v>54.39</v>
      </c>
    </row>
    <row r="28" spans="1:3" x14ac:dyDescent="0.25">
      <c r="A28" s="8">
        <v>33420</v>
      </c>
      <c r="B28" s="421">
        <v>57.64</v>
      </c>
      <c r="C28" s="421">
        <v>53.85</v>
      </c>
    </row>
    <row r="29" spans="1:3" x14ac:dyDescent="0.25">
      <c r="A29" s="8">
        <v>33239</v>
      </c>
      <c r="B29" s="421">
        <v>57.18</v>
      </c>
      <c r="C29" s="421">
        <v>53.42</v>
      </c>
    </row>
    <row r="30" spans="1:3" x14ac:dyDescent="0.25">
      <c r="A30" s="8">
        <v>33055</v>
      </c>
      <c r="B30" s="421">
        <v>56.22</v>
      </c>
      <c r="C30" s="421">
        <v>52.53</v>
      </c>
    </row>
    <row r="31" spans="1:3" x14ac:dyDescent="0.25">
      <c r="A31" s="8">
        <v>32874</v>
      </c>
      <c r="B31" s="421">
        <v>55.5</v>
      </c>
      <c r="C31" s="421">
        <v>51.86</v>
      </c>
    </row>
    <row r="32" spans="1:3" x14ac:dyDescent="0.25">
      <c r="A32" s="8">
        <v>32690</v>
      </c>
      <c r="B32" s="421">
        <v>54.33</v>
      </c>
      <c r="C32" s="421">
        <v>50.77</v>
      </c>
    </row>
    <row r="33" spans="1:3" x14ac:dyDescent="0.25">
      <c r="A33" s="8">
        <v>32509</v>
      </c>
      <c r="B33" s="421">
        <v>53.69</v>
      </c>
      <c r="C33" s="421">
        <v>50.17</v>
      </c>
    </row>
    <row r="34" spans="1:3" x14ac:dyDescent="0.25">
      <c r="A34" s="8">
        <v>32325</v>
      </c>
      <c r="B34" s="421">
        <v>53</v>
      </c>
      <c r="C34" s="421">
        <v>49.53</v>
      </c>
    </row>
    <row r="35" spans="1:3" x14ac:dyDescent="0.25">
      <c r="A35" s="8">
        <v>32143</v>
      </c>
      <c r="B35" s="421">
        <v>52.33</v>
      </c>
      <c r="C35" s="421">
        <v>48.9</v>
      </c>
    </row>
    <row r="36" spans="1:3" x14ac:dyDescent="0.25">
      <c r="A36" s="8">
        <v>31959</v>
      </c>
      <c r="B36" s="421">
        <v>51</v>
      </c>
      <c r="C36" s="421">
        <v>47.66</v>
      </c>
    </row>
    <row r="37" spans="1:3" x14ac:dyDescent="0.25">
      <c r="A37" s="8">
        <v>31778</v>
      </c>
      <c r="B37" s="421">
        <v>50.5</v>
      </c>
      <c r="C37" s="421">
        <v>47.19</v>
      </c>
    </row>
    <row r="38" spans="1:3" x14ac:dyDescent="0.25">
      <c r="A38" s="8">
        <v>31594</v>
      </c>
      <c r="B38" s="421">
        <v>49.61</v>
      </c>
      <c r="C38" s="421">
        <v>46.36</v>
      </c>
    </row>
    <row r="39" spans="1:3" x14ac:dyDescent="0.25">
      <c r="A39" s="8">
        <v>31413</v>
      </c>
      <c r="B39" s="421">
        <v>49.36</v>
      </c>
      <c r="C39" s="421">
        <v>46.13</v>
      </c>
    </row>
    <row r="40" spans="1:3" x14ac:dyDescent="0.25">
      <c r="A40" s="8">
        <v>31229</v>
      </c>
      <c r="B40" s="421">
        <v>48.73</v>
      </c>
      <c r="C40" s="421">
        <v>45.54</v>
      </c>
    </row>
    <row r="41" spans="1:3" x14ac:dyDescent="0.25">
      <c r="A41" s="8">
        <v>31048</v>
      </c>
      <c r="B41" s="421">
        <v>47.4</v>
      </c>
      <c r="C41" s="421">
        <v>44.3</v>
      </c>
    </row>
    <row r="42" spans="1:3" x14ac:dyDescent="0.25">
      <c r="A42" s="8">
        <v>30864</v>
      </c>
      <c r="B42" s="421">
        <v>45.84</v>
      </c>
      <c r="C42" s="421">
        <v>42.84</v>
      </c>
    </row>
    <row r="43" spans="1:3" x14ac:dyDescent="0.25">
      <c r="A43" s="8">
        <v>30682</v>
      </c>
      <c r="B43" s="421">
        <v>44.85</v>
      </c>
      <c r="C43" s="421">
        <v>41.92</v>
      </c>
    </row>
    <row r="44" spans="1:3" x14ac:dyDescent="0.25">
      <c r="A44" s="8">
        <v>30498</v>
      </c>
      <c r="B44" s="421">
        <v>44.06</v>
      </c>
      <c r="C44" s="421">
        <v>41.18</v>
      </c>
    </row>
    <row r="45" spans="1:3" x14ac:dyDescent="0.25">
      <c r="A45" s="8">
        <v>30317</v>
      </c>
      <c r="B45" s="421">
        <v>42.37</v>
      </c>
      <c r="C45" s="421">
        <v>39.6</v>
      </c>
    </row>
    <row r="46" spans="1:3" x14ac:dyDescent="0.25">
      <c r="A46" s="8">
        <v>30133</v>
      </c>
      <c r="B46" s="421">
        <v>40.74</v>
      </c>
      <c r="C46" s="421">
        <v>38.08</v>
      </c>
    </row>
    <row r="47" spans="1:3" x14ac:dyDescent="0.25">
      <c r="A47" s="8">
        <v>29952</v>
      </c>
      <c r="B47" s="421">
        <v>37.94</v>
      </c>
      <c r="C47" s="421">
        <v>35.46</v>
      </c>
    </row>
    <row r="48" spans="1:3" x14ac:dyDescent="0.25">
      <c r="A48" s="8">
        <v>29768</v>
      </c>
      <c r="B48" s="421">
        <v>35.549999999999997</v>
      </c>
      <c r="C48" s="421">
        <v>33.24</v>
      </c>
    </row>
    <row r="49" spans="1:3" x14ac:dyDescent="0.25">
      <c r="A49" s="8">
        <v>29587</v>
      </c>
      <c r="B49" s="421">
        <v>33.380000000000003</v>
      </c>
      <c r="C49" s="421">
        <v>31.3</v>
      </c>
    </row>
    <row r="50" spans="1:3" x14ac:dyDescent="0.25">
      <c r="A50" s="8">
        <v>29403</v>
      </c>
      <c r="B50" s="421">
        <v>31.37</v>
      </c>
      <c r="C50" s="421">
        <v>29.33</v>
      </c>
    </row>
    <row r="51" spans="1:3" x14ac:dyDescent="0.25">
      <c r="A51" s="8">
        <v>29221</v>
      </c>
      <c r="B51" s="421">
        <v>29.49</v>
      </c>
      <c r="C51" s="421">
        <v>27.57</v>
      </c>
    </row>
    <row r="52" spans="1:3" x14ac:dyDescent="0.25">
      <c r="A52" s="8">
        <v>29037</v>
      </c>
      <c r="B52" s="421">
        <v>27.98</v>
      </c>
      <c r="C52" s="421">
        <v>26.16</v>
      </c>
    </row>
    <row r="53" spans="1:3" x14ac:dyDescent="0.25">
      <c r="A53" s="8">
        <v>28856</v>
      </c>
      <c r="B53" s="421">
        <v>26.9</v>
      </c>
      <c r="C53" s="421">
        <v>25.16</v>
      </c>
    </row>
    <row r="54" spans="1:3" x14ac:dyDescent="0.25">
      <c r="A54" s="8">
        <v>28672</v>
      </c>
      <c r="B54" s="421">
        <v>25.26</v>
      </c>
      <c r="C54" s="421">
        <v>23.62</v>
      </c>
    </row>
    <row r="55" spans="1:3" x14ac:dyDescent="0.25">
      <c r="A55" s="8">
        <v>28491</v>
      </c>
      <c r="B55" s="421">
        <v>24.2</v>
      </c>
      <c r="C55" s="421">
        <v>22.62</v>
      </c>
    </row>
    <row r="56" spans="1:3" x14ac:dyDescent="0.25">
      <c r="A56" s="8">
        <v>28307</v>
      </c>
      <c r="B56" s="421">
        <v>22.37</v>
      </c>
      <c r="C56" s="421">
        <v>20.91</v>
      </c>
    </row>
    <row r="57" spans="1:3" x14ac:dyDescent="0.25">
      <c r="A57" s="8">
        <v>28126</v>
      </c>
      <c r="B57" s="421">
        <v>20.58</v>
      </c>
      <c r="C57" s="421">
        <v>19.239999999999998</v>
      </c>
    </row>
    <row r="58" spans="1:3" x14ac:dyDescent="0.25">
      <c r="A58" s="8">
        <v>27942</v>
      </c>
      <c r="B58" s="421">
        <v>18.440000000000001</v>
      </c>
      <c r="C58" s="421">
        <v>17.239999999999998</v>
      </c>
    </row>
    <row r="60" spans="1:3" x14ac:dyDescent="0.25">
      <c r="B60" s="526" t="s">
        <v>941</v>
      </c>
      <c r="C60" s="526"/>
    </row>
  </sheetData>
  <mergeCells count="3">
    <mergeCell ref="A2:A3"/>
    <mergeCell ref="B2:C2"/>
    <mergeCell ref="B60:C6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K97"/>
  <sheetViews>
    <sheetView topLeftCell="A2" workbookViewId="0">
      <pane xSplit="1" ySplit="1" topLeftCell="B3" activePane="bottomRight" state="frozen"/>
      <selection activeCell="A2" sqref="A2"/>
      <selection pane="topRight" activeCell="B2" sqref="B2"/>
      <selection pane="bottomLeft" activeCell="A3" sqref="A3"/>
      <selection pane="bottomRight" activeCell="D24" sqref="D24"/>
    </sheetView>
  </sheetViews>
  <sheetFormatPr baseColWidth="10" defaultRowHeight="15" x14ac:dyDescent="0.25"/>
  <cols>
    <col min="1" max="1" width="15.140625" style="38" customWidth="1"/>
    <col min="2" max="2" width="13.85546875" style="38" customWidth="1"/>
    <col min="3" max="3" width="13.28515625" style="38" customWidth="1"/>
    <col min="4" max="4" width="51.85546875" style="260" customWidth="1"/>
    <col min="5" max="5" width="15.85546875" style="236" customWidth="1"/>
    <col min="6" max="6" width="150.7109375" style="317" customWidth="1"/>
    <col min="7" max="7" width="50.42578125" style="38" customWidth="1"/>
    <col min="8" max="8" width="16.85546875" style="38" customWidth="1"/>
    <col min="9" max="9" width="40.85546875" style="236" customWidth="1"/>
    <col min="10" max="10" width="19.42578125" style="38" customWidth="1"/>
    <col min="11" max="11" width="15.140625" style="38" customWidth="1"/>
    <col min="12" max="16384" width="11.42578125" style="38"/>
  </cols>
  <sheetData>
    <row r="1" spans="1:11" hidden="1" x14ac:dyDescent="0.25">
      <c r="A1" s="38" t="s">
        <v>0</v>
      </c>
      <c r="B1" s="38" t="s">
        <v>126</v>
      </c>
      <c r="C1" s="38" t="s">
        <v>679</v>
      </c>
      <c r="D1" s="260" t="s">
        <v>683</v>
      </c>
      <c r="E1" s="236" t="s">
        <v>684</v>
      </c>
      <c r="F1" s="317" t="s">
        <v>678</v>
      </c>
    </row>
    <row r="2" spans="1:11" s="226" customFormat="1" ht="41.25" customHeight="1" x14ac:dyDescent="0.25">
      <c r="A2" s="318" t="s">
        <v>127</v>
      </c>
      <c r="B2" s="318" t="s">
        <v>5</v>
      </c>
      <c r="C2" s="318" t="s">
        <v>6</v>
      </c>
      <c r="D2" s="318" t="s">
        <v>598</v>
      </c>
      <c r="E2" s="226" t="s">
        <v>675</v>
      </c>
      <c r="F2" s="226" t="s">
        <v>1</v>
      </c>
      <c r="G2" s="231"/>
      <c r="H2" s="231"/>
      <c r="I2" s="231"/>
      <c r="K2" s="206"/>
    </row>
    <row r="3" spans="1:11" x14ac:dyDescent="0.25">
      <c r="A3" s="8">
        <v>41365</v>
      </c>
      <c r="B3" s="27">
        <v>1.0129999999999999</v>
      </c>
      <c r="C3" s="28">
        <f>(B3-1)</f>
        <v>1.2999999999999901E-2</v>
      </c>
      <c r="D3" s="341" t="s">
        <v>1076</v>
      </c>
      <c r="E3" s="306"/>
      <c r="F3" s="320" t="s">
        <v>1067</v>
      </c>
      <c r="G3" s="27"/>
      <c r="H3" s="28"/>
      <c r="I3" s="100"/>
      <c r="J3" s="6"/>
      <c r="K3" s="131"/>
    </row>
    <row r="4" spans="1:11" x14ac:dyDescent="0.25">
      <c r="A4" s="8">
        <v>40909</v>
      </c>
      <c r="B4" s="27">
        <v>1.0209999999999999</v>
      </c>
      <c r="C4" s="28">
        <v>2.1000000000000001E-2</v>
      </c>
      <c r="D4" s="341" t="s">
        <v>1077</v>
      </c>
      <c r="E4" s="306"/>
      <c r="F4" s="320" t="s">
        <v>1141</v>
      </c>
      <c r="G4" s="27"/>
      <c r="H4" s="28"/>
      <c r="I4" s="98"/>
    </row>
    <row r="5" spans="1:11" x14ac:dyDescent="0.25">
      <c r="A5" s="15">
        <v>40634</v>
      </c>
      <c r="B5" s="27">
        <v>1.0209999999999999</v>
      </c>
      <c r="C5" s="28">
        <v>2.1000000000000001E-2</v>
      </c>
      <c r="D5" s="351" t="s">
        <v>1078</v>
      </c>
      <c r="E5" s="306"/>
      <c r="F5" s="320" t="s">
        <v>8</v>
      </c>
      <c r="G5" s="27"/>
      <c r="H5" s="28"/>
      <c r="I5" s="98"/>
    </row>
    <row r="6" spans="1:11" x14ac:dyDescent="0.25">
      <c r="A6" s="8">
        <v>40269</v>
      </c>
      <c r="B6" s="27">
        <v>1.0089999999999999</v>
      </c>
      <c r="C6" s="28">
        <v>8.9999999999999993E-3</v>
      </c>
      <c r="D6" s="342" t="s">
        <v>9</v>
      </c>
      <c r="E6" s="306"/>
      <c r="F6" s="321"/>
      <c r="G6" s="27"/>
      <c r="H6" s="28"/>
      <c r="I6" s="98"/>
    </row>
    <row r="7" spans="1:11" x14ac:dyDescent="0.25">
      <c r="A7" s="8">
        <v>39904</v>
      </c>
      <c r="B7" s="27">
        <v>1.01</v>
      </c>
      <c r="C7" s="28">
        <v>0.01</v>
      </c>
      <c r="D7" s="342" t="s">
        <v>10</v>
      </c>
      <c r="E7" s="306"/>
      <c r="F7" s="322"/>
      <c r="G7" s="27"/>
      <c r="H7" s="28"/>
      <c r="I7" s="98"/>
    </row>
    <row r="8" spans="1:11" x14ac:dyDescent="0.25">
      <c r="A8" s="15">
        <v>39660</v>
      </c>
      <c r="B8" s="27">
        <v>1.008</v>
      </c>
      <c r="C8" s="28">
        <v>8.0000000000000002E-3</v>
      </c>
      <c r="D8" s="341" t="s">
        <v>11</v>
      </c>
      <c r="E8" s="306"/>
      <c r="F8" s="322" t="s">
        <v>1075</v>
      </c>
      <c r="G8" s="27"/>
      <c r="H8" s="28"/>
      <c r="I8" s="98"/>
    </row>
    <row r="9" spans="1:11" x14ac:dyDescent="0.25">
      <c r="A9" s="8">
        <v>39448</v>
      </c>
      <c r="B9" s="27">
        <v>1.0109999999999999</v>
      </c>
      <c r="C9" s="28">
        <v>1.0999999999999999E-2</v>
      </c>
      <c r="D9" s="341" t="s">
        <v>12</v>
      </c>
      <c r="E9" s="283">
        <v>39444</v>
      </c>
      <c r="G9" s="27"/>
      <c r="H9" s="28"/>
      <c r="I9" s="98"/>
    </row>
    <row r="10" spans="1:11" x14ac:dyDescent="0.25">
      <c r="A10" s="15">
        <v>39083</v>
      </c>
      <c r="B10" s="27">
        <v>1.018</v>
      </c>
      <c r="C10" s="28">
        <f>(B10-1)</f>
        <v>1.8000000000000016E-2</v>
      </c>
      <c r="D10" s="342" t="s">
        <v>13</v>
      </c>
      <c r="E10" s="376">
        <v>39081</v>
      </c>
      <c r="G10" s="27"/>
      <c r="H10" s="28"/>
      <c r="I10" s="98"/>
    </row>
    <row r="11" spans="1:11" x14ac:dyDescent="0.25">
      <c r="A11" s="8">
        <v>38718</v>
      </c>
      <c r="B11" s="27">
        <v>1.018</v>
      </c>
      <c r="C11" s="28">
        <f>(B11-1)</f>
        <v>1.8000000000000016E-2</v>
      </c>
      <c r="D11" s="342" t="s">
        <v>14</v>
      </c>
      <c r="E11" s="283">
        <v>38717</v>
      </c>
      <c r="G11" s="27"/>
      <c r="H11" s="28"/>
      <c r="I11" s="98"/>
    </row>
    <row r="12" spans="1:11" x14ac:dyDescent="0.25">
      <c r="A12" s="15">
        <v>38353</v>
      </c>
      <c r="B12" s="27">
        <v>1.02</v>
      </c>
      <c r="C12" s="28">
        <f t="shared" ref="C12:C75" si="0">(B12-1)</f>
        <v>2.0000000000000018E-2</v>
      </c>
      <c r="D12" s="342" t="s">
        <v>15</v>
      </c>
      <c r="E12" s="283">
        <v>38352</v>
      </c>
      <c r="G12" s="27"/>
      <c r="H12" s="28"/>
      <c r="I12" s="98"/>
    </row>
    <row r="13" spans="1:11" x14ac:dyDescent="0.25">
      <c r="A13" s="15">
        <v>37987</v>
      </c>
      <c r="B13" s="27">
        <v>1.0169999999999999</v>
      </c>
      <c r="C13" s="28">
        <f t="shared" si="0"/>
        <v>1.6999999999999904E-2</v>
      </c>
      <c r="D13" s="342" t="s">
        <v>16</v>
      </c>
      <c r="E13" s="283">
        <v>37978</v>
      </c>
      <c r="G13" s="27"/>
      <c r="H13" s="28"/>
      <c r="I13" s="98"/>
    </row>
    <row r="14" spans="1:11" x14ac:dyDescent="0.25">
      <c r="A14" s="15">
        <v>37622</v>
      </c>
      <c r="B14" s="27">
        <v>1.0149999999999999</v>
      </c>
      <c r="C14" s="28">
        <f t="shared" si="0"/>
        <v>1.4999999999999902E-2</v>
      </c>
      <c r="D14" s="342" t="s">
        <v>17</v>
      </c>
      <c r="E14" s="283">
        <v>37622</v>
      </c>
      <c r="G14" s="27"/>
      <c r="H14" s="28"/>
      <c r="I14" s="98"/>
    </row>
    <row r="15" spans="1:11" x14ac:dyDescent="0.25">
      <c r="A15" s="15">
        <v>37257</v>
      </c>
      <c r="B15" s="27">
        <v>1.022</v>
      </c>
      <c r="C15" s="28">
        <f t="shared" si="0"/>
        <v>2.200000000000002E-2</v>
      </c>
      <c r="D15" s="341" t="s">
        <v>18</v>
      </c>
      <c r="E15" s="283">
        <v>37285</v>
      </c>
      <c r="G15" s="27"/>
      <c r="H15" s="28"/>
      <c r="I15" s="98"/>
    </row>
    <row r="16" spans="1:11" x14ac:dyDescent="0.25">
      <c r="A16" s="8">
        <v>36892</v>
      </c>
      <c r="B16" s="27">
        <v>1.022</v>
      </c>
      <c r="C16" s="28">
        <f t="shared" si="0"/>
        <v>2.200000000000002E-2</v>
      </c>
      <c r="D16" s="342" t="s">
        <v>19</v>
      </c>
      <c r="E16" s="283">
        <v>36890</v>
      </c>
      <c r="G16" s="27"/>
      <c r="H16" s="28"/>
      <c r="I16" s="98"/>
    </row>
    <row r="17" spans="1:9" x14ac:dyDescent="0.25">
      <c r="A17" s="15">
        <v>36526</v>
      </c>
      <c r="B17" s="27">
        <v>1.0049999999999999</v>
      </c>
      <c r="C17" s="28">
        <f t="shared" si="0"/>
        <v>4.9999999999998934E-3</v>
      </c>
      <c r="D17" s="342" t="s">
        <v>20</v>
      </c>
      <c r="E17" s="307">
        <v>36524</v>
      </c>
      <c r="G17" s="27"/>
      <c r="H17" s="28"/>
      <c r="I17" s="98"/>
    </row>
    <row r="18" spans="1:9" x14ac:dyDescent="0.25">
      <c r="A18" s="15">
        <v>36161</v>
      </c>
      <c r="B18" s="27">
        <v>1.012</v>
      </c>
      <c r="C18" s="28">
        <f t="shared" si="0"/>
        <v>1.2000000000000011E-2</v>
      </c>
      <c r="D18" s="342" t="s">
        <v>21</v>
      </c>
      <c r="E18" s="323">
        <v>36159</v>
      </c>
      <c r="G18" s="27"/>
      <c r="H18" s="28"/>
      <c r="I18" s="98"/>
    </row>
    <row r="19" spans="1:9" x14ac:dyDescent="0.25">
      <c r="A19" s="15">
        <v>35796</v>
      </c>
      <c r="B19" s="27">
        <v>1.0109999999999999</v>
      </c>
      <c r="C19" s="28">
        <f t="shared" si="0"/>
        <v>1.0999999999999899E-2</v>
      </c>
      <c r="D19" s="342" t="s">
        <v>22</v>
      </c>
      <c r="E19" s="323">
        <v>35794</v>
      </c>
      <c r="G19" s="27"/>
      <c r="H19" s="28"/>
      <c r="I19" s="98"/>
    </row>
    <row r="20" spans="1:9" x14ac:dyDescent="0.25">
      <c r="A20" s="15">
        <v>35431</v>
      </c>
      <c r="B20" s="27">
        <v>1.012</v>
      </c>
      <c r="C20" s="28">
        <f t="shared" si="0"/>
        <v>1.2000000000000011E-2</v>
      </c>
      <c r="D20" s="342" t="s">
        <v>23</v>
      </c>
      <c r="E20" s="323">
        <v>35430</v>
      </c>
      <c r="G20" s="27"/>
      <c r="H20" s="28"/>
      <c r="I20" s="98"/>
    </row>
    <row r="21" spans="1:9" x14ac:dyDescent="0.25">
      <c r="A21" s="8">
        <v>35065</v>
      </c>
      <c r="B21" s="27">
        <v>1.02</v>
      </c>
      <c r="C21" s="28">
        <f t="shared" si="0"/>
        <v>2.0000000000000018E-2</v>
      </c>
      <c r="D21" s="342" t="s">
        <v>24</v>
      </c>
      <c r="E21" s="323">
        <v>35102</v>
      </c>
      <c r="F21" s="317" t="s">
        <v>1152</v>
      </c>
      <c r="G21" s="27"/>
      <c r="H21" s="28"/>
      <c r="I21" s="98"/>
    </row>
    <row r="22" spans="1:9" x14ac:dyDescent="0.25">
      <c r="A22" s="8">
        <v>34881</v>
      </c>
      <c r="B22" s="329">
        <v>1.0049999999999999</v>
      </c>
      <c r="C22" s="28">
        <f t="shared" si="0"/>
        <v>4.9999999999998934E-3</v>
      </c>
      <c r="D22" s="343" t="s">
        <v>25</v>
      </c>
      <c r="E22" s="323">
        <v>34737</v>
      </c>
      <c r="F22" s="317" t="s">
        <v>1144</v>
      </c>
      <c r="G22" s="132"/>
      <c r="H22" s="28"/>
      <c r="I22" s="133"/>
    </row>
    <row r="23" spans="1:9" x14ac:dyDescent="0.25">
      <c r="A23" s="18">
        <v>34700</v>
      </c>
      <c r="B23" s="329">
        <v>1.012</v>
      </c>
      <c r="C23" s="28">
        <f t="shared" si="0"/>
        <v>1.2000000000000011E-2</v>
      </c>
      <c r="D23" s="343" t="s">
        <v>26</v>
      </c>
      <c r="E23" s="323">
        <v>34730</v>
      </c>
      <c r="G23" s="132"/>
      <c r="H23" s="28"/>
      <c r="I23" s="133"/>
    </row>
    <row r="24" spans="1:9" x14ac:dyDescent="0.25">
      <c r="A24" s="330">
        <v>34335</v>
      </c>
      <c r="B24" s="331">
        <v>1.02</v>
      </c>
      <c r="C24" s="304">
        <f t="shared" si="0"/>
        <v>2.0000000000000018E-2</v>
      </c>
      <c r="D24" s="350" t="s">
        <v>27</v>
      </c>
      <c r="E24" s="323">
        <v>34361</v>
      </c>
      <c r="F24" s="311" t="s">
        <v>1145</v>
      </c>
      <c r="G24" s="132"/>
      <c r="H24" s="28"/>
      <c r="I24" s="133"/>
    </row>
    <row r="25" spans="1:9" x14ac:dyDescent="0.25">
      <c r="A25" s="15">
        <v>33970</v>
      </c>
      <c r="B25" s="329">
        <v>1.0129999999999999</v>
      </c>
      <c r="C25" s="28">
        <f t="shared" si="0"/>
        <v>1.2999999999999901E-2</v>
      </c>
      <c r="D25" s="350" t="s">
        <v>28</v>
      </c>
      <c r="E25" s="269">
        <v>33997</v>
      </c>
      <c r="F25" s="311" t="s">
        <v>1052</v>
      </c>
      <c r="G25" s="132"/>
      <c r="H25" s="28"/>
      <c r="I25" s="133"/>
    </row>
    <row r="26" spans="1:9" x14ac:dyDescent="0.25">
      <c r="A26" s="15">
        <v>33786</v>
      </c>
      <c r="B26" s="329">
        <v>1.018</v>
      </c>
      <c r="C26" s="28">
        <f t="shared" si="0"/>
        <v>1.8000000000000016E-2</v>
      </c>
      <c r="D26" s="343" t="s">
        <v>1064</v>
      </c>
      <c r="E26" s="323">
        <v>33607</v>
      </c>
      <c r="F26" s="333"/>
      <c r="G26" s="132"/>
      <c r="H26" s="28"/>
      <c r="I26" s="133"/>
    </row>
    <row r="27" spans="1:9" x14ac:dyDescent="0.25">
      <c r="A27" s="15">
        <v>33604</v>
      </c>
      <c r="B27" s="329">
        <v>1.01</v>
      </c>
      <c r="C27" s="28">
        <f t="shared" si="0"/>
        <v>1.0000000000000009E-2</v>
      </c>
      <c r="D27" s="343" t="s">
        <v>1064</v>
      </c>
      <c r="E27" s="323">
        <v>33607</v>
      </c>
      <c r="G27" s="132"/>
      <c r="H27" s="28"/>
      <c r="I27" s="133"/>
    </row>
    <row r="28" spans="1:9" x14ac:dyDescent="0.25">
      <c r="A28" s="8">
        <v>33420</v>
      </c>
      <c r="B28" s="329">
        <v>1.008</v>
      </c>
      <c r="C28" s="28">
        <f t="shared" si="0"/>
        <v>8.0000000000000071E-3</v>
      </c>
      <c r="D28" s="343" t="s">
        <v>1068</v>
      </c>
      <c r="E28" s="323">
        <v>33451</v>
      </c>
      <c r="G28" s="132"/>
      <c r="H28" s="28"/>
      <c r="I28" s="133"/>
    </row>
    <row r="29" spans="1:9" x14ac:dyDescent="0.25">
      <c r="A29" s="8">
        <v>33239</v>
      </c>
      <c r="B29" s="329">
        <v>1.0169999999999999</v>
      </c>
      <c r="C29" s="28">
        <f t="shared" si="0"/>
        <v>1.6999999999999904E-2</v>
      </c>
      <c r="D29" s="343" t="s">
        <v>1069</v>
      </c>
      <c r="E29" s="323">
        <v>33258</v>
      </c>
      <c r="G29" s="132"/>
      <c r="H29" s="28"/>
      <c r="I29" s="133"/>
    </row>
    <row r="30" spans="1:9" x14ac:dyDescent="0.25">
      <c r="A30" s="18">
        <v>33055</v>
      </c>
      <c r="B30" s="329">
        <v>1.0129999999999999</v>
      </c>
      <c r="C30" s="28">
        <f t="shared" si="0"/>
        <v>1.2999999999999901E-2</v>
      </c>
      <c r="D30" s="343" t="s">
        <v>1070</v>
      </c>
      <c r="E30" s="323">
        <v>32898</v>
      </c>
      <c r="G30" s="132"/>
      <c r="H30" s="28"/>
      <c r="I30" s="133"/>
    </row>
    <row r="31" spans="1:9" x14ac:dyDescent="0.25">
      <c r="A31" s="18">
        <v>32874</v>
      </c>
      <c r="B31" s="329">
        <v>1.0215000000000001</v>
      </c>
      <c r="C31" s="28">
        <f t="shared" si="0"/>
        <v>2.1500000000000075E-2</v>
      </c>
      <c r="D31" s="343" t="s">
        <v>1070</v>
      </c>
      <c r="E31" s="323">
        <v>32898</v>
      </c>
      <c r="G31" s="132"/>
      <c r="H31" s="28"/>
      <c r="I31" s="133"/>
    </row>
    <row r="32" spans="1:9" x14ac:dyDescent="0.25">
      <c r="A32" s="18">
        <v>32690</v>
      </c>
      <c r="B32" s="329">
        <v>1.012</v>
      </c>
      <c r="C32" s="28">
        <f t="shared" si="0"/>
        <v>1.2000000000000011E-2</v>
      </c>
      <c r="D32" s="343" t="s">
        <v>1071</v>
      </c>
      <c r="E32" s="323">
        <v>32522</v>
      </c>
      <c r="G32" s="132"/>
      <c r="H32" s="28"/>
      <c r="I32" s="133"/>
    </row>
    <row r="33" spans="1:9" x14ac:dyDescent="0.25">
      <c r="A33" s="18">
        <v>32509</v>
      </c>
      <c r="B33" s="329">
        <v>1.0129999999999999</v>
      </c>
      <c r="C33" s="28">
        <f t="shared" si="0"/>
        <v>1.2999999999999901E-2</v>
      </c>
      <c r="D33" s="343" t="s">
        <v>1071</v>
      </c>
      <c r="E33" s="323">
        <v>32522</v>
      </c>
      <c r="G33" s="132"/>
      <c r="H33" s="28"/>
      <c r="I33" s="133"/>
    </row>
    <row r="34" spans="1:9" x14ac:dyDescent="0.25">
      <c r="A34" s="15">
        <v>32325</v>
      </c>
      <c r="B34" s="329">
        <v>1.0129999999999999</v>
      </c>
      <c r="C34" s="28">
        <f t="shared" si="0"/>
        <v>1.2999999999999901E-2</v>
      </c>
      <c r="D34" s="343" t="s">
        <v>1072</v>
      </c>
      <c r="E34" s="323">
        <v>32148</v>
      </c>
      <c r="G34" s="132"/>
      <c r="H34" s="28"/>
      <c r="I34" s="133"/>
    </row>
    <row r="35" spans="1:9" x14ac:dyDescent="0.25">
      <c r="A35" s="15">
        <v>32143</v>
      </c>
      <c r="B35" s="329">
        <v>1.026</v>
      </c>
      <c r="C35" s="28">
        <f t="shared" si="0"/>
        <v>2.6000000000000023E-2</v>
      </c>
      <c r="D35" s="343" t="s">
        <v>1072</v>
      </c>
      <c r="E35" s="323">
        <v>32148</v>
      </c>
      <c r="G35" s="132"/>
      <c r="H35" s="28"/>
      <c r="I35" s="133"/>
    </row>
    <row r="36" spans="1:9" x14ac:dyDescent="0.25">
      <c r="A36" s="15">
        <v>31959</v>
      </c>
      <c r="B36" s="329">
        <v>1.01</v>
      </c>
      <c r="C36" s="28">
        <f t="shared" si="0"/>
        <v>1.0000000000000009E-2</v>
      </c>
      <c r="D36" s="343" t="s">
        <v>1073</v>
      </c>
      <c r="E36" s="323">
        <v>31805</v>
      </c>
      <c r="G36" s="132"/>
      <c r="H36" s="28"/>
      <c r="I36" s="133"/>
    </row>
    <row r="37" spans="1:9" x14ac:dyDescent="0.25">
      <c r="A37" s="15">
        <v>31778</v>
      </c>
      <c r="B37" s="329">
        <v>1.018</v>
      </c>
      <c r="C37" s="28">
        <f t="shared" si="0"/>
        <v>1.8000000000000016E-2</v>
      </c>
      <c r="D37" s="343" t="s">
        <v>1073</v>
      </c>
      <c r="E37" s="323">
        <v>31805</v>
      </c>
      <c r="G37" s="132"/>
      <c r="H37" s="28"/>
      <c r="I37" s="133"/>
    </row>
    <row r="38" spans="1:9" x14ac:dyDescent="0.25">
      <c r="A38" s="15">
        <v>31686</v>
      </c>
      <c r="B38" s="329">
        <v>1.0049999999999999</v>
      </c>
      <c r="C38" s="28">
        <f t="shared" si="0"/>
        <v>4.9999999999998934E-3</v>
      </c>
      <c r="D38" s="350" t="s">
        <v>29</v>
      </c>
      <c r="E38" s="323">
        <v>31696</v>
      </c>
      <c r="F38" s="317" t="s">
        <v>1020</v>
      </c>
      <c r="G38" s="343"/>
      <c r="H38" s="323"/>
      <c r="I38" s="133"/>
    </row>
    <row r="39" spans="1:9" x14ac:dyDescent="0.25">
      <c r="A39" s="15">
        <v>31413</v>
      </c>
      <c r="B39" s="329">
        <v>1.0129999999999999</v>
      </c>
      <c r="C39" s="28">
        <f t="shared" si="0"/>
        <v>1.2999999999999901E-2</v>
      </c>
      <c r="D39" s="350" t="s">
        <v>30</v>
      </c>
      <c r="E39" s="323">
        <v>31431</v>
      </c>
      <c r="G39" s="343"/>
      <c r="H39" s="323"/>
      <c r="I39" s="133"/>
    </row>
    <row r="40" spans="1:9" x14ac:dyDescent="0.25">
      <c r="A40" s="8">
        <v>31229</v>
      </c>
      <c r="B40" s="329">
        <v>1.028</v>
      </c>
      <c r="C40" s="28">
        <f t="shared" si="0"/>
        <v>2.8000000000000025E-2</v>
      </c>
      <c r="D40" s="350" t="s">
        <v>31</v>
      </c>
      <c r="E40" s="323">
        <v>31046</v>
      </c>
      <c r="G40" s="343"/>
      <c r="H40" s="323"/>
      <c r="I40" s="133"/>
    </row>
    <row r="41" spans="1:9" x14ac:dyDescent="0.25">
      <c r="A41" s="15">
        <v>31048</v>
      </c>
      <c r="B41" s="329">
        <v>1.034</v>
      </c>
      <c r="C41" s="28">
        <f t="shared" si="0"/>
        <v>3.400000000000003E-2</v>
      </c>
      <c r="D41" s="350" t="s">
        <v>31</v>
      </c>
      <c r="E41" s="323">
        <v>31046</v>
      </c>
      <c r="G41" s="343"/>
      <c r="H41" s="323"/>
      <c r="I41" s="133"/>
    </row>
    <row r="42" spans="1:9" x14ac:dyDescent="0.25">
      <c r="A42" s="15">
        <v>30864</v>
      </c>
      <c r="B42" s="329">
        <v>1.022</v>
      </c>
      <c r="C42" s="28">
        <f t="shared" si="0"/>
        <v>2.200000000000002E-2</v>
      </c>
      <c r="D42" s="350" t="s">
        <v>32</v>
      </c>
      <c r="E42" s="323">
        <v>30705</v>
      </c>
      <c r="G42" s="343"/>
      <c r="H42" s="323"/>
      <c r="I42" s="133"/>
    </row>
    <row r="43" spans="1:9" x14ac:dyDescent="0.25">
      <c r="A43" s="15">
        <v>30682</v>
      </c>
      <c r="B43" s="329">
        <v>1.018</v>
      </c>
      <c r="C43" s="28">
        <f t="shared" si="0"/>
        <v>1.8000000000000016E-2</v>
      </c>
      <c r="D43" s="350" t="s">
        <v>32</v>
      </c>
      <c r="E43" s="323">
        <v>30705</v>
      </c>
      <c r="G43" s="343"/>
      <c r="H43" s="323"/>
      <c r="I43" s="133"/>
    </row>
    <row r="44" spans="1:9" x14ac:dyDescent="0.25">
      <c r="A44" s="15">
        <v>30498</v>
      </c>
      <c r="B44" s="329">
        <v>1.04</v>
      </c>
      <c r="C44" s="28">
        <f t="shared" si="0"/>
        <v>4.0000000000000036E-2</v>
      </c>
      <c r="D44" s="350" t="s">
        <v>33</v>
      </c>
      <c r="E44" s="323">
        <v>30315</v>
      </c>
      <c r="G44" s="343"/>
      <c r="H44" s="323"/>
      <c r="I44" s="133"/>
    </row>
    <row r="45" spans="1:9" x14ac:dyDescent="0.25">
      <c r="A45" s="8">
        <v>30317</v>
      </c>
      <c r="B45" s="329">
        <v>1.04</v>
      </c>
      <c r="C45" s="28">
        <f t="shared" si="0"/>
        <v>4.0000000000000036E-2</v>
      </c>
      <c r="D45" s="350" t="s">
        <v>33</v>
      </c>
      <c r="E45" s="323">
        <v>30315</v>
      </c>
      <c r="I45" s="133"/>
    </row>
    <row r="46" spans="1:9" x14ac:dyDescent="0.25">
      <c r="A46" s="8">
        <v>30133</v>
      </c>
      <c r="B46" s="329">
        <v>1.0740000000000001</v>
      </c>
      <c r="C46" s="28">
        <f t="shared" si="0"/>
        <v>7.4000000000000066E-2</v>
      </c>
      <c r="D46" s="350" t="s">
        <v>34</v>
      </c>
      <c r="E46" s="323">
        <v>30155</v>
      </c>
      <c r="G46" s="343"/>
      <c r="H46" s="323"/>
      <c r="I46" s="133"/>
    </row>
    <row r="47" spans="1:9" x14ac:dyDescent="0.25">
      <c r="A47" s="18">
        <v>29952</v>
      </c>
      <c r="B47" s="329">
        <v>1.0669999999999999</v>
      </c>
      <c r="C47" s="28">
        <f t="shared" si="0"/>
        <v>6.6999999999999948E-2</v>
      </c>
      <c r="D47" s="350" t="s">
        <v>35</v>
      </c>
      <c r="E47" s="323">
        <v>29790</v>
      </c>
      <c r="G47" s="343"/>
      <c r="H47" s="323"/>
      <c r="I47" s="133"/>
    </row>
    <row r="48" spans="1:9" x14ac:dyDescent="0.25">
      <c r="A48" s="18">
        <v>29768</v>
      </c>
      <c r="B48" s="329">
        <v>1.0620000000000001</v>
      </c>
      <c r="C48" s="28">
        <f t="shared" si="0"/>
        <v>6.2000000000000055E-2</v>
      </c>
      <c r="D48" s="350" t="s">
        <v>35</v>
      </c>
      <c r="E48" s="323">
        <v>29790</v>
      </c>
      <c r="G48" s="343"/>
      <c r="H48" s="323"/>
      <c r="I48" s="133"/>
    </row>
    <row r="49" spans="1:9" x14ac:dyDescent="0.25">
      <c r="A49" s="18">
        <v>29587</v>
      </c>
      <c r="B49" s="329">
        <v>1.0669999999999999</v>
      </c>
      <c r="C49" s="28">
        <f t="shared" si="0"/>
        <v>6.6999999999999948E-2</v>
      </c>
      <c r="D49" s="350" t="s">
        <v>36</v>
      </c>
      <c r="E49" s="323">
        <v>29602</v>
      </c>
      <c r="G49" s="343"/>
      <c r="H49" s="323"/>
      <c r="I49" s="133"/>
    </row>
    <row r="50" spans="1:9" x14ac:dyDescent="0.25">
      <c r="A50" s="18">
        <v>29403</v>
      </c>
      <c r="B50" s="329">
        <v>1.0640000000000001</v>
      </c>
      <c r="C50" s="28">
        <f t="shared" si="0"/>
        <v>6.4000000000000057E-2</v>
      </c>
      <c r="D50" s="350" t="s">
        <v>37</v>
      </c>
      <c r="E50" s="323">
        <v>29407</v>
      </c>
      <c r="G50" s="343"/>
      <c r="H50" s="323"/>
      <c r="I50" s="133"/>
    </row>
    <row r="51" spans="1:9" x14ac:dyDescent="0.25">
      <c r="A51" s="15">
        <v>29221</v>
      </c>
      <c r="B51" s="329">
        <v>1.054</v>
      </c>
      <c r="C51" s="28">
        <f t="shared" si="0"/>
        <v>5.4000000000000048E-2</v>
      </c>
      <c r="D51" s="350" t="s">
        <v>38</v>
      </c>
      <c r="E51" s="323">
        <v>29042</v>
      </c>
      <c r="G51" s="343"/>
      <c r="H51" s="323"/>
      <c r="I51" s="133"/>
    </row>
    <row r="52" spans="1:9" x14ac:dyDescent="0.25">
      <c r="A52" s="15">
        <v>29037</v>
      </c>
      <c r="B52" s="329">
        <v>1.04</v>
      </c>
      <c r="C52" s="28">
        <f t="shared" si="0"/>
        <v>4.0000000000000036E-2</v>
      </c>
      <c r="D52" s="350" t="s">
        <v>38</v>
      </c>
      <c r="E52" s="323">
        <v>29042</v>
      </c>
      <c r="G52" s="343"/>
      <c r="H52" s="323"/>
      <c r="I52" s="133"/>
    </row>
    <row r="53" spans="1:9" x14ac:dyDescent="0.25">
      <c r="A53" s="15">
        <v>28856</v>
      </c>
      <c r="B53" s="329">
        <v>1.0649999999999999</v>
      </c>
      <c r="C53" s="28">
        <f t="shared" si="0"/>
        <v>6.4999999999999947E-2</v>
      </c>
      <c r="D53" s="350" t="s">
        <v>39</v>
      </c>
      <c r="E53" s="323">
        <v>28672</v>
      </c>
      <c r="G53" s="343"/>
      <c r="H53" s="323"/>
      <c r="I53" s="133"/>
    </row>
    <row r="54" spans="1:9" x14ac:dyDescent="0.25">
      <c r="A54" s="8">
        <v>28672</v>
      </c>
      <c r="B54" s="329">
        <v>1.044</v>
      </c>
      <c r="C54" s="28">
        <f t="shared" si="0"/>
        <v>4.4000000000000039E-2</v>
      </c>
      <c r="D54" s="350" t="s">
        <v>39</v>
      </c>
      <c r="E54" s="323">
        <v>28672</v>
      </c>
      <c r="G54" s="343"/>
      <c r="H54" s="323"/>
      <c r="I54" s="133"/>
    </row>
    <row r="55" spans="1:9" x14ac:dyDescent="0.25">
      <c r="A55" s="15">
        <v>28491</v>
      </c>
      <c r="B55" s="329">
        <v>1.0820000000000001</v>
      </c>
      <c r="C55" s="28">
        <f t="shared" si="0"/>
        <v>8.2000000000000073E-2</v>
      </c>
      <c r="D55" s="350" t="s">
        <v>40</v>
      </c>
      <c r="E55" s="323">
        <v>28308</v>
      </c>
      <c r="G55" s="343"/>
      <c r="H55" s="323"/>
      <c r="I55" s="133"/>
    </row>
    <row r="56" spans="1:9" x14ac:dyDescent="0.25">
      <c r="A56" s="15">
        <v>28307</v>
      </c>
      <c r="B56" s="329">
        <v>1.071</v>
      </c>
      <c r="C56" s="28">
        <f t="shared" si="0"/>
        <v>7.0999999999999952E-2</v>
      </c>
      <c r="D56" s="350" t="s">
        <v>40</v>
      </c>
      <c r="E56" s="323">
        <v>28308</v>
      </c>
      <c r="G56" s="132"/>
      <c r="H56" s="28"/>
      <c r="I56" s="133"/>
    </row>
    <row r="57" spans="1:9" x14ac:dyDescent="0.25">
      <c r="A57" s="15">
        <v>28126</v>
      </c>
      <c r="B57" s="329">
        <v>1.0860000000000001</v>
      </c>
      <c r="C57" s="28">
        <f t="shared" si="0"/>
        <v>8.6000000000000076E-2</v>
      </c>
      <c r="D57" s="350" t="s">
        <v>41</v>
      </c>
      <c r="E57" s="323">
        <v>27941</v>
      </c>
      <c r="G57" s="132"/>
      <c r="H57" s="28"/>
      <c r="I57" s="133"/>
    </row>
    <row r="58" spans="1:9" x14ac:dyDescent="0.25">
      <c r="A58" s="15">
        <v>27942</v>
      </c>
      <c r="B58" s="329">
        <v>1.0820000000000001</v>
      </c>
      <c r="C58" s="28">
        <f t="shared" si="0"/>
        <v>8.2000000000000073E-2</v>
      </c>
      <c r="D58" s="350" t="s">
        <v>41</v>
      </c>
      <c r="E58" s="276">
        <v>27941</v>
      </c>
      <c r="G58" s="132"/>
      <c r="H58" s="28"/>
      <c r="I58" s="133"/>
    </row>
    <row r="59" spans="1:9" x14ac:dyDescent="0.25">
      <c r="A59" s="8">
        <v>27760</v>
      </c>
      <c r="B59" s="329">
        <v>1.083</v>
      </c>
      <c r="C59" s="28">
        <f t="shared" si="0"/>
        <v>8.2999999999999963E-2</v>
      </c>
      <c r="D59" s="350" t="s">
        <v>42</v>
      </c>
      <c r="E59" s="276">
        <v>27594</v>
      </c>
      <c r="G59" s="132"/>
      <c r="H59" s="28"/>
      <c r="I59" s="133"/>
    </row>
    <row r="60" spans="1:9" x14ac:dyDescent="0.25">
      <c r="A60" s="8">
        <v>27576</v>
      </c>
      <c r="B60" s="329">
        <v>1.0960000000000001</v>
      </c>
      <c r="C60" s="28">
        <f t="shared" si="0"/>
        <v>9.6000000000000085E-2</v>
      </c>
      <c r="D60" s="350" t="s">
        <v>42</v>
      </c>
      <c r="E60" s="276">
        <v>27594</v>
      </c>
      <c r="G60" s="132"/>
      <c r="H60" s="28"/>
      <c r="I60" s="133"/>
    </row>
    <row r="61" spans="1:9" x14ac:dyDescent="0.25">
      <c r="A61" s="18">
        <v>27395</v>
      </c>
      <c r="B61" s="329">
        <v>1.0629999999999999</v>
      </c>
      <c r="C61" s="28">
        <f t="shared" si="0"/>
        <v>6.2999999999999945E-2</v>
      </c>
      <c r="D61" s="350" t="s">
        <v>43</v>
      </c>
      <c r="E61" s="276">
        <v>27231</v>
      </c>
      <c r="F61" s="317" t="s">
        <v>1153</v>
      </c>
      <c r="G61" s="132"/>
      <c r="H61" s="28"/>
      <c r="I61" s="133"/>
    </row>
    <row r="62" spans="1:9" x14ac:dyDescent="0.25">
      <c r="A62" s="18">
        <v>27211</v>
      </c>
      <c r="B62" s="329">
        <v>1.0669999999999999</v>
      </c>
      <c r="C62" s="28">
        <f t="shared" si="0"/>
        <v>6.6999999999999948E-2</v>
      </c>
      <c r="D62" s="350" t="s">
        <v>43</v>
      </c>
      <c r="E62" s="276">
        <v>27231</v>
      </c>
      <c r="F62" s="317" t="s">
        <v>1053</v>
      </c>
      <c r="G62" s="132"/>
      <c r="H62" s="28"/>
      <c r="I62" s="133"/>
    </row>
    <row r="63" spans="1:9" x14ac:dyDescent="0.25">
      <c r="A63" s="18">
        <v>27030</v>
      </c>
      <c r="B63" s="329">
        <v>1.0820000000000001</v>
      </c>
      <c r="C63" s="28">
        <f t="shared" si="0"/>
        <v>8.2000000000000073E-2</v>
      </c>
      <c r="D63" s="343" t="s">
        <v>1049</v>
      </c>
      <c r="E63" s="276">
        <v>27028</v>
      </c>
      <c r="G63" s="132"/>
      <c r="H63" s="28"/>
      <c r="I63" s="133"/>
    </row>
    <row r="64" spans="1:9" x14ac:dyDescent="0.25">
      <c r="A64" s="18">
        <v>26755</v>
      </c>
      <c r="B64" s="329">
        <v>1.109</v>
      </c>
      <c r="C64" s="28">
        <f t="shared" si="0"/>
        <v>0.10899999999999999</v>
      </c>
      <c r="D64" s="350" t="s">
        <v>44</v>
      </c>
      <c r="E64" s="276">
        <v>26746</v>
      </c>
      <c r="G64" s="132"/>
      <c r="H64" s="28"/>
      <c r="I64" s="133"/>
    </row>
    <row r="65" spans="1:9" x14ac:dyDescent="0.25">
      <c r="A65" s="15">
        <v>26390</v>
      </c>
      <c r="B65" s="329">
        <v>1.115</v>
      </c>
      <c r="C65" s="28">
        <f t="shared" si="0"/>
        <v>0.11499999999999999</v>
      </c>
      <c r="D65" s="350" t="s">
        <v>45</v>
      </c>
      <c r="E65" s="269">
        <v>26388</v>
      </c>
      <c r="F65" s="317" t="s">
        <v>1021</v>
      </c>
      <c r="G65" s="132"/>
      <c r="H65" s="28"/>
      <c r="I65" s="133"/>
    </row>
    <row r="66" spans="1:9" x14ac:dyDescent="0.25">
      <c r="A66" s="15">
        <v>26024</v>
      </c>
      <c r="B66" s="329">
        <v>1.101</v>
      </c>
      <c r="C66" s="28">
        <f t="shared" si="0"/>
        <v>0.10099999999999998</v>
      </c>
      <c r="D66" s="350" t="s">
        <v>46</v>
      </c>
      <c r="E66" s="269">
        <v>26010</v>
      </c>
      <c r="F66" s="400" t="s">
        <v>1022</v>
      </c>
      <c r="G66" s="132"/>
      <c r="H66" s="28"/>
      <c r="I66" s="133"/>
    </row>
    <row r="67" spans="1:9" x14ac:dyDescent="0.25">
      <c r="A67" s="15">
        <v>25659</v>
      </c>
      <c r="B67" s="329">
        <v>1.119</v>
      </c>
      <c r="C67" s="28">
        <f t="shared" si="0"/>
        <v>0.11899999999999999</v>
      </c>
      <c r="D67" s="350" t="s">
        <v>47</v>
      </c>
      <c r="E67" s="269">
        <v>25650</v>
      </c>
      <c r="F67" s="400" t="s">
        <v>1154</v>
      </c>
      <c r="G67" s="132"/>
      <c r="H67" s="28"/>
      <c r="I67" s="133"/>
    </row>
    <row r="68" spans="1:9" x14ac:dyDescent="0.25">
      <c r="A68" s="15">
        <v>25508</v>
      </c>
      <c r="B68" s="329">
        <v>1.03</v>
      </c>
      <c r="C68" s="28">
        <f t="shared" si="0"/>
        <v>3.0000000000000027E-2</v>
      </c>
      <c r="D68" s="350" t="s">
        <v>48</v>
      </c>
      <c r="E68" s="269">
        <v>25479</v>
      </c>
      <c r="F68" s="400" t="s">
        <v>1023</v>
      </c>
      <c r="G68" s="132"/>
      <c r="H68" s="28"/>
      <c r="I68" s="133"/>
    </row>
    <row r="69" spans="1:9" x14ac:dyDescent="0.25">
      <c r="A69" s="15">
        <v>25294</v>
      </c>
      <c r="B69" s="329">
        <v>1.0435000000000001</v>
      </c>
      <c r="C69" s="28">
        <f t="shared" si="0"/>
        <v>4.3500000000000094E-2</v>
      </c>
      <c r="D69" s="350" t="s">
        <v>49</v>
      </c>
      <c r="E69" s="269">
        <v>25310</v>
      </c>
      <c r="F69" s="317" t="s">
        <v>1024</v>
      </c>
      <c r="G69" s="132"/>
      <c r="H69" s="28"/>
      <c r="I69" s="133"/>
    </row>
    <row r="70" spans="1:9" x14ac:dyDescent="0.25">
      <c r="A70" s="15">
        <v>25204</v>
      </c>
      <c r="B70" s="329">
        <v>1.04</v>
      </c>
      <c r="C70" s="28">
        <f t="shared" si="0"/>
        <v>4.0000000000000036E-2</v>
      </c>
      <c r="D70" s="350" t="s">
        <v>50</v>
      </c>
      <c r="E70" s="276">
        <v>25235</v>
      </c>
      <c r="G70" s="132"/>
      <c r="H70" s="28"/>
      <c r="I70" s="133"/>
    </row>
    <row r="71" spans="1:9" x14ac:dyDescent="0.25">
      <c r="A71" s="8">
        <v>24929</v>
      </c>
      <c r="B71" s="329">
        <v>1.056</v>
      </c>
      <c r="C71" s="28">
        <f t="shared" si="0"/>
        <v>5.600000000000005E-2</v>
      </c>
      <c r="D71" s="350" t="s">
        <v>51</v>
      </c>
      <c r="E71" s="276">
        <v>24973</v>
      </c>
      <c r="G71" s="132"/>
      <c r="H71" s="28"/>
      <c r="I71" s="133"/>
    </row>
    <row r="72" spans="1:9" x14ac:dyDescent="0.25">
      <c r="A72" s="15">
        <v>24563</v>
      </c>
      <c r="B72" s="329">
        <v>1.0580000000000001</v>
      </c>
      <c r="C72" s="28">
        <f t="shared" si="0"/>
        <v>5.8000000000000052E-2</v>
      </c>
      <c r="D72" s="350" t="s">
        <v>52</v>
      </c>
      <c r="E72" s="276">
        <v>24583</v>
      </c>
      <c r="G72" s="132"/>
      <c r="H72" s="28"/>
      <c r="I72" s="133"/>
    </row>
    <row r="73" spans="1:9" x14ac:dyDescent="0.25">
      <c r="A73" s="15">
        <v>24198</v>
      </c>
      <c r="B73" s="329">
        <v>1.069</v>
      </c>
      <c r="C73" s="28">
        <f t="shared" si="0"/>
        <v>6.899999999999995E-2</v>
      </c>
      <c r="D73" s="350" t="s">
        <v>53</v>
      </c>
      <c r="E73" s="276">
        <v>24218</v>
      </c>
      <c r="G73" s="132"/>
      <c r="H73" s="28"/>
      <c r="I73" s="133"/>
    </row>
    <row r="74" spans="1:9" x14ac:dyDescent="0.25">
      <c r="A74" s="15">
        <v>23833</v>
      </c>
      <c r="B74" s="329">
        <v>1.1100000000000001</v>
      </c>
      <c r="C74" s="28">
        <f t="shared" si="0"/>
        <v>0.1100000000000001</v>
      </c>
      <c r="D74" s="350" t="s">
        <v>54</v>
      </c>
      <c r="E74" s="269">
        <v>23868</v>
      </c>
      <c r="G74" s="132"/>
      <c r="H74" s="28"/>
      <c r="I74" s="133"/>
    </row>
    <row r="75" spans="1:9" x14ac:dyDescent="0.25">
      <c r="A75" s="15">
        <v>23468</v>
      </c>
      <c r="B75" s="329">
        <v>1.1200000000000001</v>
      </c>
      <c r="C75" s="28">
        <f t="shared" si="0"/>
        <v>0.12000000000000011</v>
      </c>
      <c r="D75" s="350" t="s">
        <v>55</v>
      </c>
      <c r="E75" s="276">
        <v>23486</v>
      </c>
      <c r="G75" s="132"/>
      <c r="H75" s="28"/>
      <c r="I75" s="133"/>
    </row>
    <row r="76" spans="1:9" x14ac:dyDescent="0.25">
      <c r="A76" s="8">
        <v>23102</v>
      </c>
      <c r="B76" s="329">
        <v>1.1599999999999999</v>
      </c>
      <c r="C76" s="28">
        <f t="shared" ref="C76:C89" si="1">(B76-1)</f>
        <v>0.15999999999999992</v>
      </c>
      <c r="D76" s="350" t="s">
        <v>56</v>
      </c>
      <c r="E76" s="276">
        <v>23105</v>
      </c>
      <c r="G76" s="132"/>
      <c r="H76" s="28"/>
      <c r="I76" s="133"/>
    </row>
    <row r="77" spans="1:9" x14ac:dyDescent="0.25">
      <c r="A77" s="8">
        <v>22737</v>
      </c>
      <c r="B77" s="329">
        <v>1.1499999999999999</v>
      </c>
      <c r="C77" s="28">
        <f t="shared" si="1"/>
        <v>0.14999999999999991</v>
      </c>
      <c r="D77" s="350" t="s">
        <v>57</v>
      </c>
      <c r="E77" s="276">
        <v>22765</v>
      </c>
      <c r="G77" s="132"/>
      <c r="H77" s="28"/>
      <c r="I77" s="133"/>
    </row>
    <row r="78" spans="1:9" x14ac:dyDescent="0.25">
      <c r="A78" s="18">
        <v>22372</v>
      </c>
      <c r="B78" s="329">
        <v>1.077</v>
      </c>
      <c r="C78" s="28">
        <f t="shared" si="1"/>
        <v>7.6999999999999957E-2</v>
      </c>
      <c r="D78" s="350" t="s">
        <v>58</v>
      </c>
      <c r="E78" s="276">
        <v>22408</v>
      </c>
      <c r="G78" s="132"/>
      <c r="H78" s="28"/>
      <c r="I78" s="133"/>
    </row>
    <row r="79" spans="1:9" x14ac:dyDescent="0.25">
      <c r="A79" s="18">
        <v>22007</v>
      </c>
      <c r="B79" s="329">
        <v>1.105</v>
      </c>
      <c r="C79" s="28">
        <f t="shared" si="1"/>
        <v>0.10499999999999998</v>
      </c>
      <c r="D79" s="350" t="s">
        <v>59</v>
      </c>
      <c r="E79" s="276">
        <v>21689</v>
      </c>
      <c r="G79" s="132"/>
      <c r="H79" s="28"/>
      <c r="I79" s="133"/>
    </row>
    <row r="80" spans="1:9" x14ac:dyDescent="0.25">
      <c r="A80" s="18">
        <v>21641</v>
      </c>
      <c r="B80" s="329">
        <v>1.135</v>
      </c>
      <c r="C80" s="28">
        <f t="shared" si="1"/>
        <v>0.13500000000000001</v>
      </c>
      <c r="D80" s="350" t="s">
        <v>60</v>
      </c>
      <c r="E80" s="276">
        <v>21677</v>
      </c>
      <c r="G80" s="132"/>
      <c r="H80" s="28"/>
      <c r="I80" s="133"/>
    </row>
    <row r="81" spans="1:9" x14ac:dyDescent="0.25">
      <c r="A81" s="18">
        <v>21276</v>
      </c>
      <c r="B81" s="329">
        <v>1.075</v>
      </c>
      <c r="C81" s="28">
        <f t="shared" si="1"/>
        <v>7.4999999999999956E-2</v>
      </c>
      <c r="D81" s="350" t="s">
        <v>61</v>
      </c>
      <c r="E81" s="269">
        <v>21294</v>
      </c>
      <c r="G81" s="132"/>
      <c r="H81" s="28"/>
      <c r="I81" s="133"/>
    </row>
    <row r="82" spans="1:9" x14ac:dyDescent="0.25">
      <c r="A82" s="15">
        <v>20911</v>
      </c>
      <c r="B82" s="329">
        <v>1.1200000000000001</v>
      </c>
      <c r="C82" s="28">
        <f t="shared" si="1"/>
        <v>0.12000000000000011</v>
      </c>
      <c r="D82" s="350" t="s">
        <v>62</v>
      </c>
      <c r="E82" s="276">
        <v>20930</v>
      </c>
      <c r="G82" s="132"/>
      <c r="H82" s="28"/>
      <c r="I82" s="133"/>
    </row>
    <row r="83" spans="1:9" x14ac:dyDescent="0.25">
      <c r="A83" s="15">
        <v>20546</v>
      </c>
      <c r="B83" s="329">
        <v>1.085</v>
      </c>
      <c r="C83" s="28">
        <f t="shared" si="1"/>
        <v>8.4999999999999964E-2</v>
      </c>
      <c r="D83" s="350" t="s">
        <v>63</v>
      </c>
      <c r="E83" s="276">
        <v>20586</v>
      </c>
      <c r="F83" s="317" t="s">
        <v>1155</v>
      </c>
      <c r="G83" s="132"/>
      <c r="H83" s="28"/>
      <c r="I83" s="133"/>
    </row>
    <row r="84" spans="1:9" x14ac:dyDescent="0.25">
      <c r="A84" s="15">
        <v>20180</v>
      </c>
      <c r="B84" s="329">
        <v>1.0900000000000001</v>
      </c>
      <c r="C84" s="28">
        <f t="shared" si="1"/>
        <v>9.000000000000008E-2</v>
      </c>
      <c r="D84" s="350" t="s">
        <v>64</v>
      </c>
      <c r="E84" s="276">
        <v>20188</v>
      </c>
      <c r="F84" s="400" t="s">
        <v>1025</v>
      </c>
      <c r="G84" s="132"/>
      <c r="H84" s="28"/>
      <c r="I84" s="133"/>
    </row>
    <row r="85" spans="1:9" x14ac:dyDescent="0.25">
      <c r="A85" s="134">
        <v>19450</v>
      </c>
      <c r="B85" s="331">
        <v>1.2</v>
      </c>
      <c r="C85" s="304">
        <f t="shared" si="1"/>
        <v>0.19999999999999996</v>
      </c>
      <c r="D85" s="350" t="s">
        <v>65</v>
      </c>
      <c r="E85" s="46">
        <v>19639</v>
      </c>
      <c r="F85" s="400" t="s">
        <v>1026</v>
      </c>
      <c r="G85" s="132"/>
      <c r="H85" s="28"/>
      <c r="I85" s="133"/>
    </row>
    <row r="86" spans="1:9" x14ac:dyDescent="0.25">
      <c r="A86" s="227">
        <v>19085</v>
      </c>
      <c r="B86" s="331">
        <v>1.1000000000000001</v>
      </c>
      <c r="C86" s="304">
        <f t="shared" si="1"/>
        <v>0.10000000000000009</v>
      </c>
      <c r="D86" s="350" t="s">
        <v>66</v>
      </c>
      <c r="E86" s="46">
        <v>19270</v>
      </c>
      <c r="F86" s="400" t="s">
        <v>1027</v>
      </c>
      <c r="G86" s="132"/>
      <c r="H86" s="28"/>
      <c r="I86" s="133"/>
    </row>
    <row r="87" spans="1:9" x14ac:dyDescent="0.25">
      <c r="A87" s="15">
        <v>18629</v>
      </c>
      <c r="B87" s="329">
        <v>1.1599999999999999</v>
      </c>
      <c r="C87" s="28">
        <f t="shared" si="1"/>
        <v>0.15999999999999992</v>
      </c>
      <c r="D87" s="350" t="s">
        <v>67</v>
      </c>
      <c r="E87" s="269">
        <v>18743</v>
      </c>
      <c r="F87" s="400"/>
      <c r="G87" s="132"/>
      <c r="H87" s="28"/>
      <c r="I87" s="133"/>
    </row>
    <row r="88" spans="1:9" x14ac:dyDescent="0.25">
      <c r="A88" s="15">
        <v>18264</v>
      </c>
      <c r="B88" s="329">
        <v>1.32</v>
      </c>
      <c r="C88" s="28">
        <f t="shared" si="1"/>
        <v>0.32000000000000006</v>
      </c>
      <c r="D88" s="350" t="s">
        <v>68</v>
      </c>
      <c r="E88" s="269">
        <v>18379</v>
      </c>
      <c r="F88" s="400" t="s">
        <v>1028</v>
      </c>
      <c r="G88" s="132"/>
      <c r="H88" s="28"/>
      <c r="I88" s="133"/>
    </row>
    <row r="89" spans="1:9" x14ac:dyDescent="0.25">
      <c r="A89" s="134">
        <v>17899</v>
      </c>
      <c r="B89" s="331">
        <v>1.2</v>
      </c>
      <c r="C89" s="304">
        <f t="shared" si="1"/>
        <v>0.19999999999999996</v>
      </c>
      <c r="D89" s="350" t="s">
        <v>70</v>
      </c>
      <c r="E89" s="46">
        <v>18078</v>
      </c>
      <c r="F89" s="400" t="s">
        <v>1029</v>
      </c>
      <c r="G89" s="132"/>
      <c r="H89" s="28"/>
      <c r="I89" s="133"/>
    </row>
    <row r="90" spans="1:9" x14ac:dyDescent="0.25">
      <c r="G90" s="132"/>
      <c r="H90" s="28"/>
      <c r="I90" s="133"/>
    </row>
    <row r="91" spans="1:9" x14ac:dyDescent="0.25">
      <c r="B91" s="202" t="s">
        <v>920</v>
      </c>
    </row>
    <row r="92" spans="1:9" x14ac:dyDescent="0.25">
      <c r="B92" s="399" t="s">
        <v>1147</v>
      </c>
    </row>
    <row r="93" spans="1:9" x14ac:dyDescent="0.25">
      <c r="B93" s="38" t="s">
        <v>1148</v>
      </c>
    </row>
    <row r="94" spans="1:9" x14ac:dyDescent="0.25">
      <c r="B94" s="38" t="s">
        <v>1149</v>
      </c>
    </row>
    <row r="95" spans="1:9" x14ac:dyDescent="0.25">
      <c r="B95" s="399" t="s">
        <v>1146</v>
      </c>
    </row>
    <row r="96" spans="1:9" x14ac:dyDescent="0.25">
      <c r="B96" s="399" t="s">
        <v>1150</v>
      </c>
    </row>
    <row r="97" spans="2:2" x14ac:dyDescent="0.25">
      <c r="B97" s="38" t="s">
        <v>1151</v>
      </c>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pane xSplit="1" ySplit="3" topLeftCell="B4" activePane="bottomRight" state="frozen"/>
      <selection activeCell="P18" sqref="P18"/>
      <selection pane="topRight" activeCell="P18" sqref="P18"/>
      <selection pane="bottomLeft" activeCell="P18" sqref="P18"/>
      <selection pane="bottomRight" activeCell="H13" sqref="H13"/>
    </sheetView>
  </sheetViews>
  <sheetFormatPr baseColWidth="10" defaultRowHeight="15" x14ac:dyDescent="0.25"/>
  <cols>
    <col min="1" max="1" width="12.7109375" style="38" customWidth="1"/>
    <col min="2" max="2" width="22.42578125" style="38" customWidth="1"/>
    <col min="3" max="3" width="27.5703125" style="38" customWidth="1"/>
    <col min="4" max="4" width="17.28515625" style="38" customWidth="1"/>
    <col min="5" max="5" width="17.5703125" style="38" customWidth="1"/>
    <col min="6" max="6" width="37.140625" style="38" customWidth="1"/>
    <col min="7" max="7" width="16" style="38" customWidth="1"/>
    <col min="8" max="8" width="89.85546875" style="38" customWidth="1"/>
    <col min="9" max="16384" width="11.42578125" style="38"/>
  </cols>
  <sheetData>
    <row r="1" spans="1:8" hidden="1" x14ac:dyDescent="0.25">
      <c r="A1" s="236" t="s">
        <v>4</v>
      </c>
      <c r="B1" s="222" t="s">
        <v>471</v>
      </c>
      <c r="C1" s="222" t="s">
        <v>470</v>
      </c>
      <c r="D1" s="222" t="s">
        <v>345</v>
      </c>
      <c r="E1" s="222" t="s">
        <v>344</v>
      </c>
      <c r="F1" s="222" t="s">
        <v>683</v>
      </c>
      <c r="G1" s="222" t="s">
        <v>684</v>
      </c>
      <c r="H1" s="222" t="s">
        <v>678</v>
      </c>
    </row>
    <row r="2" spans="1:8" ht="32.25" customHeight="1" x14ac:dyDescent="0.25">
      <c r="A2" s="528" t="s">
        <v>127</v>
      </c>
      <c r="B2" s="528" t="s">
        <v>1237</v>
      </c>
      <c r="C2" s="528"/>
      <c r="D2" s="528" t="s">
        <v>1242</v>
      </c>
      <c r="E2" s="528"/>
      <c r="F2" s="528" t="s">
        <v>598</v>
      </c>
      <c r="G2" s="528" t="s">
        <v>675</v>
      </c>
      <c r="H2" s="528" t="s">
        <v>1</v>
      </c>
    </row>
    <row r="3" spans="1:8" s="117" customFormat="1" ht="80.25" customHeight="1" x14ac:dyDescent="0.25">
      <c r="A3" s="528"/>
      <c r="B3" s="58" t="s">
        <v>1239</v>
      </c>
      <c r="C3" s="58" t="s">
        <v>1238</v>
      </c>
      <c r="D3" s="58" t="s">
        <v>1241</v>
      </c>
      <c r="E3" s="58" t="s">
        <v>1240</v>
      </c>
      <c r="F3" s="528"/>
      <c r="G3" s="528"/>
      <c r="H3" s="528"/>
    </row>
    <row r="4" spans="1:8" s="77" customFormat="1" x14ac:dyDescent="0.25">
      <c r="A4" s="97">
        <v>41730</v>
      </c>
      <c r="B4" s="81">
        <v>9504</v>
      </c>
      <c r="C4" s="57">
        <v>14755.2</v>
      </c>
      <c r="D4" s="81">
        <v>9503.89</v>
      </c>
      <c r="E4" s="57">
        <v>14755.32</v>
      </c>
      <c r="F4" s="86"/>
      <c r="G4" s="459"/>
      <c r="H4" s="460"/>
    </row>
    <row r="5" spans="1:8" s="77" customFormat="1" x14ac:dyDescent="0.25">
      <c r="A5" s="97">
        <v>41365</v>
      </c>
      <c r="B5" s="81">
        <v>9447.2099999999991</v>
      </c>
      <c r="C5" s="57">
        <v>14667.32</v>
      </c>
      <c r="D5" s="81">
        <v>9447.2099999999991</v>
      </c>
      <c r="E5" s="57">
        <v>14667.32</v>
      </c>
      <c r="H5" s="86" t="s">
        <v>1228</v>
      </c>
    </row>
    <row r="6" spans="1:8" s="77" customFormat="1" x14ac:dyDescent="0.25">
      <c r="A6" s="97">
        <v>41000</v>
      </c>
      <c r="B6" s="81">
        <v>9325.98</v>
      </c>
      <c r="C6" s="57">
        <v>14479.1</v>
      </c>
      <c r="D6" s="81">
        <v>9325.98</v>
      </c>
      <c r="E6" s="57">
        <v>14479.1</v>
      </c>
      <c r="G6" s="467"/>
      <c r="H6" s="86" t="s">
        <v>1229</v>
      </c>
    </row>
    <row r="7" spans="1:8" x14ac:dyDescent="0.25">
      <c r="A7" s="96">
        <v>40634</v>
      </c>
      <c r="B7" s="81">
        <v>8907.34</v>
      </c>
      <c r="C7" s="81">
        <v>14181.3</v>
      </c>
      <c r="D7" s="81">
        <v>8907.34</v>
      </c>
      <c r="E7" s="81">
        <v>14181.3</v>
      </c>
      <c r="G7" s="467"/>
      <c r="H7" s="55" t="s">
        <v>1230</v>
      </c>
    </row>
    <row r="8" spans="1:8" x14ac:dyDescent="0.25">
      <c r="A8" s="447">
        <v>40269</v>
      </c>
      <c r="B8" s="81">
        <v>8507.49</v>
      </c>
      <c r="C8" s="81">
        <v>13889.62</v>
      </c>
      <c r="D8" s="81">
        <v>8507.49</v>
      </c>
      <c r="E8" s="81">
        <v>130889.62</v>
      </c>
      <c r="G8" s="467"/>
      <c r="H8" s="86" t="s">
        <v>1231</v>
      </c>
    </row>
    <row r="9" spans="1:8" x14ac:dyDescent="0.25">
      <c r="A9" s="447">
        <v>39904</v>
      </c>
      <c r="B9" s="81">
        <v>8125.59</v>
      </c>
      <c r="C9" s="81">
        <v>13765.73</v>
      </c>
      <c r="D9" s="81">
        <v>8309.27</v>
      </c>
      <c r="E9" s="81">
        <v>13765.73</v>
      </c>
      <c r="F9" s="38" t="s">
        <v>1247</v>
      </c>
      <c r="G9" s="459">
        <v>39932</v>
      </c>
      <c r="H9" s="56" t="s">
        <v>1232</v>
      </c>
    </row>
    <row r="10" spans="1:8" x14ac:dyDescent="0.25">
      <c r="A10" s="468">
        <v>39692</v>
      </c>
      <c r="B10" s="51">
        <v>7597.59</v>
      </c>
      <c r="C10" s="51">
        <v>13629.44</v>
      </c>
      <c r="D10" s="51">
        <v>7781.27</v>
      </c>
      <c r="E10" s="51">
        <v>13629.44</v>
      </c>
      <c r="G10" s="74"/>
      <c r="H10" s="55" t="s">
        <v>1233</v>
      </c>
    </row>
    <row r="11" spans="1:8" x14ac:dyDescent="0.25">
      <c r="A11" s="447">
        <v>39448</v>
      </c>
      <c r="B11" s="81">
        <v>7537.3</v>
      </c>
      <c r="C11" s="81">
        <v>13521.28</v>
      </c>
      <c r="D11" s="51">
        <v>7719.52</v>
      </c>
      <c r="E11" s="51">
        <v>13521.27</v>
      </c>
      <c r="F11" s="56" t="s">
        <v>469</v>
      </c>
      <c r="G11" s="45">
        <v>39444</v>
      </c>
      <c r="H11" s="86"/>
    </row>
    <row r="12" spans="1:8" x14ac:dyDescent="0.25">
      <c r="A12" s="447">
        <v>39083</v>
      </c>
      <c r="B12" s="81">
        <v>7455.3</v>
      </c>
      <c r="C12" s="81">
        <v>13374.17</v>
      </c>
      <c r="D12" s="51">
        <v>7635.53</v>
      </c>
      <c r="E12" s="51">
        <v>13374.16</v>
      </c>
      <c r="F12" s="56" t="s">
        <v>468</v>
      </c>
      <c r="G12" s="45">
        <v>39081</v>
      </c>
      <c r="H12" s="86"/>
    </row>
    <row r="13" spans="1:8" s="77" customFormat="1" x14ac:dyDescent="0.25">
      <c r="A13" s="468">
        <v>38718</v>
      </c>
      <c r="B13" s="81">
        <v>7323.48</v>
      </c>
      <c r="C13" s="81">
        <v>13137.69</v>
      </c>
      <c r="D13" s="81">
        <v>7500.53</v>
      </c>
      <c r="E13" s="81">
        <v>13137.69</v>
      </c>
      <c r="F13" s="86" t="s">
        <v>1245</v>
      </c>
      <c r="G13" s="45">
        <v>39095</v>
      </c>
      <c r="H13" s="111" t="s">
        <v>1246</v>
      </c>
    </row>
    <row r="15" spans="1:8" x14ac:dyDescent="0.25">
      <c r="B15" s="202" t="s">
        <v>920</v>
      </c>
    </row>
    <row r="16" spans="1:8" x14ac:dyDescent="0.25">
      <c r="B16" s="469" t="s">
        <v>565</v>
      </c>
      <c r="C16" s="470"/>
      <c r="D16" s="470"/>
      <c r="E16" s="470"/>
    </row>
    <row r="17" spans="2:5" x14ac:dyDescent="0.25">
      <c r="B17" s="469" t="s">
        <v>1243</v>
      </c>
      <c r="C17" s="470"/>
      <c r="D17" s="470"/>
      <c r="E17" s="470"/>
    </row>
    <row r="18" spans="2:5" x14ac:dyDescent="0.25">
      <c r="B18" s="38" t="s">
        <v>1244</v>
      </c>
      <c r="C18" s="471"/>
      <c r="D18" s="471"/>
    </row>
  </sheetData>
  <mergeCells count="6">
    <mergeCell ref="H2:H3"/>
    <mergeCell ref="A2:A3"/>
    <mergeCell ref="B2:C2"/>
    <mergeCell ref="D2:E2"/>
    <mergeCell ref="F2:F3"/>
    <mergeCell ref="G2:G3"/>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workbookViewId="0">
      <pane xSplit="1" ySplit="2" topLeftCell="B57" activePane="bottomRight" state="frozen"/>
      <selection activeCell="P18" sqref="P18"/>
      <selection pane="topRight" activeCell="P18" sqref="P18"/>
      <selection pane="bottomLeft" activeCell="P18" sqref="P18"/>
      <selection pane="bottomRight" activeCell="E83" sqref="E83"/>
    </sheetView>
  </sheetViews>
  <sheetFormatPr baseColWidth="10" defaultRowHeight="15" x14ac:dyDescent="0.25"/>
  <cols>
    <col min="1" max="1" width="13.85546875" style="13" customWidth="1"/>
    <col min="2" max="2" width="25.140625" customWidth="1"/>
    <col min="3" max="3" width="38.5703125" customWidth="1"/>
    <col min="4" max="4" width="38.28515625" customWidth="1"/>
    <col min="5" max="5" width="40.7109375" customWidth="1"/>
    <col min="6" max="6" width="30.42578125" customWidth="1"/>
    <col min="7" max="7" width="72.42578125" style="38" customWidth="1"/>
    <col min="8" max="8" width="48.7109375" style="38" customWidth="1"/>
  </cols>
  <sheetData>
    <row r="1" spans="1:8" hidden="1" x14ac:dyDescent="0.25">
      <c r="A1" s="61" t="s">
        <v>4</v>
      </c>
      <c r="B1" s="37" t="s">
        <v>346</v>
      </c>
      <c r="C1" s="37" t="s">
        <v>345</v>
      </c>
      <c r="D1" s="37" t="s">
        <v>344</v>
      </c>
      <c r="E1" s="37" t="s">
        <v>683</v>
      </c>
      <c r="F1" s="37" t="s">
        <v>684</v>
      </c>
      <c r="G1" s="222" t="s">
        <v>678</v>
      </c>
    </row>
    <row r="2" spans="1:8" s="58" customFormat="1" ht="44.25" customHeight="1" x14ac:dyDescent="0.25">
      <c r="A2" s="60" t="s">
        <v>127</v>
      </c>
      <c r="B2" s="58" t="s">
        <v>1250</v>
      </c>
      <c r="C2" s="59" t="s">
        <v>1248</v>
      </c>
      <c r="D2" s="58" t="s">
        <v>1249</v>
      </c>
      <c r="E2" s="58" t="s">
        <v>598</v>
      </c>
      <c r="F2" s="58" t="s">
        <v>675</v>
      </c>
      <c r="G2" s="58" t="s">
        <v>1</v>
      </c>
      <c r="H2" s="58" t="s">
        <v>343</v>
      </c>
    </row>
    <row r="3" spans="1:8" ht="15" customHeight="1" x14ac:dyDescent="0.25">
      <c r="A3" s="44">
        <v>41365</v>
      </c>
      <c r="B3" s="57">
        <v>3359.8</v>
      </c>
      <c r="C3" s="57">
        <v>9447.2099999999991</v>
      </c>
      <c r="D3" s="57">
        <v>14667.32</v>
      </c>
      <c r="E3" s="56" t="s">
        <v>1273</v>
      </c>
      <c r="F3" s="117"/>
      <c r="G3" s="117"/>
      <c r="H3" s="117"/>
    </row>
    <row r="4" spans="1:8" ht="15" customHeight="1" x14ac:dyDescent="0.25">
      <c r="A4" s="44">
        <v>41000</v>
      </c>
      <c r="B4" s="57">
        <v>3316.69</v>
      </c>
      <c r="C4" s="57">
        <v>9325.98</v>
      </c>
      <c r="D4" s="57">
        <v>14479.1</v>
      </c>
      <c r="E4" s="56" t="s">
        <v>1229</v>
      </c>
      <c r="F4" s="532" t="s">
        <v>342</v>
      </c>
      <c r="G4" s="530" t="s">
        <v>341</v>
      </c>
      <c r="H4" s="529" t="s">
        <v>340</v>
      </c>
    </row>
    <row r="5" spans="1:8" ht="15" customHeight="1" x14ac:dyDescent="0.25">
      <c r="A5" s="44">
        <v>40634</v>
      </c>
      <c r="B5" s="57">
        <v>3248.48</v>
      </c>
      <c r="C5" s="57">
        <v>8907.34</v>
      </c>
      <c r="D5" s="57">
        <v>14181.3</v>
      </c>
      <c r="E5" s="55" t="s">
        <v>1230</v>
      </c>
      <c r="F5" s="532"/>
      <c r="G5" s="531"/>
      <c r="H5" s="529"/>
    </row>
    <row r="6" spans="1:8" ht="15" customHeight="1" x14ac:dyDescent="0.25">
      <c r="A6" s="44">
        <v>40269</v>
      </c>
      <c r="B6" s="57">
        <v>3181.67</v>
      </c>
      <c r="C6" s="57">
        <v>8507.49</v>
      </c>
      <c r="D6" s="57">
        <v>13889.62</v>
      </c>
      <c r="E6" s="56" t="s">
        <v>1231</v>
      </c>
      <c r="F6" s="532"/>
      <c r="G6" s="531"/>
      <c r="H6" s="529"/>
    </row>
    <row r="7" spans="1:8" ht="15" customHeight="1" x14ac:dyDescent="0.25">
      <c r="A7" s="44">
        <v>39904</v>
      </c>
      <c r="B7" s="57">
        <v>3153.3</v>
      </c>
      <c r="C7" s="57">
        <v>8309.27</v>
      </c>
      <c r="D7" s="57">
        <v>13765.73</v>
      </c>
      <c r="E7" s="56" t="s">
        <v>1297</v>
      </c>
      <c r="F7" s="532"/>
      <c r="G7" s="531"/>
      <c r="H7" s="529"/>
    </row>
    <row r="8" spans="1:8" s="34" customFormat="1" ht="15" customHeight="1" x14ac:dyDescent="0.25">
      <c r="A8" s="44">
        <v>39692</v>
      </c>
      <c r="B8" s="47">
        <v>3122.08</v>
      </c>
      <c r="C8" s="51">
        <v>7781.27</v>
      </c>
      <c r="D8" s="51">
        <v>13629.44</v>
      </c>
      <c r="E8" s="55" t="s">
        <v>1233</v>
      </c>
      <c r="F8" s="532"/>
      <c r="G8" s="531"/>
      <c r="H8" s="529"/>
    </row>
    <row r="9" spans="1:8" ht="15" customHeight="1" x14ac:dyDescent="0.25">
      <c r="A9" s="44">
        <v>39448</v>
      </c>
      <c r="B9" s="33">
        <v>3097.31</v>
      </c>
      <c r="C9" s="26">
        <v>7719.52</v>
      </c>
      <c r="D9" s="26">
        <v>13521.27</v>
      </c>
      <c r="E9" s="9" t="s">
        <v>12</v>
      </c>
      <c r="F9" s="19">
        <v>39444</v>
      </c>
      <c r="G9" s="531"/>
      <c r="H9" s="542"/>
    </row>
    <row r="10" spans="1:8" x14ac:dyDescent="0.25">
      <c r="A10" s="44">
        <v>39083</v>
      </c>
      <c r="B10" s="33">
        <v>3063.62</v>
      </c>
      <c r="C10" s="26">
        <v>7635.53</v>
      </c>
      <c r="D10" s="26">
        <v>13374.16</v>
      </c>
      <c r="E10" s="9" t="s">
        <v>13</v>
      </c>
      <c r="F10" s="19">
        <v>39081</v>
      </c>
      <c r="G10" s="531"/>
      <c r="H10" s="542"/>
    </row>
    <row r="11" spans="1:8" x14ac:dyDescent="0.25">
      <c r="A11" s="44">
        <v>38718</v>
      </c>
      <c r="B11" s="33">
        <v>3009.45</v>
      </c>
      <c r="C11" s="51">
        <v>7500.53</v>
      </c>
      <c r="D11" s="51">
        <v>13137.69</v>
      </c>
      <c r="E11" s="9" t="s">
        <v>14</v>
      </c>
      <c r="F11" s="49">
        <v>38717</v>
      </c>
      <c r="G11" s="42"/>
      <c r="H11" s="542"/>
    </row>
    <row r="12" spans="1:8" x14ac:dyDescent="0.25">
      <c r="A12" s="44">
        <v>38353</v>
      </c>
      <c r="B12" s="54">
        <v>2956.24</v>
      </c>
      <c r="C12" s="53">
        <v>7367.92</v>
      </c>
      <c r="D12" s="53">
        <v>12905.41</v>
      </c>
      <c r="E12" s="24" t="s">
        <v>15</v>
      </c>
      <c r="F12" s="49">
        <v>38345</v>
      </c>
      <c r="G12" s="42"/>
      <c r="H12" s="542"/>
    </row>
    <row r="13" spans="1:8" x14ac:dyDescent="0.25">
      <c r="A13" s="44">
        <v>37987</v>
      </c>
      <c r="B13" s="52">
        <v>2898.28</v>
      </c>
      <c r="C13" s="51">
        <v>7223.45</v>
      </c>
      <c r="D13" s="51">
        <v>12652.36</v>
      </c>
      <c r="E13" s="24" t="s">
        <v>16</v>
      </c>
      <c r="F13" s="49">
        <v>37985</v>
      </c>
      <c r="G13" s="42"/>
      <c r="H13" s="542"/>
    </row>
    <row r="14" spans="1:8" ht="17.25" customHeight="1" x14ac:dyDescent="0.25">
      <c r="A14" s="44">
        <v>37622</v>
      </c>
      <c r="B14" s="52">
        <v>2849.84</v>
      </c>
      <c r="C14" s="51">
        <v>7102.71</v>
      </c>
      <c r="D14" s="51">
        <v>12440.87</v>
      </c>
      <c r="E14" s="9" t="s">
        <v>339</v>
      </c>
      <c r="F14" s="49">
        <v>37621</v>
      </c>
      <c r="G14" s="42"/>
      <c r="H14" s="542"/>
    </row>
    <row r="15" spans="1:8" ht="15.75" customHeight="1" x14ac:dyDescent="0.25">
      <c r="A15" s="44">
        <v>37257</v>
      </c>
      <c r="B15" s="52">
        <v>2807.72</v>
      </c>
      <c r="C15" s="51">
        <v>6997.74</v>
      </c>
      <c r="D15" s="51">
        <v>12257.01</v>
      </c>
      <c r="E15" s="9" t="s">
        <v>338</v>
      </c>
      <c r="F15" s="49">
        <v>37285</v>
      </c>
      <c r="G15" s="42"/>
      <c r="H15" s="542"/>
    </row>
    <row r="16" spans="1:8" ht="15" customHeight="1" x14ac:dyDescent="0.25">
      <c r="A16" s="44">
        <v>36892</v>
      </c>
      <c r="B16" s="356" t="s">
        <v>337</v>
      </c>
      <c r="C16" s="357">
        <v>44914</v>
      </c>
      <c r="D16" s="357">
        <v>78670</v>
      </c>
      <c r="E16" s="9" t="s">
        <v>336</v>
      </c>
      <c r="F16" s="49">
        <v>36890</v>
      </c>
      <c r="G16" s="42"/>
      <c r="H16" s="542"/>
    </row>
    <row r="17" spans="1:8" ht="17.25" customHeight="1" x14ac:dyDescent="0.25">
      <c r="A17" s="44">
        <v>36526</v>
      </c>
      <c r="B17" s="356" t="s">
        <v>335</v>
      </c>
      <c r="C17" s="357">
        <v>43947</v>
      </c>
      <c r="D17" s="357">
        <v>76977</v>
      </c>
      <c r="E17" s="9" t="s">
        <v>334</v>
      </c>
      <c r="F17" s="49">
        <v>36524</v>
      </c>
      <c r="G17" s="42"/>
      <c r="H17" s="542"/>
    </row>
    <row r="18" spans="1:8" ht="14.25" customHeight="1" x14ac:dyDescent="0.25">
      <c r="A18" s="44">
        <v>36161</v>
      </c>
      <c r="B18" s="356" t="s">
        <v>333</v>
      </c>
      <c r="C18" s="357">
        <v>43512</v>
      </c>
      <c r="D18" s="357">
        <v>76215</v>
      </c>
      <c r="E18" s="9" t="s">
        <v>332</v>
      </c>
      <c r="F18" s="49">
        <v>36159</v>
      </c>
      <c r="G18" s="42"/>
      <c r="H18" s="542"/>
    </row>
    <row r="19" spans="1:8" ht="17.25" customHeight="1" x14ac:dyDescent="0.25">
      <c r="A19" s="44">
        <v>35796</v>
      </c>
      <c r="B19" s="356" t="s">
        <v>331</v>
      </c>
      <c r="C19" s="357">
        <v>42658</v>
      </c>
      <c r="D19" s="357">
        <v>74720</v>
      </c>
      <c r="E19" s="9" t="s">
        <v>330</v>
      </c>
      <c r="F19" s="49">
        <v>35794</v>
      </c>
      <c r="G19" s="42"/>
      <c r="H19" s="542"/>
    </row>
    <row r="20" spans="1:8" ht="17.25" customHeight="1" x14ac:dyDescent="0.25">
      <c r="A20" s="44">
        <v>35431</v>
      </c>
      <c r="B20" s="356" t="s">
        <v>329</v>
      </c>
      <c r="C20" s="357">
        <v>42193</v>
      </c>
      <c r="D20" s="357">
        <v>73906</v>
      </c>
      <c r="E20" s="9" t="s">
        <v>328</v>
      </c>
      <c r="F20" s="43">
        <v>35430</v>
      </c>
      <c r="G20" s="42"/>
      <c r="H20" s="542"/>
    </row>
    <row r="21" spans="1:8" x14ac:dyDescent="0.25">
      <c r="A21" s="44">
        <v>35065</v>
      </c>
      <c r="B21" s="356" t="s">
        <v>327</v>
      </c>
      <c r="C21" s="358" t="s">
        <v>326</v>
      </c>
      <c r="D21" s="358" t="s">
        <v>325</v>
      </c>
      <c r="E21" s="9" t="s">
        <v>324</v>
      </c>
      <c r="F21" s="49">
        <v>35099</v>
      </c>
      <c r="G21" s="42"/>
      <c r="H21" s="542"/>
    </row>
    <row r="22" spans="1:8" x14ac:dyDescent="0.25">
      <c r="A22" s="44">
        <v>34881</v>
      </c>
      <c r="B22" s="356" t="s">
        <v>323</v>
      </c>
      <c r="C22" s="358" t="s">
        <v>322</v>
      </c>
      <c r="D22" s="358" t="s">
        <v>321</v>
      </c>
      <c r="E22" s="9" t="s">
        <v>320</v>
      </c>
      <c r="F22" s="49">
        <v>34912</v>
      </c>
      <c r="G22" s="42"/>
      <c r="H22" s="542"/>
    </row>
    <row r="23" spans="1:8" x14ac:dyDescent="0.25">
      <c r="A23" s="44">
        <v>34700</v>
      </c>
      <c r="B23" s="356" t="s">
        <v>319</v>
      </c>
      <c r="C23" s="358" t="s">
        <v>318</v>
      </c>
      <c r="D23" s="358" t="s">
        <v>317</v>
      </c>
      <c r="E23" s="9" t="s">
        <v>316</v>
      </c>
      <c r="F23" s="49">
        <v>34767</v>
      </c>
      <c r="G23" s="42"/>
      <c r="H23" s="542"/>
    </row>
    <row r="24" spans="1:8" x14ac:dyDescent="0.25">
      <c r="A24" s="44">
        <v>34335</v>
      </c>
      <c r="B24" s="356" t="s">
        <v>315</v>
      </c>
      <c r="C24" s="358" t="s">
        <v>314</v>
      </c>
      <c r="D24" s="358" t="s">
        <v>313</v>
      </c>
      <c r="E24" s="9" t="s">
        <v>312</v>
      </c>
      <c r="F24" s="49">
        <v>34334</v>
      </c>
      <c r="G24" s="42"/>
      <c r="H24" s="542"/>
    </row>
    <row r="25" spans="1:8" x14ac:dyDescent="0.25">
      <c r="A25" s="44">
        <v>33970</v>
      </c>
      <c r="B25" s="356" t="s">
        <v>311</v>
      </c>
      <c r="C25" s="358" t="s">
        <v>310</v>
      </c>
      <c r="D25" s="358" t="s">
        <v>309</v>
      </c>
      <c r="E25" s="9" t="s">
        <v>308</v>
      </c>
      <c r="F25" s="49">
        <v>34011</v>
      </c>
      <c r="G25" s="42"/>
      <c r="H25" s="542"/>
    </row>
    <row r="26" spans="1:8" x14ac:dyDescent="0.25">
      <c r="A26" s="44">
        <v>33786</v>
      </c>
      <c r="B26" s="356" t="s">
        <v>307</v>
      </c>
      <c r="C26" s="358" t="s">
        <v>306</v>
      </c>
      <c r="D26" s="358" t="s">
        <v>305</v>
      </c>
      <c r="E26" s="9" t="s">
        <v>301</v>
      </c>
      <c r="F26" s="49">
        <v>33651</v>
      </c>
      <c r="G26" s="42"/>
      <c r="H26" s="542"/>
    </row>
    <row r="27" spans="1:8" x14ac:dyDescent="0.25">
      <c r="A27" s="44">
        <v>33604</v>
      </c>
      <c r="B27" s="356" t="s">
        <v>304</v>
      </c>
      <c r="C27" s="358" t="s">
        <v>303</v>
      </c>
      <c r="D27" s="358" t="s">
        <v>302</v>
      </c>
      <c r="E27" s="9" t="s">
        <v>301</v>
      </c>
      <c r="F27" s="49">
        <v>33651</v>
      </c>
      <c r="G27" s="42"/>
      <c r="H27" s="542"/>
    </row>
    <row r="28" spans="1:8" x14ac:dyDescent="0.25">
      <c r="A28" s="44">
        <v>33420</v>
      </c>
      <c r="B28" s="356" t="s">
        <v>300</v>
      </c>
      <c r="C28" s="358" t="s">
        <v>299</v>
      </c>
      <c r="D28" s="358" t="s">
        <v>298</v>
      </c>
      <c r="E28" s="9" t="s">
        <v>297</v>
      </c>
      <c r="F28" s="49">
        <v>33452</v>
      </c>
      <c r="G28" s="42"/>
      <c r="H28" s="542"/>
    </row>
    <row r="29" spans="1:8" x14ac:dyDescent="0.25">
      <c r="A29" s="44">
        <v>33239</v>
      </c>
      <c r="B29" s="356" t="s">
        <v>296</v>
      </c>
      <c r="C29" s="358" t="s">
        <v>295</v>
      </c>
      <c r="D29" s="358" t="s">
        <v>294</v>
      </c>
      <c r="E29" s="9" t="s">
        <v>293</v>
      </c>
      <c r="F29" s="49">
        <v>33239</v>
      </c>
      <c r="G29" s="42"/>
      <c r="H29" s="542"/>
    </row>
    <row r="30" spans="1:8" x14ac:dyDescent="0.25">
      <c r="A30" s="44">
        <v>33055</v>
      </c>
      <c r="B30" s="356" t="s">
        <v>292</v>
      </c>
      <c r="C30" s="358" t="s">
        <v>291</v>
      </c>
      <c r="D30" s="358" t="s">
        <v>290</v>
      </c>
      <c r="E30" s="9" t="s">
        <v>286</v>
      </c>
      <c r="F30" s="49">
        <v>32957</v>
      </c>
      <c r="G30" s="42"/>
      <c r="H30" s="542"/>
    </row>
    <row r="31" spans="1:8" x14ac:dyDescent="0.25">
      <c r="A31" s="44">
        <v>32874</v>
      </c>
      <c r="B31" s="356" t="s">
        <v>289</v>
      </c>
      <c r="C31" s="358" t="s">
        <v>288</v>
      </c>
      <c r="D31" s="358" t="s">
        <v>287</v>
      </c>
      <c r="E31" s="9" t="s">
        <v>286</v>
      </c>
      <c r="F31" s="49">
        <v>32957</v>
      </c>
      <c r="G31" s="42"/>
      <c r="H31" s="542"/>
    </row>
    <row r="32" spans="1:8" x14ac:dyDescent="0.25">
      <c r="A32" s="44">
        <v>32690</v>
      </c>
      <c r="B32" s="356" t="s">
        <v>285</v>
      </c>
      <c r="C32" s="358" t="s">
        <v>284</v>
      </c>
      <c r="D32" s="358" t="s">
        <v>283</v>
      </c>
      <c r="E32" s="9" t="s">
        <v>279</v>
      </c>
      <c r="F32" s="49">
        <v>32508</v>
      </c>
      <c r="G32" s="42"/>
      <c r="H32" s="542"/>
    </row>
    <row r="33" spans="1:8" x14ac:dyDescent="0.25">
      <c r="A33" s="44">
        <v>32509</v>
      </c>
      <c r="B33" s="356" t="s">
        <v>282</v>
      </c>
      <c r="C33" s="358" t="s">
        <v>281</v>
      </c>
      <c r="D33" s="358" t="s">
        <v>280</v>
      </c>
      <c r="E33" s="9" t="s">
        <v>279</v>
      </c>
      <c r="F33" s="49">
        <v>32508</v>
      </c>
      <c r="G33" s="42"/>
      <c r="H33" s="542"/>
    </row>
    <row r="34" spans="1:8" x14ac:dyDescent="0.25">
      <c r="A34" s="44">
        <v>32325</v>
      </c>
      <c r="B34" s="356" t="s">
        <v>278</v>
      </c>
      <c r="C34" s="358" t="s">
        <v>277</v>
      </c>
      <c r="D34" s="358" t="s">
        <v>276</v>
      </c>
      <c r="E34" s="9" t="s">
        <v>272</v>
      </c>
      <c r="F34" s="49">
        <v>32151</v>
      </c>
      <c r="G34" s="42"/>
      <c r="H34" s="542"/>
    </row>
    <row r="35" spans="1:8" x14ac:dyDescent="0.25">
      <c r="A35" s="44">
        <v>32143</v>
      </c>
      <c r="B35" s="356" t="s">
        <v>275</v>
      </c>
      <c r="C35" s="358" t="s">
        <v>274</v>
      </c>
      <c r="D35" s="358" t="s">
        <v>273</v>
      </c>
      <c r="E35" s="9" t="s">
        <v>272</v>
      </c>
      <c r="F35" s="49">
        <v>32151</v>
      </c>
      <c r="G35" s="42"/>
      <c r="H35" s="542"/>
    </row>
    <row r="36" spans="1:8" x14ac:dyDescent="0.25">
      <c r="A36" s="44">
        <v>31959</v>
      </c>
      <c r="B36" s="356" t="s">
        <v>175</v>
      </c>
      <c r="C36" s="358" t="s">
        <v>271</v>
      </c>
      <c r="D36" s="358" t="s">
        <v>270</v>
      </c>
      <c r="E36" s="9" t="s">
        <v>266</v>
      </c>
      <c r="F36" s="49">
        <v>31816</v>
      </c>
      <c r="G36" s="42"/>
      <c r="H36" s="542"/>
    </row>
    <row r="37" spans="1:8" ht="12.75" customHeight="1" x14ac:dyDescent="0.25">
      <c r="A37" s="44">
        <v>31778</v>
      </c>
      <c r="B37" s="356" t="s">
        <v>269</v>
      </c>
      <c r="C37" s="358" t="s">
        <v>268</v>
      </c>
      <c r="D37" s="358" t="s">
        <v>267</v>
      </c>
      <c r="E37" s="9" t="s">
        <v>266</v>
      </c>
      <c r="F37" s="49">
        <v>31816</v>
      </c>
      <c r="G37" s="42"/>
      <c r="H37" s="542"/>
    </row>
    <row r="38" spans="1:8" x14ac:dyDescent="0.25">
      <c r="A38" s="44">
        <v>31686</v>
      </c>
      <c r="B38" s="356" t="s">
        <v>265</v>
      </c>
      <c r="C38" s="358" t="s">
        <v>264</v>
      </c>
      <c r="D38" s="358" t="s">
        <v>260</v>
      </c>
      <c r="E38" s="9" t="s">
        <v>263</v>
      </c>
      <c r="F38" s="49">
        <v>31696</v>
      </c>
      <c r="G38" s="42"/>
      <c r="H38" s="542"/>
    </row>
    <row r="39" spans="1:8" x14ac:dyDescent="0.25">
      <c r="A39" s="44">
        <v>31413</v>
      </c>
      <c r="B39" s="356" t="s">
        <v>262</v>
      </c>
      <c r="C39" s="358" t="s">
        <v>261</v>
      </c>
      <c r="D39" s="358" t="s">
        <v>260</v>
      </c>
      <c r="E39" s="9" t="s">
        <v>259</v>
      </c>
      <c r="F39" s="49">
        <v>31413</v>
      </c>
      <c r="G39" s="42"/>
      <c r="H39" s="542"/>
    </row>
    <row r="40" spans="1:8" x14ac:dyDescent="0.25">
      <c r="A40" s="44">
        <v>31229</v>
      </c>
      <c r="B40" s="356" t="s">
        <v>258</v>
      </c>
      <c r="C40" s="358" t="s">
        <v>257</v>
      </c>
      <c r="D40" s="358" t="s">
        <v>256</v>
      </c>
      <c r="E40" s="9" t="s">
        <v>255</v>
      </c>
      <c r="F40" s="49">
        <v>31255</v>
      </c>
      <c r="G40" s="42"/>
      <c r="H40" s="542"/>
    </row>
    <row r="41" spans="1:8" x14ac:dyDescent="0.25">
      <c r="A41" s="44">
        <v>31048</v>
      </c>
      <c r="B41" s="356" t="s">
        <v>254</v>
      </c>
      <c r="C41" s="358" t="s">
        <v>253</v>
      </c>
      <c r="D41" s="358" t="s">
        <v>252</v>
      </c>
      <c r="E41" s="9" t="s">
        <v>251</v>
      </c>
      <c r="F41" s="49">
        <v>31048</v>
      </c>
      <c r="G41" s="42"/>
      <c r="H41" s="542"/>
    </row>
    <row r="42" spans="1:8" x14ac:dyDescent="0.25">
      <c r="A42" s="44">
        <v>30864</v>
      </c>
      <c r="B42" s="356" t="s">
        <v>250</v>
      </c>
      <c r="C42" s="358" t="s">
        <v>249</v>
      </c>
      <c r="D42" s="358" t="s">
        <v>248</v>
      </c>
      <c r="E42" s="9" t="s">
        <v>247</v>
      </c>
      <c r="F42" s="49">
        <v>30883</v>
      </c>
      <c r="G42" s="42"/>
      <c r="H42" s="542"/>
    </row>
    <row r="43" spans="1:8" x14ac:dyDescent="0.25">
      <c r="A43" s="44">
        <v>30682</v>
      </c>
      <c r="B43" s="356" t="s">
        <v>246</v>
      </c>
      <c r="C43" s="358" t="s">
        <v>245</v>
      </c>
      <c r="D43" s="358" t="s">
        <v>244</v>
      </c>
      <c r="E43" s="9" t="s">
        <v>243</v>
      </c>
      <c r="F43" s="49">
        <v>30722</v>
      </c>
      <c r="G43" s="42"/>
      <c r="H43" s="542"/>
    </row>
    <row r="44" spans="1:8" x14ac:dyDescent="0.25">
      <c r="A44" s="44">
        <v>30498</v>
      </c>
      <c r="B44" s="356" t="s">
        <v>242</v>
      </c>
      <c r="C44" s="358" t="s">
        <v>241</v>
      </c>
      <c r="D44" s="358" t="s">
        <v>240</v>
      </c>
      <c r="E44" s="9" t="s">
        <v>239</v>
      </c>
      <c r="F44" s="49">
        <v>30498</v>
      </c>
      <c r="G44" s="42"/>
      <c r="H44" s="542"/>
    </row>
    <row r="45" spans="1:8" x14ac:dyDescent="0.25">
      <c r="A45" s="44">
        <v>30317</v>
      </c>
      <c r="B45" s="356" t="s">
        <v>238</v>
      </c>
      <c r="C45" s="358" t="s">
        <v>237</v>
      </c>
      <c r="D45" s="358" t="s">
        <v>236</v>
      </c>
      <c r="E45" s="9" t="s">
        <v>235</v>
      </c>
      <c r="F45" s="49">
        <v>30315</v>
      </c>
      <c r="G45" s="42"/>
      <c r="H45" s="542"/>
    </row>
    <row r="46" spans="1:8" x14ac:dyDescent="0.25">
      <c r="A46" s="44">
        <v>30133</v>
      </c>
      <c r="B46" s="356" t="s">
        <v>196</v>
      </c>
      <c r="C46" s="358" t="s">
        <v>234</v>
      </c>
      <c r="D46" s="358" t="s">
        <v>233</v>
      </c>
      <c r="E46" s="9" t="s">
        <v>232</v>
      </c>
      <c r="F46" s="49">
        <v>30134</v>
      </c>
      <c r="G46" s="42"/>
      <c r="H46" s="542"/>
    </row>
    <row r="47" spans="1:8" x14ac:dyDescent="0.25">
      <c r="A47" s="44">
        <v>29952</v>
      </c>
      <c r="B47" s="356" t="s">
        <v>231</v>
      </c>
      <c r="C47" s="358" t="s">
        <v>230</v>
      </c>
      <c r="D47" s="358" t="s">
        <v>229</v>
      </c>
      <c r="E47" s="9" t="s">
        <v>228</v>
      </c>
      <c r="F47" s="49">
        <v>29951</v>
      </c>
      <c r="G47" s="13"/>
      <c r="H47" s="542"/>
    </row>
    <row r="48" spans="1:8" x14ac:dyDescent="0.25">
      <c r="A48" s="44">
        <v>29768</v>
      </c>
      <c r="B48" s="356" t="s">
        <v>188</v>
      </c>
      <c r="C48" s="358" t="s">
        <v>227</v>
      </c>
      <c r="D48" s="358" t="s">
        <v>226</v>
      </c>
      <c r="E48" s="9" t="s">
        <v>225</v>
      </c>
      <c r="F48" s="49">
        <v>29768</v>
      </c>
      <c r="G48" s="42"/>
      <c r="H48" s="542"/>
    </row>
    <row r="49" spans="1:8" x14ac:dyDescent="0.25">
      <c r="A49" s="44">
        <v>29587</v>
      </c>
      <c r="B49" s="356" t="s">
        <v>224</v>
      </c>
      <c r="C49" s="358" t="s">
        <v>223</v>
      </c>
      <c r="D49" s="358" t="s">
        <v>222</v>
      </c>
      <c r="E49" s="9" t="s">
        <v>221</v>
      </c>
      <c r="F49" s="49">
        <v>29596</v>
      </c>
      <c r="G49" s="42"/>
      <c r="H49" s="542"/>
    </row>
    <row r="50" spans="1:8" x14ac:dyDescent="0.25">
      <c r="A50" s="44">
        <v>29373</v>
      </c>
      <c r="B50" s="356" t="s">
        <v>220</v>
      </c>
      <c r="C50" s="358" t="s">
        <v>219</v>
      </c>
      <c r="D50" s="358" t="s">
        <v>218</v>
      </c>
      <c r="E50" s="9" t="s">
        <v>217</v>
      </c>
      <c r="F50" s="49">
        <v>29405</v>
      </c>
      <c r="G50" s="42"/>
      <c r="H50" s="542"/>
    </row>
    <row r="51" spans="1:8" x14ac:dyDescent="0.25">
      <c r="A51" s="44">
        <v>29190</v>
      </c>
      <c r="B51" s="356" t="s">
        <v>216</v>
      </c>
      <c r="C51" s="356" t="s">
        <v>215</v>
      </c>
      <c r="D51" s="356" t="s">
        <v>214</v>
      </c>
      <c r="E51" s="9" t="s">
        <v>213</v>
      </c>
      <c r="F51" s="43">
        <v>29197</v>
      </c>
      <c r="G51" s="42"/>
      <c r="H51" s="542"/>
    </row>
    <row r="52" spans="1:8" x14ac:dyDescent="0.25">
      <c r="A52" s="44">
        <v>29037</v>
      </c>
      <c r="B52" s="356" t="s">
        <v>212</v>
      </c>
      <c r="C52" s="359" t="s">
        <v>211</v>
      </c>
      <c r="D52" s="360" t="s">
        <v>210</v>
      </c>
      <c r="E52" s="9" t="s">
        <v>209</v>
      </c>
      <c r="F52" s="43">
        <v>29043</v>
      </c>
      <c r="G52" s="42"/>
      <c r="H52" s="542"/>
    </row>
    <row r="53" spans="1:8" x14ac:dyDescent="0.25">
      <c r="A53" s="44">
        <v>28856</v>
      </c>
      <c r="B53" s="356" t="s">
        <v>168</v>
      </c>
      <c r="C53" s="359" t="s">
        <v>208</v>
      </c>
      <c r="D53" s="360" t="s">
        <v>207</v>
      </c>
      <c r="E53" s="9" t="s">
        <v>206</v>
      </c>
      <c r="F53" s="43">
        <v>28854</v>
      </c>
      <c r="G53" s="42"/>
      <c r="H53" s="542"/>
    </row>
    <row r="54" spans="1:8" x14ac:dyDescent="0.25">
      <c r="A54" s="44">
        <v>28672</v>
      </c>
      <c r="B54" s="356" t="s">
        <v>205</v>
      </c>
      <c r="C54" s="360" t="s">
        <v>204</v>
      </c>
      <c r="D54" s="360" t="s">
        <v>203</v>
      </c>
      <c r="E54" s="9" t="s">
        <v>202</v>
      </c>
      <c r="F54" s="43">
        <v>28682</v>
      </c>
      <c r="G54" s="42"/>
      <c r="H54" s="542"/>
    </row>
    <row r="55" spans="1:8" x14ac:dyDescent="0.25">
      <c r="A55" s="44">
        <v>28460</v>
      </c>
      <c r="B55" s="356" t="s">
        <v>201</v>
      </c>
      <c r="C55" s="360" t="s">
        <v>200</v>
      </c>
      <c r="D55" s="360" t="s">
        <v>199</v>
      </c>
      <c r="E55" s="9" t="s">
        <v>198</v>
      </c>
      <c r="F55" s="43">
        <v>28455</v>
      </c>
      <c r="G55" s="42"/>
      <c r="H55" s="542"/>
    </row>
    <row r="56" spans="1:8" x14ac:dyDescent="0.25">
      <c r="A56" s="44">
        <v>28307</v>
      </c>
      <c r="B56" s="356" t="s">
        <v>197</v>
      </c>
      <c r="C56" s="360" t="s">
        <v>196</v>
      </c>
      <c r="D56" s="360" t="s">
        <v>195</v>
      </c>
      <c r="E56" s="9" t="s">
        <v>194</v>
      </c>
      <c r="F56" s="43">
        <v>28292</v>
      </c>
      <c r="G56" s="42"/>
      <c r="H56" s="542"/>
    </row>
    <row r="57" spans="1:8" x14ac:dyDescent="0.25">
      <c r="A57" s="44">
        <v>28126</v>
      </c>
      <c r="B57" s="356" t="s">
        <v>193</v>
      </c>
      <c r="C57" s="360" t="s">
        <v>192</v>
      </c>
      <c r="D57" s="360" t="s">
        <v>191</v>
      </c>
      <c r="E57" s="9" t="s">
        <v>190</v>
      </c>
      <c r="F57" s="43">
        <v>28124</v>
      </c>
      <c r="G57" s="42"/>
      <c r="H57" s="542"/>
    </row>
    <row r="58" spans="1:8" x14ac:dyDescent="0.25">
      <c r="A58" s="44">
        <v>27942</v>
      </c>
      <c r="B58" s="356" t="s">
        <v>189</v>
      </c>
      <c r="C58" s="360" t="s">
        <v>188</v>
      </c>
      <c r="D58" s="360" t="s">
        <v>187</v>
      </c>
      <c r="E58" s="9" t="s">
        <v>186</v>
      </c>
      <c r="F58" s="43">
        <v>27938</v>
      </c>
      <c r="G58" s="42"/>
      <c r="H58" s="542"/>
    </row>
    <row r="59" spans="1:8" x14ac:dyDescent="0.25">
      <c r="A59" s="44">
        <v>27760</v>
      </c>
      <c r="B59" s="356" t="s">
        <v>185</v>
      </c>
      <c r="C59" s="360" t="s">
        <v>184</v>
      </c>
      <c r="D59" s="360" t="s">
        <v>183</v>
      </c>
      <c r="E59" s="9" t="s">
        <v>182</v>
      </c>
      <c r="F59" s="45">
        <v>27397</v>
      </c>
      <c r="G59" s="42"/>
      <c r="H59" s="542"/>
    </row>
    <row r="60" spans="1:8" x14ac:dyDescent="0.25">
      <c r="A60" s="44">
        <v>27485</v>
      </c>
      <c r="B60" s="356" t="s">
        <v>181</v>
      </c>
      <c r="C60" s="360" t="s">
        <v>180</v>
      </c>
      <c r="D60" s="360" t="s">
        <v>179</v>
      </c>
      <c r="E60" s="9" t="s">
        <v>178</v>
      </c>
      <c r="F60" s="43">
        <v>27486</v>
      </c>
      <c r="G60" s="42"/>
      <c r="H60" s="542"/>
    </row>
    <row r="61" spans="1:8" x14ac:dyDescent="0.25">
      <c r="A61" s="44">
        <v>27395</v>
      </c>
      <c r="B61" s="356" t="s">
        <v>177</v>
      </c>
      <c r="C61" s="360" t="s">
        <v>176</v>
      </c>
      <c r="D61" s="360" t="s">
        <v>175</v>
      </c>
      <c r="E61" s="9" t="s">
        <v>174</v>
      </c>
      <c r="F61" s="43">
        <v>27392</v>
      </c>
      <c r="G61" s="42"/>
      <c r="H61" s="542"/>
    </row>
    <row r="62" spans="1:8" x14ac:dyDescent="0.25">
      <c r="A62" s="44">
        <v>27211</v>
      </c>
      <c r="B62" s="356" t="s">
        <v>173</v>
      </c>
      <c r="C62" s="360" t="s">
        <v>172</v>
      </c>
      <c r="D62" s="360" t="s">
        <v>171</v>
      </c>
      <c r="E62" s="9" t="s">
        <v>170</v>
      </c>
      <c r="F62" s="43">
        <v>27240</v>
      </c>
      <c r="G62" s="42"/>
      <c r="H62" s="542"/>
    </row>
    <row r="63" spans="1:8" x14ac:dyDescent="0.25">
      <c r="A63" s="44">
        <v>27030</v>
      </c>
      <c r="B63" s="356" t="s">
        <v>169</v>
      </c>
      <c r="C63" s="360" t="s">
        <v>168</v>
      </c>
      <c r="D63" s="360" t="s">
        <v>167</v>
      </c>
      <c r="E63" s="9" t="s">
        <v>166</v>
      </c>
      <c r="F63" s="43">
        <v>27021</v>
      </c>
      <c r="G63" s="42"/>
      <c r="H63" s="542"/>
    </row>
    <row r="64" spans="1:8" x14ac:dyDescent="0.25">
      <c r="A64" s="44">
        <v>26846</v>
      </c>
      <c r="B64" s="356" t="s">
        <v>165</v>
      </c>
      <c r="C64" s="360" t="s">
        <v>164</v>
      </c>
      <c r="D64" s="360" t="s">
        <v>163</v>
      </c>
      <c r="E64" s="9" t="s">
        <v>162</v>
      </c>
      <c r="F64" s="43">
        <v>26864</v>
      </c>
      <c r="G64" s="42"/>
      <c r="H64" s="542"/>
    </row>
    <row r="65" spans="1:8" x14ac:dyDescent="0.25">
      <c r="A65" s="44">
        <v>26573</v>
      </c>
      <c r="B65" s="356" t="s">
        <v>161</v>
      </c>
      <c r="C65" s="360" t="s">
        <v>160</v>
      </c>
      <c r="D65" s="360" t="s">
        <v>159</v>
      </c>
      <c r="E65" s="9" t="s">
        <v>158</v>
      </c>
      <c r="F65" s="43">
        <v>26584</v>
      </c>
      <c r="G65" s="42"/>
      <c r="H65" s="542"/>
    </row>
    <row r="66" spans="1:8" x14ac:dyDescent="0.25">
      <c r="A66" s="44">
        <v>26299</v>
      </c>
      <c r="B66" s="356">
        <v>1850</v>
      </c>
      <c r="C66" s="356">
        <v>5150</v>
      </c>
      <c r="D66" s="356">
        <v>7725</v>
      </c>
      <c r="E66" s="9" t="s">
        <v>157</v>
      </c>
      <c r="F66" s="43">
        <v>26298</v>
      </c>
      <c r="G66" s="42"/>
      <c r="H66" s="542"/>
    </row>
    <row r="67" spans="1:8" x14ac:dyDescent="0.25">
      <c r="A67" s="44">
        <v>26207</v>
      </c>
      <c r="B67" s="356" t="s">
        <v>156</v>
      </c>
      <c r="C67" s="361">
        <v>4900</v>
      </c>
      <c r="D67" s="361">
        <v>7350</v>
      </c>
      <c r="E67" s="9" t="s">
        <v>155</v>
      </c>
      <c r="F67" s="43">
        <v>26540</v>
      </c>
      <c r="G67" s="42"/>
      <c r="H67" s="542"/>
    </row>
    <row r="68" spans="1:8" x14ac:dyDescent="0.25">
      <c r="A68" s="44">
        <v>25934</v>
      </c>
      <c r="B68" s="356">
        <v>1750</v>
      </c>
      <c r="C68" s="356">
        <v>4750</v>
      </c>
      <c r="D68" s="356">
        <v>7125</v>
      </c>
      <c r="E68" s="9" t="s">
        <v>154</v>
      </c>
      <c r="F68" s="43">
        <v>25873</v>
      </c>
      <c r="G68" s="42"/>
      <c r="H68" s="542"/>
    </row>
    <row r="69" spans="1:8" x14ac:dyDescent="0.25">
      <c r="A69" s="44">
        <v>25842</v>
      </c>
      <c r="B69" s="356" t="s">
        <v>153</v>
      </c>
      <c r="C69" s="361">
        <v>4500</v>
      </c>
      <c r="D69" s="361">
        <v>6750</v>
      </c>
      <c r="E69" s="9" t="s">
        <v>152</v>
      </c>
      <c r="F69" s="46">
        <v>25842</v>
      </c>
      <c r="G69" s="42"/>
      <c r="H69" s="542"/>
    </row>
    <row r="70" spans="1:8" x14ac:dyDescent="0.25">
      <c r="A70" s="44">
        <v>25569</v>
      </c>
      <c r="B70" s="356">
        <v>1650</v>
      </c>
      <c r="C70" s="356">
        <v>4400</v>
      </c>
      <c r="D70" s="356">
        <v>6600</v>
      </c>
      <c r="E70" s="9" t="s">
        <v>151</v>
      </c>
      <c r="F70" s="46">
        <v>25473</v>
      </c>
      <c r="G70" s="42"/>
      <c r="H70" s="542"/>
    </row>
    <row r="71" spans="1:8" x14ac:dyDescent="0.25">
      <c r="A71" s="44">
        <v>25477</v>
      </c>
      <c r="B71" s="356" t="s">
        <v>150</v>
      </c>
      <c r="C71" s="361">
        <v>4200</v>
      </c>
      <c r="D71" s="361">
        <v>6300</v>
      </c>
      <c r="E71" s="9" t="s">
        <v>149</v>
      </c>
      <c r="F71" s="43">
        <v>25473</v>
      </c>
      <c r="G71" s="42"/>
      <c r="H71" s="542"/>
    </row>
    <row r="72" spans="1:8" x14ac:dyDescent="0.25">
      <c r="A72" s="44">
        <v>25204</v>
      </c>
      <c r="B72" s="356">
        <v>1550</v>
      </c>
      <c r="C72" s="356">
        <v>4100</v>
      </c>
      <c r="D72" s="356">
        <v>6150</v>
      </c>
      <c r="E72" s="9" t="s">
        <v>148</v>
      </c>
      <c r="F72" s="43">
        <v>25224</v>
      </c>
      <c r="G72" s="42"/>
      <c r="H72" s="542"/>
    </row>
    <row r="73" spans="1:8" x14ac:dyDescent="0.25">
      <c r="A73" s="44">
        <v>25020</v>
      </c>
      <c r="B73" s="356" t="s">
        <v>147</v>
      </c>
      <c r="C73" s="361">
        <v>4000</v>
      </c>
      <c r="D73" s="361">
        <v>6000</v>
      </c>
      <c r="E73" s="9" t="s">
        <v>146</v>
      </c>
      <c r="F73" s="43">
        <v>25022</v>
      </c>
      <c r="G73" s="42"/>
      <c r="H73" s="542"/>
    </row>
    <row r="74" spans="1:8" x14ac:dyDescent="0.25">
      <c r="A74" s="44">
        <v>24869</v>
      </c>
      <c r="B74" s="356">
        <v>1450</v>
      </c>
      <c r="C74" s="356">
        <v>3900</v>
      </c>
      <c r="D74" s="356">
        <v>5850</v>
      </c>
      <c r="E74" s="9" t="s">
        <v>145</v>
      </c>
      <c r="F74" s="43">
        <v>24869</v>
      </c>
      <c r="G74" s="42"/>
      <c r="H74" s="542"/>
    </row>
    <row r="75" spans="1:8" x14ac:dyDescent="0.25">
      <c r="A75" s="44">
        <v>24838</v>
      </c>
      <c r="B75" s="356" t="s">
        <v>144</v>
      </c>
      <c r="C75" s="361">
        <v>3800</v>
      </c>
      <c r="D75" s="361">
        <v>5700</v>
      </c>
      <c r="E75" s="9" t="s">
        <v>143</v>
      </c>
      <c r="F75" s="43">
        <v>24834</v>
      </c>
      <c r="G75" s="42"/>
      <c r="H75" s="542"/>
    </row>
    <row r="76" spans="1:8" x14ac:dyDescent="0.25">
      <c r="A76" s="44">
        <v>24746</v>
      </c>
      <c r="B76" s="356" t="s">
        <v>142</v>
      </c>
      <c r="C76" s="361">
        <v>3700</v>
      </c>
      <c r="D76" s="361">
        <v>5550</v>
      </c>
      <c r="E76" s="9" t="s">
        <v>141</v>
      </c>
      <c r="F76" s="43">
        <v>24780</v>
      </c>
      <c r="G76" s="42"/>
      <c r="H76" s="542"/>
    </row>
    <row r="77" spans="1:8" x14ac:dyDescent="0.25">
      <c r="A77" s="44">
        <v>24473</v>
      </c>
      <c r="B77" s="356" t="s">
        <v>140</v>
      </c>
      <c r="C77" s="361">
        <v>3600</v>
      </c>
      <c r="D77" s="361">
        <v>5400</v>
      </c>
      <c r="E77" s="9" t="s">
        <v>139</v>
      </c>
      <c r="F77" s="43">
        <v>24484</v>
      </c>
      <c r="G77" s="42"/>
      <c r="H77" s="542"/>
    </row>
    <row r="78" spans="1:8" x14ac:dyDescent="0.25">
      <c r="A78" s="44">
        <v>24289</v>
      </c>
      <c r="B78" s="356" t="s">
        <v>138</v>
      </c>
      <c r="C78" s="361">
        <v>3500</v>
      </c>
      <c r="D78" s="361">
        <v>5250</v>
      </c>
      <c r="E78" s="9" t="s">
        <v>137</v>
      </c>
      <c r="F78" s="43">
        <v>24289</v>
      </c>
      <c r="G78" s="42"/>
      <c r="H78" s="542"/>
    </row>
    <row r="79" spans="1:8" x14ac:dyDescent="0.25">
      <c r="A79" s="44">
        <v>24108</v>
      </c>
      <c r="B79" s="356" t="s">
        <v>136</v>
      </c>
      <c r="C79" s="361">
        <v>3400</v>
      </c>
      <c r="D79" s="361">
        <v>5100</v>
      </c>
      <c r="E79" s="9" t="s">
        <v>135</v>
      </c>
      <c r="F79" s="43">
        <v>24106</v>
      </c>
      <c r="G79" s="42"/>
      <c r="H79" s="542"/>
    </row>
    <row r="80" spans="1:8" x14ac:dyDescent="0.25">
      <c r="A80" s="44">
        <v>23924</v>
      </c>
      <c r="B80" s="356" t="s">
        <v>134</v>
      </c>
      <c r="C80" s="361">
        <v>3300</v>
      </c>
      <c r="D80" s="361">
        <v>5000</v>
      </c>
      <c r="E80" s="9" t="s">
        <v>132</v>
      </c>
      <c r="F80" s="43">
        <v>23752</v>
      </c>
      <c r="G80" s="42"/>
      <c r="H80" s="542"/>
    </row>
    <row r="81" spans="1:8" x14ac:dyDescent="0.25">
      <c r="A81" s="44">
        <v>23682</v>
      </c>
      <c r="B81" s="356" t="s">
        <v>133</v>
      </c>
      <c r="C81" s="361">
        <v>3200</v>
      </c>
      <c r="D81" s="361">
        <v>4800</v>
      </c>
      <c r="E81" s="9" t="s">
        <v>132</v>
      </c>
      <c r="F81" s="43">
        <v>23752</v>
      </c>
      <c r="G81" s="42"/>
      <c r="H81" s="542"/>
    </row>
    <row r="82" spans="1:8" x14ac:dyDescent="0.25">
      <c r="A82" s="44">
        <v>23377</v>
      </c>
      <c r="B82" s="356" t="s">
        <v>131</v>
      </c>
      <c r="C82" s="361">
        <v>3100</v>
      </c>
      <c r="D82" s="361">
        <v>4700</v>
      </c>
      <c r="E82" s="9" t="s">
        <v>130</v>
      </c>
      <c r="F82" s="43">
        <v>23262</v>
      </c>
      <c r="G82" s="42"/>
      <c r="H82" s="542"/>
    </row>
    <row r="83" spans="1:8" x14ac:dyDescent="0.25">
      <c r="A83" s="44">
        <v>23193</v>
      </c>
      <c r="B83" s="356" t="s">
        <v>129</v>
      </c>
      <c r="C83" s="361">
        <v>2900</v>
      </c>
      <c r="D83" s="361">
        <v>4400</v>
      </c>
      <c r="E83" s="9" t="s">
        <v>130</v>
      </c>
      <c r="F83" s="45">
        <v>23262</v>
      </c>
      <c r="G83" s="72" t="s">
        <v>566</v>
      </c>
      <c r="H83" s="542"/>
    </row>
    <row r="84" spans="1:8" x14ac:dyDescent="0.25">
      <c r="A84" s="44">
        <v>22737</v>
      </c>
      <c r="B84" s="356" t="s">
        <v>129</v>
      </c>
      <c r="C84" s="361">
        <v>2300</v>
      </c>
      <c r="D84" s="361">
        <v>3200</v>
      </c>
      <c r="E84" s="9" t="s">
        <v>128</v>
      </c>
      <c r="F84" s="43">
        <v>22751</v>
      </c>
      <c r="G84" s="42"/>
      <c r="H84" s="542"/>
    </row>
    <row r="85" spans="1:8" x14ac:dyDescent="0.25">
      <c r="B85" s="38"/>
      <c r="C85" s="38"/>
      <c r="D85" s="38"/>
      <c r="E85" s="38"/>
      <c r="F85" s="38"/>
    </row>
    <row r="86" spans="1:8" x14ac:dyDescent="0.25">
      <c r="B86" s="38"/>
      <c r="C86" s="38"/>
      <c r="D86" s="38"/>
      <c r="E86" s="38"/>
      <c r="F86" s="38"/>
    </row>
    <row r="87" spans="1:8" x14ac:dyDescent="0.25">
      <c r="B87" s="289" t="s">
        <v>922</v>
      </c>
      <c r="C87" s="38"/>
      <c r="D87" s="38"/>
      <c r="E87" s="38"/>
      <c r="F87" s="38"/>
    </row>
    <row r="88" spans="1:8" x14ac:dyDescent="0.25">
      <c r="B88" t="s">
        <v>923</v>
      </c>
      <c r="C88" s="40"/>
      <c r="D88" s="40"/>
      <c r="E88" s="40"/>
      <c r="F88" s="39"/>
    </row>
    <row r="89" spans="1:8" x14ac:dyDescent="0.25">
      <c r="B89" s="543" t="s">
        <v>1296</v>
      </c>
      <c r="C89" s="40"/>
      <c r="D89" s="40"/>
      <c r="E89" s="40"/>
      <c r="F89" s="39"/>
    </row>
    <row r="90" spans="1:8" x14ac:dyDescent="0.25">
      <c r="B90" s="41"/>
      <c r="C90" s="40"/>
      <c r="D90" s="40"/>
      <c r="E90" s="40"/>
      <c r="F90" s="39"/>
    </row>
    <row r="91" spans="1:8" x14ac:dyDescent="0.25">
      <c r="B91" s="41"/>
      <c r="C91" s="40"/>
      <c r="D91" s="40"/>
      <c r="E91" s="40"/>
      <c r="F91" s="39"/>
    </row>
    <row r="92" spans="1:8" x14ac:dyDescent="0.25">
      <c r="B92" s="41"/>
      <c r="C92" s="40"/>
      <c r="D92" s="40"/>
      <c r="E92" s="40"/>
      <c r="F92" s="39"/>
    </row>
    <row r="93" spans="1:8" x14ac:dyDescent="0.25">
      <c r="B93" s="41"/>
      <c r="C93" s="40"/>
      <c r="D93" s="40"/>
      <c r="E93" s="40"/>
      <c r="F93" s="39"/>
    </row>
    <row r="94" spans="1:8" x14ac:dyDescent="0.25">
      <c r="B94" s="41"/>
      <c r="C94" s="40"/>
      <c r="D94" s="40"/>
      <c r="E94" s="40"/>
      <c r="F94" s="39"/>
    </row>
    <row r="95" spans="1:8" x14ac:dyDescent="0.25">
      <c r="B95" s="41"/>
      <c r="C95" s="40"/>
      <c r="D95" s="40"/>
      <c r="E95" s="40"/>
      <c r="F95" s="39"/>
    </row>
    <row r="96" spans="1:8" x14ac:dyDescent="0.25">
      <c r="B96" s="41"/>
      <c r="C96" s="40"/>
      <c r="D96" s="40"/>
      <c r="E96" s="40"/>
      <c r="F96" s="39"/>
    </row>
  </sheetData>
  <mergeCells count="3">
    <mergeCell ref="H4:H8"/>
    <mergeCell ref="G4:G10"/>
    <mergeCell ref="F4:F8"/>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6"/>
  <sheetViews>
    <sheetView topLeftCell="A2" zoomScaleNormal="100" workbookViewId="0">
      <pane xSplit="1" ySplit="2" topLeftCell="B4" activePane="bottomRight" state="frozen"/>
      <selection activeCell="P18" sqref="P18"/>
      <selection pane="topRight" activeCell="P18" sqref="P18"/>
      <selection pane="bottomLeft" activeCell="P18" sqref="P18"/>
      <selection pane="bottomRight" activeCell="H19" sqref="H19"/>
    </sheetView>
  </sheetViews>
  <sheetFormatPr baseColWidth="10" defaultRowHeight="15" x14ac:dyDescent="0.25"/>
  <cols>
    <col min="1" max="1" width="13.42578125" style="62" customWidth="1"/>
    <col min="2" max="2" width="12.5703125" bestFit="1" customWidth="1"/>
    <col min="3" max="3" width="11.5703125" bestFit="1" customWidth="1"/>
    <col min="4" max="5" width="12.140625" customWidth="1"/>
    <col min="6" max="6" width="12.5703125" bestFit="1" customWidth="1"/>
    <col min="7" max="7" width="14" customWidth="1"/>
    <col min="8" max="8" width="34" customWidth="1"/>
    <col min="9" max="9" width="15.28515625" style="314" customWidth="1"/>
    <col min="10" max="10" width="70" customWidth="1"/>
    <col min="11" max="12" width="11.42578125" style="38"/>
  </cols>
  <sheetData>
    <row r="1" spans="1:17" hidden="1" x14ac:dyDescent="0.25">
      <c r="A1" s="38" t="s">
        <v>0</v>
      </c>
      <c r="B1" s="38" t="s">
        <v>843</v>
      </c>
      <c r="C1" s="38" t="s">
        <v>844</v>
      </c>
      <c r="D1" s="38" t="s">
        <v>845</v>
      </c>
      <c r="E1" s="38" t="s">
        <v>846</v>
      </c>
      <c r="F1" s="38" t="s">
        <v>847</v>
      </c>
      <c r="G1" s="38" t="s">
        <v>848</v>
      </c>
      <c r="H1" s="38" t="s">
        <v>683</v>
      </c>
      <c r="I1" s="236" t="s">
        <v>684</v>
      </c>
      <c r="J1" s="38" t="s">
        <v>678</v>
      </c>
    </row>
    <row r="2" spans="1:17" s="181" customFormat="1" ht="45" customHeight="1" x14ac:dyDescent="0.25">
      <c r="A2" s="533" t="s">
        <v>127</v>
      </c>
      <c r="B2" s="534" t="s">
        <v>1088</v>
      </c>
      <c r="C2" s="534"/>
      <c r="D2" s="534" t="s">
        <v>1089</v>
      </c>
      <c r="E2" s="534"/>
      <c r="F2" s="533" t="s">
        <v>408</v>
      </c>
      <c r="G2" s="533" t="s">
        <v>407</v>
      </c>
      <c r="H2" s="534" t="s">
        <v>598</v>
      </c>
      <c r="I2" s="534" t="s">
        <v>675</v>
      </c>
      <c r="J2" s="533" t="s">
        <v>1</v>
      </c>
      <c r="K2" s="186"/>
      <c r="L2" s="186"/>
    </row>
    <row r="3" spans="1:17" s="119" customFormat="1" ht="45" x14ac:dyDescent="0.25">
      <c r="A3" s="533"/>
      <c r="B3" s="270" t="s">
        <v>406</v>
      </c>
      <c r="C3" s="270" t="s">
        <v>405</v>
      </c>
      <c r="D3" s="270" t="s">
        <v>406</v>
      </c>
      <c r="E3" s="270" t="s">
        <v>405</v>
      </c>
      <c r="F3" s="533"/>
      <c r="G3" s="533"/>
      <c r="H3" s="534"/>
      <c r="I3" s="534"/>
      <c r="J3" s="533"/>
    </row>
    <row r="4" spans="1:17" ht="15" customHeight="1" x14ac:dyDescent="0.25">
      <c r="A4" s="271">
        <v>21916</v>
      </c>
      <c r="B4" s="69">
        <v>723.8</v>
      </c>
      <c r="C4" s="68">
        <v>72.37</v>
      </c>
      <c r="D4" s="67">
        <v>686.4</v>
      </c>
      <c r="E4" s="67">
        <v>68.64</v>
      </c>
      <c r="F4" s="67">
        <v>361.9</v>
      </c>
      <c r="G4" s="67">
        <v>34</v>
      </c>
      <c r="H4" s="56" t="s">
        <v>1253</v>
      </c>
      <c r="I4" s="276">
        <v>20545</v>
      </c>
      <c r="J4" s="538" t="s">
        <v>1251</v>
      </c>
      <c r="K4" s="65"/>
      <c r="L4" s="65"/>
      <c r="M4" s="64"/>
      <c r="N4" s="64"/>
      <c r="O4" s="64"/>
      <c r="P4" s="64"/>
      <c r="Q4" s="64"/>
    </row>
    <row r="5" spans="1:17" ht="15" customHeight="1" x14ac:dyDescent="0.25">
      <c r="A5" s="271">
        <v>20455</v>
      </c>
      <c r="B5" s="353" t="s">
        <v>404</v>
      </c>
      <c r="C5" s="353" t="s">
        <v>403</v>
      </c>
      <c r="D5" s="354" t="s">
        <v>402</v>
      </c>
      <c r="E5" s="354" t="s">
        <v>401</v>
      </c>
      <c r="F5" s="354" t="s">
        <v>400</v>
      </c>
      <c r="G5" s="354" t="s">
        <v>375</v>
      </c>
      <c r="H5" s="56" t="s">
        <v>1253</v>
      </c>
      <c r="I5" s="276">
        <v>20545</v>
      </c>
      <c r="J5" s="538"/>
      <c r="K5" s="65"/>
      <c r="L5" s="65"/>
      <c r="M5" s="64"/>
      <c r="N5" s="64"/>
      <c r="O5" s="64"/>
      <c r="P5" s="64"/>
      <c r="Q5" s="64"/>
    </row>
    <row r="6" spans="1:17" ht="15" customHeight="1" x14ac:dyDescent="0.25">
      <c r="A6" s="271">
        <v>19725</v>
      </c>
      <c r="B6" s="353" t="s">
        <v>399</v>
      </c>
      <c r="C6" s="354" t="s">
        <v>398</v>
      </c>
      <c r="D6" s="354" t="s">
        <v>397</v>
      </c>
      <c r="E6" s="354" t="s">
        <v>396</v>
      </c>
      <c r="F6" s="354" t="s">
        <v>395</v>
      </c>
      <c r="G6" s="354" t="s">
        <v>375</v>
      </c>
      <c r="H6" s="56" t="s">
        <v>1254</v>
      </c>
      <c r="I6" s="276">
        <v>19804</v>
      </c>
      <c r="J6" s="538"/>
      <c r="K6" s="65"/>
      <c r="L6" s="65"/>
      <c r="M6" s="64"/>
      <c r="N6" s="64"/>
      <c r="O6" s="64"/>
      <c r="P6" s="64"/>
      <c r="Q6" s="64"/>
    </row>
    <row r="7" spans="1:17" ht="15" customHeight="1" x14ac:dyDescent="0.25">
      <c r="A7" s="271">
        <v>18902</v>
      </c>
      <c r="B7" s="354" t="s">
        <v>394</v>
      </c>
      <c r="C7" s="354" t="s">
        <v>393</v>
      </c>
      <c r="D7" s="354" t="s">
        <v>392</v>
      </c>
      <c r="E7" s="354" t="s">
        <v>391</v>
      </c>
      <c r="F7" s="354" t="s">
        <v>390</v>
      </c>
      <c r="G7" s="354" t="s">
        <v>375</v>
      </c>
      <c r="H7" s="56" t="s">
        <v>1255</v>
      </c>
      <c r="I7" s="276">
        <v>18898</v>
      </c>
      <c r="J7" s="538"/>
      <c r="K7" s="65"/>
      <c r="L7" s="65"/>
      <c r="M7" s="64"/>
      <c r="N7" s="64"/>
      <c r="O7" s="64"/>
      <c r="P7" s="64"/>
      <c r="Q7" s="64"/>
    </row>
    <row r="8" spans="1:17" ht="15" customHeight="1" x14ac:dyDescent="0.25">
      <c r="A8" s="271">
        <v>18629</v>
      </c>
      <c r="B8" s="354" t="s">
        <v>389</v>
      </c>
      <c r="C8" s="354" t="s">
        <v>388</v>
      </c>
      <c r="D8" s="354" t="s">
        <v>387</v>
      </c>
      <c r="E8" s="354" t="s">
        <v>386</v>
      </c>
      <c r="F8" s="355" t="s">
        <v>369</v>
      </c>
      <c r="G8" s="354" t="s">
        <v>356</v>
      </c>
      <c r="H8" s="56" t="s">
        <v>1256</v>
      </c>
      <c r="I8" s="276">
        <v>18716</v>
      </c>
      <c r="J8" s="538"/>
      <c r="K8" s="65"/>
      <c r="L8" s="65"/>
      <c r="M8" s="64"/>
      <c r="N8" s="64"/>
      <c r="O8" s="64"/>
      <c r="P8" s="64"/>
      <c r="Q8" s="64"/>
    </row>
    <row r="9" spans="1:17" ht="15" customHeight="1" x14ac:dyDescent="0.25">
      <c r="A9" s="271">
        <v>18264</v>
      </c>
      <c r="B9" s="355" t="s">
        <v>385</v>
      </c>
      <c r="C9" s="354" t="s">
        <v>384</v>
      </c>
      <c r="D9" s="354" t="s">
        <v>383</v>
      </c>
      <c r="E9" s="354" t="s">
        <v>382</v>
      </c>
      <c r="F9" s="355" t="s">
        <v>381</v>
      </c>
      <c r="G9" s="354" t="s">
        <v>356</v>
      </c>
      <c r="H9" t="s">
        <v>1289</v>
      </c>
      <c r="I9" s="4">
        <v>18298</v>
      </c>
      <c r="J9" s="538"/>
      <c r="K9" s="65"/>
      <c r="L9" s="65"/>
      <c r="M9" s="64"/>
      <c r="N9" s="64"/>
      <c r="O9" s="64"/>
      <c r="P9" s="64"/>
      <c r="Q9" s="64"/>
    </row>
    <row r="10" spans="1:17" ht="15" customHeight="1" x14ac:dyDescent="0.25">
      <c r="A10" s="271">
        <v>17989</v>
      </c>
      <c r="B10" s="355" t="s">
        <v>380</v>
      </c>
      <c r="C10" s="354" t="s">
        <v>379</v>
      </c>
      <c r="D10" s="354" t="s">
        <v>378</v>
      </c>
      <c r="E10" s="354" t="s">
        <v>351</v>
      </c>
      <c r="F10" s="355" t="s">
        <v>377</v>
      </c>
      <c r="G10" s="354" t="s">
        <v>356</v>
      </c>
      <c r="H10" t="s">
        <v>1286</v>
      </c>
      <c r="I10" s="4">
        <v>18093</v>
      </c>
      <c r="J10" s="538"/>
      <c r="K10" s="65"/>
      <c r="L10" s="65"/>
      <c r="M10" s="64"/>
      <c r="N10" s="64"/>
      <c r="O10" s="64"/>
      <c r="P10" s="64"/>
      <c r="Q10" s="64"/>
    </row>
    <row r="11" spans="1:17" ht="15" customHeight="1" x14ac:dyDescent="0.25">
      <c r="A11" s="271">
        <v>17807</v>
      </c>
      <c r="B11" s="355" t="s">
        <v>376</v>
      </c>
      <c r="C11" s="354" t="s">
        <v>375</v>
      </c>
      <c r="D11" s="354" t="s">
        <v>374</v>
      </c>
      <c r="E11" s="354" t="s">
        <v>373</v>
      </c>
      <c r="F11" s="355" t="s">
        <v>372</v>
      </c>
      <c r="G11" s="354" t="s">
        <v>356</v>
      </c>
      <c r="H11" t="s">
        <v>1287</v>
      </c>
      <c r="I11" s="4">
        <v>17954</v>
      </c>
      <c r="J11" s="538"/>
      <c r="K11" s="65"/>
      <c r="L11" s="65"/>
      <c r="M11" s="64"/>
      <c r="N11" s="64"/>
      <c r="O11" s="64"/>
      <c r="P11" s="64"/>
      <c r="Q11" s="64"/>
    </row>
    <row r="12" spans="1:17" ht="15" customHeight="1" x14ac:dyDescent="0.25">
      <c r="A12" s="271">
        <v>17715</v>
      </c>
      <c r="B12" s="355" t="s">
        <v>371</v>
      </c>
      <c r="C12" s="354" t="s">
        <v>370</v>
      </c>
      <c r="D12" s="354" t="s">
        <v>369</v>
      </c>
      <c r="E12" s="354" t="s">
        <v>368</v>
      </c>
      <c r="F12" s="355" t="s">
        <v>367</v>
      </c>
      <c r="G12" s="354" t="s">
        <v>356</v>
      </c>
      <c r="H12" t="s">
        <v>1288</v>
      </c>
      <c r="I12" s="4">
        <v>17769</v>
      </c>
      <c r="J12" s="538"/>
      <c r="K12" s="65"/>
      <c r="L12" s="65"/>
      <c r="M12" s="64"/>
      <c r="N12" s="64"/>
      <c r="O12" s="64"/>
      <c r="P12" s="64"/>
      <c r="Q12" s="64"/>
    </row>
    <row r="13" spans="1:17" ht="15" customHeight="1" x14ac:dyDescent="0.25">
      <c r="A13" s="271">
        <v>17533</v>
      </c>
      <c r="B13" s="355" t="s">
        <v>366</v>
      </c>
      <c r="C13" s="354" t="s">
        <v>352</v>
      </c>
      <c r="D13" s="354" t="s">
        <v>365</v>
      </c>
      <c r="E13" s="354" t="s">
        <v>352</v>
      </c>
      <c r="F13" s="355" t="s">
        <v>363</v>
      </c>
      <c r="G13" s="354" t="s">
        <v>356</v>
      </c>
      <c r="H13" s="56" t="s">
        <v>1290</v>
      </c>
      <c r="I13" s="276">
        <v>17540</v>
      </c>
      <c r="J13" s="538"/>
      <c r="K13" s="65"/>
      <c r="L13" s="65"/>
      <c r="M13" s="64"/>
      <c r="N13" s="64"/>
      <c r="O13" s="64"/>
      <c r="P13" s="64"/>
      <c r="Q13" s="64"/>
    </row>
    <row r="14" spans="1:17" ht="15" customHeight="1" x14ac:dyDescent="0.25">
      <c r="A14" s="271">
        <v>17380</v>
      </c>
      <c r="B14" s="355" t="s">
        <v>364</v>
      </c>
      <c r="C14" s="354" t="s">
        <v>352</v>
      </c>
      <c r="D14" s="354" t="s">
        <v>362</v>
      </c>
      <c r="E14" s="354" t="s">
        <v>352</v>
      </c>
      <c r="F14" s="355" t="s">
        <v>363</v>
      </c>
      <c r="G14" s="354" t="s">
        <v>356</v>
      </c>
      <c r="H14" s="56" t="s">
        <v>1294</v>
      </c>
      <c r="I14" s="276">
        <v>17344</v>
      </c>
      <c r="J14" s="538"/>
      <c r="K14" s="65"/>
      <c r="L14" s="65"/>
      <c r="M14" s="64"/>
      <c r="N14" s="64"/>
      <c r="O14" s="64"/>
      <c r="P14" s="64"/>
      <c r="Q14" s="64"/>
    </row>
    <row r="15" spans="1:17" ht="15" customHeight="1" x14ac:dyDescent="0.25">
      <c r="A15" s="271">
        <v>16984</v>
      </c>
      <c r="B15" s="355" t="s">
        <v>362</v>
      </c>
      <c r="C15" s="354" t="s">
        <v>352</v>
      </c>
      <c r="D15" s="354" t="s">
        <v>361</v>
      </c>
      <c r="E15" s="354" t="s">
        <v>352</v>
      </c>
      <c r="F15" s="355" t="s">
        <v>360</v>
      </c>
      <c r="G15" s="354" t="s">
        <v>356</v>
      </c>
      <c r="H15" s="56" t="s">
        <v>1291</v>
      </c>
      <c r="I15" s="276">
        <v>17083</v>
      </c>
      <c r="J15" s="538"/>
      <c r="K15" s="65"/>
      <c r="L15" s="65"/>
      <c r="M15" s="64"/>
      <c r="N15" s="64"/>
      <c r="O15" s="64"/>
      <c r="P15" s="64"/>
      <c r="Q15" s="64"/>
    </row>
    <row r="16" spans="1:17" ht="15" customHeight="1" x14ac:dyDescent="0.25">
      <c r="A16" s="271">
        <v>16803</v>
      </c>
      <c r="B16" s="355" t="s">
        <v>359</v>
      </c>
      <c r="C16" s="354" t="s">
        <v>357</v>
      </c>
      <c r="D16" s="354" t="s">
        <v>358</v>
      </c>
      <c r="E16" s="354" t="s">
        <v>357</v>
      </c>
      <c r="F16" s="355" t="s">
        <v>356</v>
      </c>
      <c r="G16" s="355" t="s">
        <v>355</v>
      </c>
      <c r="H16" s="56" t="s">
        <v>1292</v>
      </c>
      <c r="I16" s="276">
        <v>16806</v>
      </c>
      <c r="J16" s="538"/>
      <c r="K16" s="65"/>
      <c r="L16" s="65"/>
      <c r="M16" s="64"/>
      <c r="N16" s="64"/>
      <c r="O16" s="64"/>
      <c r="P16" s="64"/>
      <c r="Q16" s="64"/>
    </row>
    <row r="17" spans="1:17" ht="15" customHeight="1" x14ac:dyDescent="0.25">
      <c r="A17" s="271">
        <v>16438</v>
      </c>
      <c r="B17" s="355" t="s">
        <v>354</v>
      </c>
      <c r="C17" s="354" t="s">
        <v>349</v>
      </c>
      <c r="D17" s="354" t="s">
        <v>353</v>
      </c>
      <c r="E17" s="354" t="s">
        <v>349</v>
      </c>
      <c r="F17" s="355" t="s">
        <v>352</v>
      </c>
      <c r="G17" s="355" t="s">
        <v>348</v>
      </c>
      <c r="H17" s="56" t="s">
        <v>1295</v>
      </c>
      <c r="I17" s="481">
        <v>16591</v>
      </c>
      <c r="J17" s="538"/>
      <c r="K17" s="65"/>
      <c r="L17" s="65"/>
      <c r="M17" s="64"/>
      <c r="N17" s="64"/>
      <c r="O17" s="64"/>
      <c r="P17" s="64"/>
      <c r="Q17" s="64"/>
    </row>
    <row r="18" spans="1:17" x14ac:dyDescent="0.25">
      <c r="A18" s="271">
        <v>14977</v>
      </c>
      <c r="B18" s="355" t="s">
        <v>351</v>
      </c>
      <c r="C18" s="354" t="s">
        <v>350</v>
      </c>
      <c r="D18" s="354" t="s">
        <v>351</v>
      </c>
      <c r="E18" s="354" t="s">
        <v>350</v>
      </c>
      <c r="F18" s="355" t="s">
        <v>349</v>
      </c>
      <c r="G18" s="355" t="s">
        <v>348</v>
      </c>
      <c r="H18" s="56" t="s">
        <v>347</v>
      </c>
      <c r="I18" s="276">
        <v>15050</v>
      </c>
      <c r="J18" s="538"/>
      <c r="K18" s="65"/>
      <c r="L18" s="65"/>
      <c r="M18" s="64"/>
      <c r="N18" s="64"/>
      <c r="O18" s="64"/>
      <c r="P18" s="64"/>
      <c r="Q18" s="64"/>
    </row>
    <row r="19" spans="1:17" x14ac:dyDescent="0.25">
      <c r="A19" s="472"/>
      <c r="B19" s="355"/>
      <c r="C19" s="354"/>
      <c r="D19" s="354"/>
      <c r="E19" s="354"/>
      <c r="F19" s="355"/>
      <c r="G19" s="355"/>
      <c r="H19" s="56"/>
      <c r="I19" s="75"/>
      <c r="J19" s="461"/>
      <c r="K19" s="65"/>
      <c r="L19" s="65"/>
      <c r="M19" s="64"/>
      <c r="N19" s="64"/>
      <c r="O19" s="64"/>
      <c r="P19" s="64"/>
      <c r="Q19" s="64"/>
    </row>
    <row r="20" spans="1:17" ht="60" customHeight="1" x14ac:dyDescent="0.25">
      <c r="A20" s="535"/>
      <c r="B20" s="536" t="s">
        <v>567</v>
      </c>
      <c r="C20" s="536"/>
      <c r="D20" s="536"/>
      <c r="E20" s="536"/>
      <c r="F20" s="536"/>
      <c r="G20" s="536"/>
      <c r="H20" s="536"/>
      <c r="I20" s="536"/>
      <c r="J20" s="38"/>
    </row>
    <row r="21" spans="1:17" ht="59.25" customHeight="1" x14ac:dyDescent="0.25">
      <c r="A21" s="535"/>
      <c r="B21" s="536" t="s">
        <v>576</v>
      </c>
      <c r="C21" s="536"/>
      <c r="D21" s="536"/>
      <c r="E21" s="536"/>
      <c r="F21" s="536"/>
      <c r="G21" s="536"/>
      <c r="H21" s="536"/>
      <c r="I21" s="536"/>
      <c r="J21" s="38"/>
    </row>
    <row r="22" spans="1:17" ht="32.25" customHeight="1" x14ac:dyDescent="0.25">
      <c r="A22" s="535"/>
      <c r="B22" s="536" t="s">
        <v>568</v>
      </c>
      <c r="C22" s="536"/>
      <c r="D22" s="536"/>
      <c r="E22" s="536"/>
      <c r="F22" s="536"/>
      <c r="G22" s="536"/>
      <c r="H22" s="536"/>
      <c r="I22" s="536"/>
      <c r="J22" s="38"/>
    </row>
    <row r="23" spans="1:17" ht="33" customHeight="1" x14ac:dyDescent="0.25">
      <c r="A23" s="535"/>
      <c r="B23" s="536" t="s">
        <v>577</v>
      </c>
      <c r="C23" s="536"/>
      <c r="D23" s="536"/>
      <c r="E23" s="536"/>
      <c r="F23" s="536"/>
      <c r="G23" s="536"/>
      <c r="H23" s="536"/>
      <c r="I23" s="536"/>
      <c r="J23" s="38"/>
    </row>
    <row r="24" spans="1:17" ht="30.75" customHeight="1" x14ac:dyDescent="0.25">
      <c r="A24" s="535"/>
      <c r="B24" s="537" t="s">
        <v>944</v>
      </c>
      <c r="C24" s="537"/>
      <c r="D24" s="537"/>
      <c r="E24" s="537"/>
      <c r="F24" s="537"/>
      <c r="G24" s="537"/>
      <c r="H24" s="537"/>
      <c r="I24" s="537"/>
      <c r="J24" s="38"/>
    </row>
    <row r="25" spans="1:17" s="38" customFormat="1" x14ac:dyDescent="0.25">
      <c r="I25" s="236"/>
    </row>
    <row r="26" spans="1:17" s="38" customFormat="1" x14ac:dyDescent="0.25">
      <c r="B26" s="289" t="s">
        <v>922</v>
      </c>
      <c r="I26" s="236"/>
    </row>
    <row r="27" spans="1:17" s="38" customFormat="1" x14ac:dyDescent="0.25">
      <c r="B27" t="s">
        <v>923</v>
      </c>
      <c r="I27" s="236"/>
    </row>
    <row r="28" spans="1:17" s="38" customFormat="1" x14ac:dyDescent="0.25">
      <c r="I28" s="236"/>
    </row>
    <row r="29" spans="1:17" s="38" customFormat="1" x14ac:dyDescent="0.25">
      <c r="I29" s="236"/>
    </row>
    <row r="30" spans="1:17" s="38" customFormat="1" x14ac:dyDescent="0.25">
      <c r="I30" s="236"/>
    </row>
    <row r="31" spans="1:17" s="38" customFormat="1" x14ac:dyDescent="0.25">
      <c r="I31" s="236"/>
    </row>
    <row r="32" spans="1:17" s="38" customFormat="1" x14ac:dyDescent="0.25">
      <c r="I32" s="236"/>
    </row>
    <row r="33" spans="9:9" s="38" customFormat="1" x14ac:dyDescent="0.25">
      <c r="I33" s="236"/>
    </row>
    <row r="34" spans="9:9" s="38" customFormat="1" x14ac:dyDescent="0.25">
      <c r="I34" s="236"/>
    </row>
    <row r="35" spans="9:9" s="38" customFormat="1" x14ac:dyDescent="0.25">
      <c r="I35" s="236"/>
    </row>
    <row r="36" spans="9:9" s="38" customFormat="1" x14ac:dyDescent="0.25">
      <c r="I36" s="236"/>
    </row>
    <row r="37" spans="9:9" s="38" customFormat="1" x14ac:dyDescent="0.25">
      <c r="I37" s="236"/>
    </row>
    <row r="38" spans="9:9" s="38" customFormat="1" x14ac:dyDescent="0.25">
      <c r="I38" s="236"/>
    </row>
    <row r="39" spans="9:9" s="38" customFormat="1" x14ac:dyDescent="0.25">
      <c r="I39" s="236"/>
    </row>
    <row r="40" spans="9:9" s="38" customFormat="1" x14ac:dyDescent="0.25">
      <c r="I40" s="236"/>
    </row>
    <row r="41" spans="9:9" s="38" customFormat="1" x14ac:dyDescent="0.25">
      <c r="I41" s="236"/>
    </row>
    <row r="42" spans="9:9" s="38" customFormat="1" x14ac:dyDescent="0.25">
      <c r="I42" s="236"/>
    </row>
    <row r="43" spans="9:9" s="38" customFormat="1" x14ac:dyDescent="0.25">
      <c r="I43" s="236"/>
    </row>
    <row r="44" spans="9:9" s="38" customFormat="1" x14ac:dyDescent="0.25">
      <c r="I44" s="236"/>
    </row>
    <row r="45" spans="9:9" s="38" customFormat="1" x14ac:dyDescent="0.25">
      <c r="I45" s="236"/>
    </row>
    <row r="46" spans="9:9" s="38" customFormat="1" x14ac:dyDescent="0.25">
      <c r="I46" s="236"/>
    </row>
    <row r="47" spans="9:9" s="38" customFormat="1" x14ac:dyDescent="0.25">
      <c r="I47" s="236"/>
    </row>
    <row r="48" spans="9:9" s="38" customFormat="1" x14ac:dyDescent="0.25">
      <c r="I48" s="236"/>
    </row>
    <row r="49" spans="9:9" s="38" customFormat="1" x14ac:dyDescent="0.25">
      <c r="I49" s="236"/>
    </row>
    <row r="50" spans="9:9" s="38" customFormat="1" x14ac:dyDescent="0.25">
      <c r="I50" s="236"/>
    </row>
    <row r="51" spans="9:9" s="38" customFormat="1" x14ac:dyDescent="0.25">
      <c r="I51" s="236"/>
    </row>
    <row r="52" spans="9:9" s="38" customFormat="1" x14ac:dyDescent="0.25">
      <c r="I52" s="236"/>
    </row>
    <row r="53" spans="9:9" s="38" customFormat="1" x14ac:dyDescent="0.25">
      <c r="I53" s="236"/>
    </row>
    <row r="54" spans="9:9" s="38" customFormat="1" x14ac:dyDescent="0.25">
      <c r="I54" s="236"/>
    </row>
    <row r="55" spans="9:9" s="38" customFormat="1" x14ac:dyDescent="0.25">
      <c r="I55" s="236"/>
    </row>
    <row r="56" spans="9:9" s="38" customFormat="1" x14ac:dyDescent="0.25">
      <c r="I56" s="236"/>
    </row>
    <row r="57" spans="9:9" s="38" customFormat="1" x14ac:dyDescent="0.25">
      <c r="I57" s="236"/>
    </row>
    <row r="58" spans="9:9" s="38" customFormat="1" x14ac:dyDescent="0.25">
      <c r="I58" s="236"/>
    </row>
    <row r="59" spans="9:9" s="38" customFormat="1" x14ac:dyDescent="0.25">
      <c r="I59" s="236"/>
    </row>
    <row r="60" spans="9:9" s="38" customFormat="1" x14ac:dyDescent="0.25">
      <c r="I60" s="236"/>
    </row>
    <row r="61" spans="9:9" s="38" customFormat="1" x14ac:dyDescent="0.25">
      <c r="I61" s="236"/>
    </row>
    <row r="62" spans="9:9" s="38" customFormat="1" x14ac:dyDescent="0.25">
      <c r="I62" s="236"/>
    </row>
    <row r="63" spans="9:9" s="38" customFormat="1" x14ac:dyDescent="0.25">
      <c r="I63" s="236"/>
    </row>
    <row r="64" spans="9:9" s="38" customFormat="1" x14ac:dyDescent="0.25">
      <c r="I64" s="236"/>
    </row>
    <row r="65" spans="9:9" s="38" customFormat="1" x14ac:dyDescent="0.25">
      <c r="I65" s="236"/>
    </row>
    <row r="66" spans="9:9" s="38" customFormat="1" x14ac:dyDescent="0.25">
      <c r="I66" s="236"/>
    </row>
    <row r="67" spans="9:9" s="38" customFormat="1" x14ac:dyDescent="0.25">
      <c r="I67" s="236"/>
    </row>
    <row r="68" spans="9:9" s="38" customFormat="1" x14ac:dyDescent="0.25">
      <c r="I68" s="236"/>
    </row>
    <row r="69" spans="9:9" s="38" customFormat="1" x14ac:dyDescent="0.25">
      <c r="I69" s="236"/>
    </row>
    <row r="70" spans="9:9" s="38" customFormat="1" x14ac:dyDescent="0.25">
      <c r="I70" s="236"/>
    </row>
    <row r="71" spans="9:9" s="38" customFormat="1" x14ac:dyDescent="0.25">
      <c r="I71" s="236"/>
    </row>
    <row r="72" spans="9:9" s="38" customFormat="1" x14ac:dyDescent="0.25">
      <c r="I72" s="236"/>
    </row>
    <row r="73" spans="9:9" s="38" customFormat="1" x14ac:dyDescent="0.25">
      <c r="I73" s="236"/>
    </row>
    <row r="74" spans="9:9" s="38" customFormat="1" x14ac:dyDescent="0.25">
      <c r="I74" s="236"/>
    </row>
    <row r="75" spans="9:9" s="38" customFormat="1" x14ac:dyDescent="0.25">
      <c r="I75" s="236"/>
    </row>
    <row r="76" spans="9:9" s="38" customFormat="1" x14ac:dyDescent="0.25">
      <c r="I76" s="236"/>
    </row>
    <row r="77" spans="9:9" s="38" customFormat="1" x14ac:dyDescent="0.25">
      <c r="I77" s="236"/>
    </row>
    <row r="78" spans="9:9" s="38" customFormat="1" x14ac:dyDescent="0.25">
      <c r="I78" s="236"/>
    </row>
    <row r="79" spans="9:9" s="38" customFormat="1" x14ac:dyDescent="0.25">
      <c r="I79" s="236"/>
    </row>
    <row r="80" spans="9:9" s="38" customFormat="1" x14ac:dyDescent="0.25">
      <c r="I80" s="236"/>
    </row>
    <row r="81" spans="9:9" s="38" customFormat="1" x14ac:dyDescent="0.25">
      <c r="I81" s="236"/>
    </row>
    <row r="82" spans="9:9" s="38" customFormat="1" x14ac:dyDescent="0.25">
      <c r="I82" s="236"/>
    </row>
    <row r="83" spans="9:9" s="38" customFormat="1" x14ac:dyDescent="0.25">
      <c r="I83" s="236"/>
    </row>
    <row r="84" spans="9:9" s="38" customFormat="1" x14ac:dyDescent="0.25">
      <c r="I84" s="236"/>
    </row>
    <row r="85" spans="9:9" s="38" customFormat="1" x14ac:dyDescent="0.25">
      <c r="I85" s="236"/>
    </row>
    <row r="86" spans="9:9" s="38" customFormat="1" x14ac:dyDescent="0.25">
      <c r="I86" s="236"/>
    </row>
    <row r="87" spans="9:9" s="38" customFormat="1" x14ac:dyDescent="0.25">
      <c r="I87" s="236"/>
    </row>
    <row r="88" spans="9:9" s="38" customFormat="1" x14ac:dyDescent="0.25">
      <c r="I88" s="236"/>
    </row>
    <row r="89" spans="9:9" s="38" customFormat="1" x14ac:dyDescent="0.25">
      <c r="I89" s="236"/>
    </row>
    <row r="90" spans="9:9" s="38" customFormat="1" x14ac:dyDescent="0.25">
      <c r="I90" s="236"/>
    </row>
    <row r="91" spans="9:9" s="38" customFormat="1" x14ac:dyDescent="0.25">
      <c r="I91" s="236"/>
    </row>
    <row r="92" spans="9:9" s="38" customFormat="1" x14ac:dyDescent="0.25">
      <c r="I92" s="236"/>
    </row>
    <row r="93" spans="9:9" s="38" customFormat="1" x14ac:dyDescent="0.25">
      <c r="I93" s="236"/>
    </row>
    <row r="94" spans="9:9" s="38" customFormat="1" x14ac:dyDescent="0.25">
      <c r="I94" s="236"/>
    </row>
    <row r="95" spans="9:9" s="38" customFormat="1" x14ac:dyDescent="0.25">
      <c r="I95" s="236"/>
    </row>
    <row r="96" spans="9:9" s="38" customFormat="1" x14ac:dyDescent="0.25">
      <c r="I96" s="236"/>
    </row>
    <row r="97" spans="9:9" s="38" customFormat="1" x14ac:dyDescent="0.25">
      <c r="I97" s="236"/>
    </row>
    <row r="98" spans="9:9" s="38" customFormat="1" x14ac:dyDescent="0.25">
      <c r="I98" s="236"/>
    </row>
    <row r="99" spans="9:9" s="38" customFormat="1" x14ac:dyDescent="0.25">
      <c r="I99" s="236"/>
    </row>
    <row r="100" spans="9:9" s="38" customFormat="1" x14ac:dyDescent="0.25">
      <c r="I100" s="236"/>
    </row>
    <row r="101" spans="9:9" s="38" customFormat="1" x14ac:dyDescent="0.25">
      <c r="I101" s="236"/>
    </row>
    <row r="102" spans="9:9" s="38" customFormat="1" x14ac:dyDescent="0.25">
      <c r="I102" s="236"/>
    </row>
    <row r="103" spans="9:9" s="38" customFormat="1" x14ac:dyDescent="0.25">
      <c r="I103" s="236"/>
    </row>
    <row r="104" spans="9:9" s="38" customFormat="1" x14ac:dyDescent="0.25">
      <c r="I104" s="236"/>
    </row>
    <row r="105" spans="9:9" s="38" customFormat="1" x14ac:dyDescent="0.25">
      <c r="I105" s="236"/>
    </row>
    <row r="106" spans="9:9" s="38" customFormat="1" x14ac:dyDescent="0.25">
      <c r="I106" s="236"/>
    </row>
    <row r="107" spans="9:9" s="38" customFormat="1" x14ac:dyDescent="0.25">
      <c r="I107" s="236"/>
    </row>
    <row r="108" spans="9:9" s="38" customFormat="1" x14ac:dyDescent="0.25">
      <c r="I108" s="236"/>
    </row>
    <row r="109" spans="9:9" s="38" customFormat="1" x14ac:dyDescent="0.25">
      <c r="I109" s="236"/>
    </row>
    <row r="110" spans="9:9" s="38" customFormat="1" x14ac:dyDescent="0.25">
      <c r="I110" s="236"/>
    </row>
    <row r="111" spans="9:9" s="38" customFormat="1" x14ac:dyDescent="0.25">
      <c r="I111" s="236"/>
    </row>
    <row r="112" spans="9:9" s="38" customFormat="1" x14ac:dyDescent="0.25">
      <c r="I112" s="236"/>
    </row>
    <row r="113" spans="9:9" s="38" customFormat="1" x14ac:dyDescent="0.25">
      <c r="I113" s="236"/>
    </row>
    <row r="114" spans="9:9" s="38" customFormat="1" x14ac:dyDescent="0.25">
      <c r="I114" s="236"/>
    </row>
    <row r="115" spans="9:9" s="38" customFormat="1" x14ac:dyDescent="0.25">
      <c r="I115" s="236"/>
    </row>
    <row r="116" spans="9:9" s="38" customFormat="1" x14ac:dyDescent="0.25">
      <c r="I116" s="236"/>
    </row>
    <row r="117" spans="9:9" s="38" customFormat="1" x14ac:dyDescent="0.25">
      <c r="I117" s="236"/>
    </row>
    <row r="118" spans="9:9" s="38" customFormat="1" x14ac:dyDescent="0.25">
      <c r="I118" s="236"/>
    </row>
    <row r="119" spans="9:9" s="38" customFormat="1" x14ac:dyDescent="0.25">
      <c r="I119" s="236"/>
    </row>
    <row r="120" spans="9:9" s="38" customFormat="1" x14ac:dyDescent="0.25">
      <c r="I120" s="236"/>
    </row>
    <row r="121" spans="9:9" s="38" customFormat="1" x14ac:dyDescent="0.25">
      <c r="I121" s="236"/>
    </row>
    <row r="122" spans="9:9" s="38" customFormat="1" x14ac:dyDescent="0.25">
      <c r="I122" s="236"/>
    </row>
    <row r="123" spans="9:9" s="38" customFormat="1" x14ac:dyDescent="0.25">
      <c r="I123" s="236"/>
    </row>
    <row r="124" spans="9:9" s="38" customFormat="1" x14ac:dyDescent="0.25">
      <c r="I124" s="236"/>
    </row>
    <row r="125" spans="9:9" s="38" customFormat="1" x14ac:dyDescent="0.25">
      <c r="I125" s="236"/>
    </row>
    <row r="126" spans="9:9" s="38" customFormat="1" x14ac:dyDescent="0.25">
      <c r="I126" s="236"/>
    </row>
    <row r="127" spans="9:9" s="38" customFormat="1" x14ac:dyDescent="0.25">
      <c r="I127" s="236"/>
    </row>
    <row r="128" spans="9:9" s="38" customFormat="1" x14ac:dyDescent="0.25">
      <c r="I128" s="236"/>
    </row>
    <row r="129" spans="9:9" s="38" customFormat="1" x14ac:dyDescent="0.25">
      <c r="I129" s="236"/>
    </row>
    <row r="130" spans="9:9" s="38" customFormat="1" x14ac:dyDescent="0.25">
      <c r="I130" s="236"/>
    </row>
    <row r="131" spans="9:9" s="38" customFormat="1" x14ac:dyDescent="0.25">
      <c r="I131" s="236"/>
    </row>
    <row r="132" spans="9:9" s="38" customFormat="1" x14ac:dyDescent="0.25">
      <c r="I132" s="236"/>
    </row>
    <row r="133" spans="9:9" s="38" customFormat="1" x14ac:dyDescent="0.25">
      <c r="I133" s="236"/>
    </row>
    <row r="134" spans="9:9" s="38" customFormat="1" x14ac:dyDescent="0.25">
      <c r="I134" s="236"/>
    </row>
    <row r="135" spans="9:9" s="38" customFormat="1" x14ac:dyDescent="0.25">
      <c r="I135" s="236"/>
    </row>
    <row r="136" spans="9:9" s="38" customFormat="1" x14ac:dyDescent="0.25">
      <c r="I136" s="236"/>
    </row>
    <row r="137" spans="9:9" s="38" customFormat="1" x14ac:dyDescent="0.25">
      <c r="I137" s="236"/>
    </row>
    <row r="138" spans="9:9" s="38" customFormat="1" x14ac:dyDescent="0.25">
      <c r="I138" s="236"/>
    </row>
    <row r="139" spans="9:9" s="38" customFormat="1" x14ac:dyDescent="0.25">
      <c r="I139" s="236"/>
    </row>
    <row r="140" spans="9:9" s="38" customFormat="1" x14ac:dyDescent="0.25">
      <c r="I140" s="236"/>
    </row>
    <row r="141" spans="9:9" s="38" customFormat="1" x14ac:dyDescent="0.25">
      <c r="I141" s="236"/>
    </row>
    <row r="142" spans="9:9" s="38" customFormat="1" x14ac:dyDescent="0.25">
      <c r="I142" s="236"/>
    </row>
    <row r="143" spans="9:9" s="38" customFormat="1" x14ac:dyDescent="0.25">
      <c r="I143" s="236"/>
    </row>
    <row r="144" spans="9:9" s="38" customFormat="1" x14ac:dyDescent="0.25">
      <c r="I144" s="236"/>
    </row>
    <row r="145" spans="9:9" s="38" customFormat="1" x14ac:dyDescent="0.25">
      <c r="I145" s="236"/>
    </row>
    <row r="146" spans="9:9" s="38" customFormat="1" x14ac:dyDescent="0.25">
      <c r="I146" s="236"/>
    </row>
    <row r="147" spans="9:9" s="38" customFormat="1" x14ac:dyDescent="0.25">
      <c r="I147" s="236"/>
    </row>
    <row r="148" spans="9:9" s="38" customFormat="1" x14ac:dyDescent="0.25">
      <c r="I148" s="236"/>
    </row>
    <row r="149" spans="9:9" s="38" customFormat="1" x14ac:dyDescent="0.25">
      <c r="I149" s="236"/>
    </row>
    <row r="150" spans="9:9" s="38" customFormat="1" x14ac:dyDescent="0.25">
      <c r="I150" s="236"/>
    </row>
    <row r="151" spans="9:9" s="38" customFormat="1" x14ac:dyDescent="0.25">
      <c r="I151" s="236"/>
    </row>
    <row r="152" spans="9:9" s="38" customFormat="1" x14ac:dyDescent="0.25">
      <c r="I152" s="236"/>
    </row>
    <row r="153" spans="9:9" s="38" customFormat="1" x14ac:dyDescent="0.25">
      <c r="I153" s="236"/>
    </row>
    <row r="154" spans="9:9" s="38" customFormat="1" x14ac:dyDescent="0.25">
      <c r="I154" s="236"/>
    </row>
    <row r="155" spans="9:9" s="38" customFormat="1" x14ac:dyDescent="0.25">
      <c r="I155" s="236"/>
    </row>
    <row r="156" spans="9:9" s="38" customFormat="1" x14ac:dyDescent="0.25">
      <c r="I156" s="236"/>
    </row>
    <row r="157" spans="9:9" s="38" customFormat="1" x14ac:dyDescent="0.25">
      <c r="I157" s="236"/>
    </row>
    <row r="158" spans="9:9" s="38" customFormat="1" x14ac:dyDescent="0.25">
      <c r="I158" s="236"/>
    </row>
    <row r="159" spans="9:9" s="38" customFormat="1" x14ac:dyDescent="0.25">
      <c r="I159" s="236"/>
    </row>
    <row r="160" spans="9:9" s="38" customFormat="1" x14ac:dyDescent="0.25">
      <c r="I160" s="236"/>
    </row>
    <row r="161" spans="9:9" s="38" customFormat="1" x14ac:dyDescent="0.25">
      <c r="I161" s="236"/>
    </row>
    <row r="162" spans="9:9" s="38" customFormat="1" x14ac:dyDescent="0.25">
      <c r="I162" s="236"/>
    </row>
    <row r="163" spans="9:9" s="38" customFormat="1" x14ac:dyDescent="0.25">
      <c r="I163" s="236"/>
    </row>
    <row r="164" spans="9:9" s="38" customFormat="1" x14ac:dyDescent="0.25">
      <c r="I164" s="236"/>
    </row>
    <row r="165" spans="9:9" s="38" customFormat="1" x14ac:dyDescent="0.25">
      <c r="I165" s="236"/>
    </row>
    <row r="166" spans="9:9" s="38" customFormat="1" x14ac:dyDescent="0.25">
      <c r="I166" s="236"/>
    </row>
    <row r="167" spans="9:9" s="38" customFormat="1" x14ac:dyDescent="0.25">
      <c r="I167" s="236"/>
    </row>
    <row r="168" spans="9:9" s="38" customFormat="1" x14ac:dyDescent="0.25">
      <c r="I168" s="236"/>
    </row>
    <row r="169" spans="9:9" s="38" customFormat="1" x14ac:dyDescent="0.25">
      <c r="I169" s="236"/>
    </row>
    <row r="170" spans="9:9" s="38" customFormat="1" x14ac:dyDescent="0.25">
      <c r="I170" s="236"/>
    </row>
    <row r="171" spans="9:9" s="38" customFormat="1" x14ac:dyDescent="0.25">
      <c r="I171" s="236"/>
    </row>
    <row r="172" spans="9:9" s="38" customFormat="1" x14ac:dyDescent="0.25">
      <c r="I172" s="236"/>
    </row>
    <row r="173" spans="9:9" s="38" customFormat="1" x14ac:dyDescent="0.25">
      <c r="I173" s="236"/>
    </row>
    <row r="174" spans="9:9" s="38" customFormat="1" x14ac:dyDescent="0.25">
      <c r="I174" s="236"/>
    </row>
    <row r="175" spans="9:9" s="38" customFormat="1" x14ac:dyDescent="0.25">
      <c r="I175" s="236"/>
    </row>
    <row r="176" spans="9:9" s="38" customFormat="1" x14ac:dyDescent="0.25">
      <c r="I176" s="236"/>
    </row>
    <row r="177" spans="9:9" s="38" customFormat="1" x14ac:dyDescent="0.25">
      <c r="I177" s="236"/>
    </row>
    <row r="178" spans="9:9" s="38" customFormat="1" x14ac:dyDescent="0.25">
      <c r="I178" s="236"/>
    </row>
    <row r="179" spans="9:9" s="38" customFormat="1" x14ac:dyDescent="0.25">
      <c r="I179" s="236"/>
    </row>
    <row r="180" spans="9:9" s="38" customFormat="1" x14ac:dyDescent="0.25">
      <c r="I180" s="236"/>
    </row>
    <row r="181" spans="9:9" s="38" customFormat="1" x14ac:dyDescent="0.25">
      <c r="I181" s="236"/>
    </row>
    <row r="182" spans="9:9" s="38" customFormat="1" x14ac:dyDescent="0.25">
      <c r="I182" s="236"/>
    </row>
    <row r="183" spans="9:9" s="38" customFormat="1" x14ac:dyDescent="0.25">
      <c r="I183" s="236"/>
    </row>
    <row r="184" spans="9:9" s="38" customFormat="1" x14ac:dyDescent="0.25">
      <c r="I184" s="236"/>
    </row>
    <row r="185" spans="9:9" s="38" customFormat="1" x14ac:dyDescent="0.25">
      <c r="I185" s="236"/>
    </row>
    <row r="186" spans="9:9" s="38" customFormat="1" x14ac:dyDescent="0.25">
      <c r="I186" s="236"/>
    </row>
    <row r="187" spans="9:9" s="38" customFormat="1" x14ac:dyDescent="0.25">
      <c r="I187" s="236"/>
    </row>
    <row r="188" spans="9:9" s="38" customFormat="1" x14ac:dyDescent="0.25">
      <c r="I188" s="236"/>
    </row>
    <row r="189" spans="9:9" s="38" customFormat="1" x14ac:dyDescent="0.25">
      <c r="I189" s="236"/>
    </row>
    <row r="190" spans="9:9" s="38" customFormat="1" x14ac:dyDescent="0.25">
      <c r="I190" s="236"/>
    </row>
    <row r="191" spans="9:9" s="38" customFormat="1" x14ac:dyDescent="0.25">
      <c r="I191" s="236"/>
    </row>
    <row r="192" spans="9:9" s="38" customFormat="1" x14ac:dyDescent="0.25">
      <c r="I192" s="236"/>
    </row>
    <row r="193" spans="9:9" s="38" customFormat="1" x14ac:dyDescent="0.25">
      <c r="I193" s="236"/>
    </row>
    <row r="194" spans="9:9" s="38" customFormat="1" x14ac:dyDescent="0.25">
      <c r="I194" s="236"/>
    </row>
    <row r="195" spans="9:9" s="38" customFormat="1" x14ac:dyDescent="0.25">
      <c r="I195" s="236"/>
    </row>
    <row r="196" spans="9:9" s="38" customFormat="1" x14ac:dyDescent="0.25">
      <c r="I196" s="236"/>
    </row>
    <row r="197" spans="9:9" s="38" customFormat="1" x14ac:dyDescent="0.25">
      <c r="I197" s="236"/>
    </row>
    <row r="198" spans="9:9" s="38" customFormat="1" x14ac:dyDescent="0.25">
      <c r="I198" s="236"/>
    </row>
    <row r="199" spans="9:9" s="38" customFormat="1" x14ac:dyDescent="0.25">
      <c r="I199" s="236"/>
    </row>
    <row r="200" spans="9:9" s="38" customFormat="1" x14ac:dyDescent="0.25">
      <c r="I200" s="236"/>
    </row>
    <row r="201" spans="9:9" s="38" customFormat="1" x14ac:dyDescent="0.25">
      <c r="I201" s="236"/>
    </row>
    <row r="202" spans="9:9" s="38" customFormat="1" x14ac:dyDescent="0.25">
      <c r="I202" s="236"/>
    </row>
    <row r="203" spans="9:9" s="38" customFormat="1" x14ac:dyDescent="0.25">
      <c r="I203" s="236"/>
    </row>
    <row r="204" spans="9:9" s="38" customFormat="1" x14ac:dyDescent="0.25">
      <c r="I204" s="236"/>
    </row>
    <row r="205" spans="9:9" s="38" customFormat="1" x14ac:dyDescent="0.25">
      <c r="I205" s="236"/>
    </row>
    <row r="206" spans="9:9" s="38" customFormat="1" x14ac:dyDescent="0.25">
      <c r="I206" s="236"/>
    </row>
    <row r="207" spans="9:9" s="38" customFormat="1" x14ac:dyDescent="0.25">
      <c r="I207" s="236"/>
    </row>
    <row r="208" spans="9:9" s="38" customFormat="1" x14ac:dyDescent="0.25">
      <c r="I208" s="236"/>
    </row>
    <row r="209" spans="9:9" s="38" customFormat="1" x14ac:dyDescent="0.25">
      <c r="I209" s="236"/>
    </row>
    <row r="210" spans="9:9" s="38" customFormat="1" x14ac:dyDescent="0.25">
      <c r="I210" s="236"/>
    </row>
    <row r="211" spans="9:9" s="38" customFormat="1" x14ac:dyDescent="0.25">
      <c r="I211" s="236"/>
    </row>
    <row r="212" spans="9:9" s="38" customFormat="1" x14ac:dyDescent="0.25">
      <c r="I212" s="236"/>
    </row>
    <row r="213" spans="9:9" s="38" customFormat="1" x14ac:dyDescent="0.25">
      <c r="I213" s="236"/>
    </row>
    <row r="214" spans="9:9" s="38" customFormat="1" x14ac:dyDescent="0.25">
      <c r="I214" s="236"/>
    </row>
    <row r="215" spans="9:9" s="38" customFormat="1" x14ac:dyDescent="0.25">
      <c r="I215" s="236"/>
    </row>
    <row r="216" spans="9:9" s="38" customFormat="1" x14ac:dyDescent="0.25">
      <c r="I216" s="236"/>
    </row>
    <row r="217" spans="9:9" s="38" customFormat="1" x14ac:dyDescent="0.25">
      <c r="I217" s="236"/>
    </row>
    <row r="218" spans="9:9" s="38" customFormat="1" x14ac:dyDescent="0.25">
      <c r="I218" s="236"/>
    </row>
    <row r="219" spans="9:9" s="38" customFormat="1" x14ac:dyDescent="0.25">
      <c r="I219" s="236"/>
    </row>
    <row r="220" spans="9:9" s="38" customFormat="1" x14ac:dyDescent="0.25">
      <c r="I220" s="236"/>
    </row>
    <row r="221" spans="9:9" s="38" customFormat="1" x14ac:dyDescent="0.25">
      <c r="I221" s="236"/>
    </row>
    <row r="222" spans="9:9" s="38" customFormat="1" x14ac:dyDescent="0.25">
      <c r="I222" s="236"/>
    </row>
    <row r="223" spans="9:9" s="38" customFormat="1" x14ac:dyDescent="0.25">
      <c r="I223" s="236"/>
    </row>
    <row r="224" spans="9:9" s="38" customFormat="1" x14ac:dyDescent="0.25">
      <c r="I224" s="236"/>
    </row>
    <row r="225" spans="9:9" s="38" customFormat="1" x14ac:dyDescent="0.25">
      <c r="I225" s="236"/>
    </row>
    <row r="226" spans="9:9" s="38" customFormat="1" x14ac:dyDescent="0.25">
      <c r="I226" s="236"/>
    </row>
    <row r="227" spans="9:9" s="38" customFormat="1" x14ac:dyDescent="0.25">
      <c r="I227" s="236"/>
    </row>
    <row r="228" spans="9:9" s="38" customFormat="1" x14ac:dyDescent="0.25">
      <c r="I228" s="236"/>
    </row>
    <row r="229" spans="9:9" s="38" customFormat="1" x14ac:dyDescent="0.25">
      <c r="I229" s="236"/>
    </row>
    <row r="230" spans="9:9" s="38" customFormat="1" x14ac:dyDescent="0.25">
      <c r="I230" s="236"/>
    </row>
    <row r="231" spans="9:9" s="38" customFormat="1" x14ac:dyDescent="0.25">
      <c r="I231" s="236"/>
    </row>
    <row r="232" spans="9:9" s="38" customFormat="1" x14ac:dyDescent="0.25">
      <c r="I232" s="236"/>
    </row>
    <row r="233" spans="9:9" s="38" customFormat="1" x14ac:dyDescent="0.25">
      <c r="I233" s="236"/>
    </row>
    <row r="234" spans="9:9" s="38" customFormat="1" x14ac:dyDescent="0.25">
      <c r="I234" s="236"/>
    </row>
    <row r="235" spans="9:9" s="38" customFormat="1" x14ac:dyDescent="0.25">
      <c r="I235" s="236"/>
    </row>
    <row r="236" spans="9:9" s="38" customFormat="1" x14ac:dyDescent="0.25">
      <c r="I236" s="236"/>
    </row>
    <row r="237" spans="9:9" s="38" customFormat="1" x14ac:dyDescent="0.25">
      <c r="I237" s="236"/>
    </row>
    <row r="238" spans="9:9" s="38" customFormat="1" x14ac:dyDescent="0.25">
      <c r="I238" s="236"/>
    </row>
    <row r="239" spans="9:9" s="38" customFormat="1" x14ac:dyDescent="0.25">
      <c r="I239" s="236"/>
    </row>
    <row r="240" spans="9:9" s="38" customFormat="1" x14ac:dyDescent="0.25">
      <c r="I240" s="236"/>
    </row>
    <row r="241" spans="9:9" s="38" customFormat="1" x14ac:dyDescent="0.25">
      <c r="I241" s="236"/>
    </row>
    <row r="242" spans="9:9" s="38" customFormat="1" x14ac:dyDescent="0.25">
      <c r="I242" s="236"/>
    </row>
    <row r="243" spans="9:9" s="38" customFormat="1" x14ac:dyDescent="0.25">
      <c r="I243" s="236"/>
    </row>
    <row r="244" spans="9:9" s="38" customFormat="1" x14ac:dyDescent="0.25">
      <c r="I244" s="236"/>
    </row>
    <row r="245" spans="9:9" s="38" customFormat="1" x14ac:dyDescent="0.25">
      <c r="I245" s="236"/>
    </row>
    <row r="246" spans="9:9" s="38" customFormat="1" x14ac:dyDescent="0.25">
      <c r="I246" s="236"/>
    </row>
    <row r="247" spans="9:9" s="38" customFormat="1" x14ac:dyDescent="0.25">
      <c r="I247" s="236"/>
    </row>
    <row r="248" spans="9:9" s="38" customFormat="1" x14ac:dyDescent="0.25">
      <c r="I248" s="236"/>
    </row>
    <row r="249" spans="9:9" s="38" customFormat="1" x14ac:dyDescent="0.25">
      <c r="I249" s="236"/>
    </row>
    <row r="250" spans="9:9" s="38" customFormat="1" x14ac:dyDescent="0.25">
      <c r="I250" s="236"/>
    </row>
    <row r="251" spans="9:9" s="38" customFormat="1" x14ac:dyDescent="0.25">
      <c r="I251" s="236"/>
    </row>
    <row r="252" spans="9:9" s="38" customFormat="1" x14ac:dyDescent="0.25">
      <c r="I252" s="236"/>
    </row>
    <row r="253" spans="9:9" s="38" customFormat="1" x14ac:dyDescent="0.25">
      <c r="I253" s="236"/>
    </row>
    <row r="254" spans="9:9" s="38" customFormat="1" x14ac:dyDescent="0.25">
      <c r="I254" s="236"/>
    </row>
    <row r="255" spans="9:9" s="38" customFormat="1" x14ac:dyDescent="0.25">
      <c r="I255" s="236"/>
    </row>
    <row r="256" spans="9:9" s="38" customFormat="1" x14ac:dyDescent="0.25">
      <c r="I256" s="236"/>
    </row>
    <row r="257" spans="9:9" s="38" customFormat="1" x14ac:dyDescent="0.25">
      <c r="I257" s="236"/>
    </row>
    <row r="258" spans="9:9" s="38" customFormat="1" x14ac:dyDescent="0.25">
      <c r="I258" s="236"/>
    </row>
    <row r="259" spans="9:9" s="38" customFormat="1" x14ac:dyDescent="0.25">
      <c r="I259" s="236"/>
    </row>
    <row r="260" spans="9:9" s="38" customFormat="1" x14ac:dyDescent="0.25">
      <c r="I260" s="236"/>
    </row>
    <row r="261" spans="9:9" s="38" customFormat="1" x14ac:dyDescent="0.25">
      <c r="I261" s="236"/>
    </row>
    <row r="262" spans="9:9" s="38" customFormat="1" x14ac:dyDescent="0.25">
      <c r="I262" s="236"/>
    </row>
    <row r="263" spans="9:9" s="38" customFormat="1" x14ac:dyDescent="0.25">
      <c r="I263" s="236"/>
    </row>
    <row r="264" spans="9:9" s="38" customFormat="1" x14ac:dyDescent="0.25">
      <c r="I264" s="236"/>
    </row>
    <row r="265" spans="9:9" s="38" customFormat="1" x14ac:dyDescent="0.25">
      <c r="I265" s="236"/>
    </row>
    <row r="266" spans="9:9" s="38" customFormat="1" x14ac:dyDescent="0.25">
      <c r="I266" s="236"/>
    </row>
    <row r="267" spans="9:9" s="38" customFormat="1" x14ac:dyDescent="0.25">
      <c r="I267" s="236"/>
    </row>
    <row r="268" spans="9:9" s="38" customFormat="1" x14ac:dyDescent="0.25">
      <c r="I268" s="236"/>
    </row>
    <row r="269" spans="9:9" s="38" customFormat="1" x14ac:dyDescent="0.25">
      <c r="I269" s="236"/>
    </row>
    <row r="270" spans="9:9" s="38" customFormat="1" x14ac:dyDescent="0.25">
      <c r="I270" s="236"/>
    </row>
    <row r="271" spans="9:9" s="38" customFormat="1" x14ac:dyDescent="0.25">
      <c r="I271" s="236"/>
    </row>
    <row r="272" spans="9:9" s="38" customFormat="1" x14ac:dyDescent="0.25">
      <c r="I272" s="236"/>
    </row>
    <row r="273" spans="9:9" s="38" customFormat="1" x14ac:dyDescent="0.25">
      <c r="I273" s="236"/>
    </row>
    <row r="274" spans="9:9" s="38" customFormat="1" x14ac:dyDescent="0.25">
      <c r="I274" s="236"/>
    </row>
    <row r="275" spans="9:9" s="38" customFormat="1" x14ac:dyDescent="0.25">
      <c r="I275" s="236"/>
    </row>
    <row r="276" spans="9:9" s="38" customFormat="1" x14ac:dyDescent="0.25">
      <c r="I276" s="236"/>
    </row>
    <row r="277" spans="9:9" s="38" customFormat="1" x14ac:dyDescent="0.25">
      <c r="I277" s="236"/>
    </row>
    <row r="278" spans="9:9" s="38" customFormat="1" x14ac:dyDescent="0.25">
      <c r="I278" s="236"/>
    </row>
    <row r="279" spans="9:9" s="38" customFormat="1" x14ac:dyDescent="0.25">
      <c r="I279" s="236"/>
    </row>
    <row r="280" spans="9:9" s="38" customFormat="1" x14ac:dyDescent="0.25">
      <c r="I280" s="236"/>
    </row>
    <row r="281" spans="9:9" s="38" customFormat="1" x14ac:dyDescent="0.25">
      <c r="I281" s="236"/>
    </row>
    <row r="282" spans="9:9" s="38" customFormat="1" x14ac:dyDescent="0.25">
      <c r="I282" s="236"/>
    </row>
    <row r="283" spans="9:9" s="38" customFormat="1" x14ac:dyDescent="0.25">
      <c r="I283" s="236"/>
    </row>
    <row r="284" spans="9:9" s="38" customFormat="1" x14ac:dyDescent="0.25">
      <c r="I284" s="236"/>
    </row>
    <row r="285" spans="9:9" s="38" customFormat="1" x14ac:dyDescent="0.25">
      <c r="I285" s="236"/>
    </row>
    <row r="286" spans="9:9" s="38" customFormat="1" x14ac:dyDescent="0.25">
      <c r="I286" s="236"/>
    </row>
    <row r="287" spans="9:9" s="38" customFormat="1" x14ac:dyDescent="0.25">
      <c r="I287" s="236"/>
    </row>
    <row r="288" spans="9:9" s="38" customFormat="1" x14ac:dyDescent="0.25">
      <c r="I288" s="236"/>
    </row>
    <row r="289" spans="9:9" s="38" customFormat="1" x14ac:dyDescent="0.25">
      <c r="I289" s="236"/>
    </row>
    <row r="290" spans="9:9" s="38" customFormat="1" x14ac:dyDescent="0.25">
      <c r="I290" s="236"/>
    </row>
    <row r="291" spans="9:9" s="38" customFormat="1" x14ac:dyDescent="0.25">
      <c r="I291" s="236"/>
    </row>
    <row r="292" spans="9:9" s="38" customFormat="1" x14ac:dyDescent="0.25">
      <c r="I292" s="236"/>
    </row>
    <row r="293" spans="9:9" s="38" customFormat="1" x14ac:dyDescent="0.25">
      <c r="I293" s="236"/>
    </row>
    <row r="294" spans="9:9" s="38" customFormat="1" x14ac:dyDescent="0.25">
      <c r="I294" s="236"/>
    </row>
    <row r="295" spans="9:9" s="38" customFormat="1" x14ac:dyDescent="0.25">
      <c r="I295" s="236"/>
    </row>
    <row r="296" spans="9:9" s="38" customFormat="1" x14ac:dyDescent="0.25">
      <c r="I296" s="236"/>
    </row>
    <row r="297" spans="9:9" s="38" customFormat="1" x14ac:dyDescent="0.25">
      <c r="I297" s="236"/>
    </row>
    <row r="298" spans="9:9" s="38" customFormat="1" x14ac:dyDescent="0.25">
      <c r="I298" s="236"/>
    </row>
    <row r="299" spans="9:9" s="38" customFormat="1" x14ac:dyDescent="0.25">
      <c r="I299" s="236"/>
    </row>
    <row r="300" spans="9:9" s="38" customFormat="1" x14ac:dyDescent="0.25">
      <c r="I300" s="236"/>
    </row>
    <row r="301" spans="9:9" s="38" customFormat="1" x14ac:dyDescent="0.25">
      <c r="I301" s="236"/>
    </row>
    <row r="302" spans="9:9" s="38" customFormat="1" x14ac:dyDescent="0.25">
      <c r="I302" s="236"/>
    </row>
    <row r="303" spans="9:9" s="38" customFormat="1" x14ac:dyDescent="0.25">
      <c r="I303" s="236"/>
    </row>
    <row r="304" spans="9:9" s="38" customFormat="1" x14ac:dyDescent="0.25">
      <c r="I304" s="236"/>
    </row>
    <row r="305" spans="9:9" s="38" customFormat="1" x14ac:dyDescent="0.25">
      <c r="I305" s="236"/>
    </row>
    <row r="306" spans="9:9" s="38" customFormat="1" x14ac:dyDescent="0.25">
      <c r="I306" s="236"/>
    </row>
    <row r="307" spans="9:9" s="38" customFormat="1" x14ac:dyDescent="0.25">
      <c r="I307" s="236"/>
    </row>
    <row r="308" spans="9:9" s="38" customFormat="1" x14ac:dyDescent="0.25">
      <c r="I308" s="236"/>
    </row>
    <row r="309" spans="9:9" s="38" customFormat="1" x14ac:dyDescent="0.25">
      <c r="I309" s="236"/>
    </row>
    <row r="310" spans="9:9" s="38" customFormat="1" x14ac:dyDescent="0.25">
      <c r="I310" s="236"/>
    </row>
    <row r="311" spans="9:9" s="38" customFormat="1" x14ac:dyDescent="0.25">
      <c r="I311" s="236"/>
    </row>
    <row r="312" spans="9:9" s="38" customFormat="1" x14ac:dyDescent="0.25">
      <c r="I312" s="236"/>
    </row>
    <row r="313" spans="9:9" s="38" customFormat="1" x14ac:dyDescent="0.25">
      <c r="I313" s="236"/>
    </row>
    <row r="314" spans="9:9" s="38" customFormat="1" x14ac:dyDescent="0.25">
      <c r="I314" s="236"/>
    </row>
    <row r="315" spans="9:9" s="38" customFormat="1" x14ac:dyDescent="0.25">
      <c r="I315" s="236"/>
    </row>
    <row r="316" spans="9:9" s="38" customFormat="1" x14ac:dyDescent="0.25">
      <c r="I316" s="236"/>
    </row>
    <row r="317" spans="9:9" s="38" customFormat="1" x14ac:dyDescent="0.25">
      <c r="I317" s="236"/>
    </row>
    <row r="318" spans="9:9" s="38" customFormat="1" x14ac:dyDescent="0.25">
      <c r="I318" s="236"/>
    </row>
    <row r="319" spans="9:9" s="38" customFormat="1" x14ac:dyDescent="0.25">
      <c r="I319" s="236"/>
    </row>
    <row r="320" spans="9:9" s="38" customFormat="1" x14ac:dyDescent="0.25">
      <c r="I320" s="236"/>
    </row>
    <row r="321" spans="9:9" s="38" customFormat="1" x14ac:dyDescent="0.25">
      <c r="I321" s="236"/>
    </row>
    <row r="322" spans="9:9" s="38" customFormat="1" x14ac:dyDescent="0.25">
      <c r="I322" s="236"/>
    </row>
    <row r="323" spans="9:9" s="38" customFormat="1" x14ac:dyDescent="0.25">
      <c r="I323" s="236"/>
    </row>
    <row r="324" spans="9:9" s="38" customFormat="1" x14ac:dyDescent="0.25">
      <c r="I324" s="236"/>
    </row>
    <row r="325" spans="9:9" s="38" customFormat="1" x14ac:dyDescent="0.25">
      <c r="I325" s="236"/>
    </row>
    <row r="326" spans="9:9" s="38" customFormat="1" x14ac:dyDescent="0.25">
      <c r="I326" s="236"/>
    </row>
    <row r="327" spans="9:9" s="38" customFormat="1" x14ac:dyDescent="0.25">
      <c r="I327" s="236"/>
    </row>
    <row r="328" spans="9:9" s="38" customFormat="1" x14ac:dyDescent="0.25">
      <c r="I328" s="236"/>
    </row>
    <row r="329" spans="9:9" s="38" customFormat="1" x14ac:dyDescent="0.25">
      <c r="I329" s="236"/>
    </row>
    <row r="330" spans="9:9" s="38" customFormat="1" x14ac:dyDescent="0.25">
      <c r="I330" s="236"/>
    </row>
    <row r="331" spans="9:9" s="38" customFormat="1" x14ac:dyDescent="0.25">
      <c r="I331" s="236"/>
    </row>
    <row r="332" spans="9:9" s="38" customFormat="1" x14ac:dyDescent="0.25">
      <c r="I332" s="236"/>
    </row>
    <row r="333" spans="9:9" s="38" customFormat="1" x14ac:dyDescent="0.25">
      <c r="I333" s="236"/>
    </row>
    <row r="334" spans="9:9" s="38" customFormat="1" x14ac:dyDescent="0.25">
      <c r="I334" s="236"/>
    </row>
    <row r="335" spans="9:9" s="38" customFormat="1" x14ac:dyDescent="0.25">
      <c r="I335" s="236"/>
    </row>
    <row r="336" spans="9:9" s="38" customFormat="1" x14ac:dyDescent="0.25">
      <c r="I336" s="236"/>
    </row>
    <row r="337" spans="9:9" s="38" customFormat="1" x14ac:dyDescent="0.25">
      <c r="I337" s="236"/>
    </row>
    <row r="338" spans="9:9" s="38" customFormat="1" x14ac:dyDescent="0.25">
      <c r="I338" s="236"/>
    </row>
    <row r="339" spans="9:9" s="38" customFormat="1" x14ac:dyDescent="0.25">
      <c r="I339" s="236"/>
    </row>
    <row r="340" spans="9:9" s="38" customFormat="1" x14ac:dyDescent="0.25">
      <c r="I340" s="236"/>
    </row>
    <row r="341" spans="9:9" s="38" customFormat="1" x14ac:dyDescent="0.25">
      <c r="I341" s="236"/>
    </row>
    <row r="342" spans="9:9" s="38" customFormat="1" x14ac:dyDescent="0.25">
      <c r="I342" s="236"/>
    </row>
    <row r="343" spans="9:9" s="38" customFormat="1" x14ac:dyDescent="0.25">
      <c r="I343" s="236"/>
    </row>
    <row r="344" spans="9:9" s="38" customFormat="1" x14ac:dyDescent="0.25">
      <c r="I344" s="236"/>
    </row>
    <row r="345" spans="9:9" s="38" customFormat="1" x14ac:dyDescent="0.25">
      <c r="I345" s="236"/>
    </row>
    <row r="346" spans="9:9" s="38" customFormat="1" x14ac:dyDescent="0.25">
      <c r="I346" s="236"/>
    </row>
    <row r="347" spans="9:9" s="38" customFormat="1" x14ac:dyDescent="0.25">
      <c r="I347" s="236"/>
    </row>
    <row r="348" spans="9:9" s="38" customFormat="1" x14ac:dyDescent="0.25">
      <c r="I348" s="236"/>
    </row>
    <row r="349" spans="9:9" s="38" customFormat="1" x14ac:dyDescent="0.25">
      <c r="I349" s="236"/>
    </row>
    <row r="350" spans="9:9" s="38" customFormat="1" x14ac:dyDescent="0.25">
      <c r="I350" s="236"/>
    </row>
    <row r="351" spans="9:9" s="38" customFormat="1" x14ac:dyDescent="0.25">
      <c r="I351" s="236"/>
    </row>
    <row r="352" spans="9:9" s="38" customFormat="1" x14ac:dyDescent="0.25">
      <c r="I352" s="236"/>
    </row>
    <row r="353" spans="9:9" s="38" customFormat="1" x14ac:dyDescent="0.25">
      <c r="I353" s="236"/>
    </row>
    <row r="354" spans="9:9" s="38" customFormat="1" x14ac:dyDescent="0.25">
      <c r="I354" s="236"/>
    </row>
    <row r="355" spans="9:9" s="38" customFormat="1" x14ac:dyDescent="0.25">
      <c r="I355" s="236"/>
    </row>
    <row r="356" spans="9:9" s="38" customFormat="1" x14ac:dyDescent="0.25">
      <c r="I356" s="236"/>
    </row>
    <row r="357" spans="9:9" s="38" customFormat="1" x14ac:dyDescent="0.25">
      <c r="I357" s="236"/>
    </row>
    <row r="358" spans="9:9" s="38" customFormat="1" x14ac:dyDescent="0.25">
      <c r="I358" s="236"/>
    </row>
    <row r="359" spans="9:9" s="38" customFormat="1" x14ac:dyDescent="0.25">
      <c r="I359" s="236"/>
    </row>
    <row r="360" spans="9:9" s="38" customFormat="1" x14ac:dyDescent="0.25">
      <c r="I360" s="236"/>
    </row>
    <row r="361" spans="9:9" s="38" customFormat="1" x14ac:dyDescent="0.25">
      <c r="I361" s="236"/>
    </row>
    <row r="362" spans="9:9" s="38" customFormat="1" x14ac:dyDescent="0.25">
      <c r="I362" s="236"/>
    </row>
    <row r="363" spans="9:9" s="38" customFormat="1" x14ac:dyDescent="0.25">
      <c r="I363" s="236"/>
    </row>
    <row r="364" spans="9:9" s="38" customFormat="1" x14ac:dyDescent="0.25">
      <c r="I364" s="236"/>
    </row>
    <row r="365" spans="9:9" s="38" customFormat="1" x14ac:dyDescent="0.25">
      <c r="I365" s="236"/>
    </row>
    <row r="366" spans="9:9" s="38" customFormat="1" x14ac:dyDescent="0.25">
      <c r="I366" s="236"/>
    </row>
    <row r="367" spans="9:9" s="38" customFormat="1" x14ac:dyDescent="0.25">
      <c r="I367" s="236"/>
    </row>
    <row r="368" spans="9:9" s="38" customFormat="1" x14ac:dyDescent="0.25">
      <c r="I368" s="236"/>
    </row>
    <row r="369" spans="9:9" s="38" customFormat="1" x14ac:dyDescent="0.25">
      <c r="I369" s="236"/>
    </row>
    <row r="370" spans="9:9" s="38" customFormat="1" x14ac:dyDescent="0.25">
      <c r="I370" s="236"/>
    </row>
    <row r="371" spans="9:9" s="38" customFormat="1" x14ac:dyDescent="0.25">
      <c r="I371" s="236"/>
    </row>
    <row r="372" spans="9:9" s="38" customFormat="1" x14ac:dyDescent="0.25">
      <c r="I372" s="236"/>
    </row>
    <row r="373" spans="9:9" s="38" customFormat="1" x14ac:dyDescent="0.25">
      <c r="I373" s="236"/>
    </row>
    <row r="374" spans="9:9" s="38" customFormat="1" x14ac:dyDescent="0.25">
      <c r="I374" s="236"/>
    </row>
    <row r="375" spans="9:9" s="38" customFormat="1" x14ac:dyDescent="0.25">
      <c r="I375" s="236"/>
    </row>
    <row r="376" spans="9:9" s="38" customFormat="1" x14ac:dyDescent="0.25">
      <c r="I376" s="236"/>
    </row>
    <row r="377" spans="9:9" s="38" customFormat="1" x14ac:dyDescent="0.25">
      <c r="I377" s="236"/>
    </row>
    <row r="378" spans="9:9" s="38" customFormat="1" x14ac:dyDescent="0.25">
      <c r="I378" s="236"/>
    </row>
    <row r="379" spans="9:9" s="38" customFormat="1" x14ac:dyDescent="0.25">
      <c r="I379" s="236"/>
    </row>
    <row r="380" spans="9:9" s="38" customFormat="1" x14ac:dyDescent="0.25">
      <c r="I380" s="236"/>
    </row>
    <row r="381" spans="9:9" s="38" customFormat="1" x14ac:dyDescent="0.25">
      <c r="I381" s="236"/>
    </row>
    <row r="382" spans="9:9" s="38" customFormat="1" x14ac:dyDescent="0.25">
      <c r="I382" s="236"/>
    </row>
    <row r="383" spans="9:9" s="38" customFormat="1" x14ac:dyDescent="0.25">
      <c r="I383" s="236"/>
    </row>
    <row r="384" spans="9:9" s="38" customFormat="1" x14ac:dyDescent="0.25">
      <c r="I384" s="236"/>
    </row>
    <row r="385" spans="9:9" s="38" customFormat="1" x14ac:dyDescent="0.25">
      <c r="I385" s="236"/>
    </row>
    <row r="386" spans="9:9" s="38" customFormat="1" x14ac:dyDescent="0.25">
      <c r="I386" s="236"/>
    </row>
    <row r="387" spans="9:9" s="38" customFormat="1" x14ac:dyDescent="0.25">
      <c r="I387" s="236"/>
    </row>
    <row r="388" spans="9:9" s="38" customFormat="1" x14ac:dyDescent="0.25">
      <c r="I388" s="236"/>
    </row>
    <row r="389" spans="9:9" s="38" customFormat="1" x14ac:dyDescent="0.25">
      <c r="I389" s="236"/>
    </row>
    <row r="390" spans="9:9" s="38" customFormat="1" x14ac:dyDescent="0.25">
      <c r="I390" s="236"/>
    </row>
    <row r="391" spans="9:9" s="38" customFormat="1" x14ac:dyDescent="0.25">
      <c r="I391" s="236"/>
    </row>
    <row r="392" spans="9:9" s="38" customFormat="1" x14ac:dyDescent="0.25">
      <c r="I392" s="236"/>
    </row>
    <row r="393" spans="9:9" s="38" customFormat="1" x14ac:dyDescent="0.25">
      <c r="I393" s="236"/>
    </row>
    <row r="394" spans="9:9" s="38" customFormat="1" x14ac:dyDescent="0.25">
      <c r="I394" s="236"/>
    </row>
    <row r="395" spans="9:9" s="38" customFormat="1" x14ac:dyDescent="0.25">
      <c r="I395" s="236"/>
    </row>
    <row r="396" spans="9:9" s="38" customFormat="1" x14ac:dyDescent="0.25">
      <c r="I396" s="236"/>
    </row>
    <row r="397" spans="9:9" s="38" customFormat="1" x14ac:dyDescent="0.25">
      <c r="I397" s="236"/>
    </row>
    <row r="398" spans="9:9" s="38" customFormat="1" x14ac:dyDescent="0.25">
      <c r="I398" s="236"/>
    </row>
    <row r="399" spans="9:9" s="38" customFormat="1" x14ac:dyDescent="0.25">
      <c r="I399" s="236"/>
    </row>
    <row r="400" spans="9:9" s="38" customFormat="1" x14ac:dyDescent="0.25">
      <c r="I400" s="236"/>
    </row>
    <row r="401" spans="9:9" s="38" customFormat="1" x14ac:dyDescent="0.25">
      <c r="I401" s="236"/>
    </row>
    <row r="402" spans="9:9" s="38" customFormat="1" x14ac:dyDescent="0.25">
      <c r="I402" s="236"/>
    </row>
    <row r="403" spans="9:9" s="38" customFormat="1" x14ac:dyDescent="0.25">
      <c r="I403" s="236"/>
    </row>
    <row r="404" spans="9:9" s="38" customFormat="1" x14ac:dyDescent="0.25">
      <c r="I404" s="236"/>
    </row>
    <row r="405" spans="9:9" s="38" customFormat="1" x14ac:dyDescent="0.25">
      <c r="I405" s="236"/>
    </row>
    <row r="406" spans="9:9" s="38" customFormat="1" x14ac:dyDescent="0.25">
      <c r="I406" s="236"/>
    </row>
    <row r="407" spans="9:9" s="38" customFormat="1" x14ac:dyDescent="0.25">
      <c r="I407" s="236"/>
    </row>
    <row r="408" spans="9:9" s="38" customFormat="1" x14ac:dyDescent="0.25">
      <c r="I408" s="236"/>
    </row>
    <row r="409" spans="9:9" s="38" customFormat="1" x14ac:dyDescent="0.25">
      <c r="I409" s="236"/>
    </row>
    <row r="410" spans="9:9" s="38" customFormat="1" x14ac:dyDescent="0.25">
      <c r="I410" s="236"/>
    </row>
    <row r="411" spans="9:9" s="38" customFormat="1" x14ac:dyDescent="0.25">
      <c r="I411" s="236"/>
    </row>
    <row r="412" spans="9:9" s="38" customFormat="1" x14ac:dyDescent="0.25">
      <c r="I412" s="236"/>
    </row>
    <row r="413" spans="9:9" s="38" customFormat="1" x14ac:dyDescent="0.25">
      <c r="I413" s="236"/>
    </row>
    <row r="414" spans="9:9" s="38" customFormat="1" x14ac:dyDescent="0.25">
      <c r="I414" s="236"/>
    </row>
    <row r="415" spans="9:9" s="38" customFormat="1" x14ac:dyDescent="0.25">
      <c r="I415" s="236"/>
    </row>
    <row r="416" spans="9:9" s="38" customFormat="1" x14ac:dyDescent="0.25">
      <c r="I416" s="236"/>
    </row>
    <row r="417" spans="9:9" s="38" customFormat="1" x14ac:dyDescent="0.25">
      <c r="I417" s="236"/>
    </row>
    <row r="418" spans="9:9" s="38" customFormat="1" x14ac:dyDescent="0.25">
      <c r="I418" s="236"/>
    </row>
    <row r="419" spans="9:9" s="38" customFormat="1" x14ac:dyDescent="0.25">
      <c r="I419" s="236"/>
    </row>
    <row r="420" spans="9:9" s="38" customFormat="1" x14ac:dyDescent="0.25">
      <c r="I420" s="236"/>
    </row>
    <row r="421" spans="9:9" s="38" customFormat="1" x14ac:dyDescent="0.25">
      <c r="I421" s="236"/>
    </row>
    <row r="422" spans="9:9" s="38" customFormat="1" x14ac:dyDescent="0.25">
      <c r="I422" s="236"/>
    </row>
    <row r="423" spans="9:9" s="38" customFormat="1" x14ac:dyDescent="0.25">
      <c r="I423" s="236"/>
    </row>
    <row r="424" spans="9:9" s="38" customFormat="1" x14ac:dyDescent="0.25">
      <c r="I424" s="236"/>
    </row>
    <row r="425" spans="9:9" s="38" customFormat="1" x14ac:dyDescent="0.25">
      <c r="I425" s="236"/>
    </row>
    <row r="426" spans="9:9" s="38" customFormat="1" x14ac:dyDescent="0.25">
      <c r="I426" s="236"/>
    </row>
    <row r="427" spans="9:9" s="38" customFormat="1" x14ac:dyDescent="0.25">
      <c r="I427" s="236"/>
    </row>
    <row r="428" spans="9:9" s="38" customFormat="1" x14ac:dyDescent="0.25">
      <c r="I428" s="236"/>
    </row>
    <row r="429" spans="9:9" s="38" customFormat="1" x14ac:dyDescent="0.25">
      <c r="I429" s="236"/>
    </row>
    <row r="430" spans="9:9" s="38" customFormat="1" x14ac:dyDescent="0.25">
      <c r="I430" s="236"/>
    </row>
    <row r="431" spans="9:9" s="38" customFormat="1" x14ac:dyDescent="0.25">
      <c r="I431" s="236"/>
    </row>
    <row r="432" spans="9:9" s="38" customFormat="1" x14ac:dyDescent="0.25">
      <c r="I432" s="236"/>
    </row>
    <row r="433" spans="9:9" s="38" customFormat="1" x14ac:dyDescent="0.25">
      <c r="I433" s="236"/>
    </row>
    <row r="434" spans="9:9" s="38" customFormat="1" x14ac:dyDescent="0.25">
      <c r="I434" s="236"/>
    </row>
    <row r="435" spans="9:9" s="38" customFormat="1" x14ac:dyDescent="0.25">
      <c r="I435" s="236"/>
    </row>
    <row r="436" spans="9:9" s="38" customFormat="1" x14ac:dyDescent="0.25">
      <c r="I436" s="236"/>
    </row>
    <row r="437" spans="9:9" s="38" customFormat="1" x14ac:dyDescent="0.25">
      <c r="I437" s="236"/>
    </row>
    <row r="438" spans="9:9" s="38" customFormat="1" x14ac:dyDescent="0.25">
      <c r="I438" s="236"/>
    </row>
    <row r="439" spans="9:9" s="38" customFormat="1" x14ac:dyDescent="0.25">
      <c r="I439" s="236"/>
    </row>
    <row r="440" spans="9:9" s="38" customFormat="1" x14ac:dyDescent="0.25">
      <c r="I440" s="236"/>
    </row>
    <row r="441" spans="9:9" s="38" customFormat="1" x14ac:dyDescent="0.25">
      <c r="I441" s="236"/>
    </row>
    <row r="442" spans="9:9" s="38" customFormat="1" x14ac:dyDescent="0.25">
      <c r="I442" s="236"/>
    </row>
    <row r="443" spans="9:9" s="38" customFormat="1" x14ac:dyDescent="0.25">
      <c r="I443" s="236"/>
    </row>
    <row r="444" spans="9:9" s="38" customFormat="1" x14ac:dyDescent="0.25">
      <c r="I444" s="236"/>
    </row>
    <row r="445" spans="9:9" s="38" customFormat="1" x14ac:dyDescent="0.25">
      <c r="I445" s="236"/>
    </row>
    <row r="446" spans="9:9" s="38" customFormat="1" x14ac:dyDescent="0.25">
      <c r="I446" s="236"/>
    </row>
  </sheetData>
  <mergeCells count="15">
    <mergeCell ref="J2:J3"/>
    <mergeCell ref="J4:J18"/>
    <mergeCell ref="B2:C2"/>
    <mergeCell ref="D2:E2"/>
    <mergeCell ref="F2:F3"/>
    <mergeCell ref="G2:G3"/>
    <mergeCell ref="I2:I3"/>
    <mergeCell ref="A2:A3"/>
    <mergeCell ref="H2:H3"/>
    <mergeCell ref="A20:A24"/>
    <mergeCell ref="B20:I20"/>
    <mergeCell ref="B21:I21"/>
    <mergeCell ref="B22:I22"/>
    <mergeCell ref="B23:I23"/>
    <mergeCell ref="B24:I24"/>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4"/>
  <sheetViews>
    <sheetView workbookViewId="0">
      <pane xSplit="1" ySplit="2" topLeftCell="B3" activePane="bottomRight" state="frozen"/>
      <selection activeCell="P18" sqref="P18"/>
      <selection pane="topRight" activeCell="P18" sqref="P18"/>
      <selection pane="bottomLeft" activeCell="P18" sqref="P18"/>
      <selection pane="bottomRight" activeCell="C5" sqref="C5"/>
    </sheetView>
  </sheetViews>
  <sheetFormatPr baseColWidth="10" defaultRowHeight="15" x14ac:dyDescent="0.25"/>
  <cols>
    <col min="1" max="1" width="17" customWidth="1"/>
    <col min="2" max="2" width="26" customWidth="1"/>
    <col min="3" max="3" width="65.140625" customWidth="1"/>
    <col min="4" max="4" width="19.140625" style="11" customWidth="1"/>
    <col min="5" max="5" width="70.7109375" style="72" customWidth="1"/>
  </cols>
  <sheetData>
    <row r="1" spans="1:5" hidden="1" x14ac:dyDescent="0.25">
      <c r="A1" s="35" t="s">
        <v>4</v>
      </c>
      <c r="B1" s="37" t="s">
        <v>420</v>
      </c>
      <c r="C1" t="s">
        <v>683</v>
      </c>
      <c r="D1" s="11" t="s">
        <v>684</v>
      </c>
      <c r="E1" s="72" t="s">
        <v>678</v>
      </c>
    </row>
    <row r="2" spans="1:5" s="36" customFormat="1" ht="30" x14ac:dyDescent="0.25">
      <c r="A2" s="272" t="s">
        <v>127</v>
      </c>
      <c r="B2" s="36" t="s">
        <v>419</v>
      </c>
      <c r="C2" s="36" t="s">
        <v>598</v>
      </c>
      <c r="D2" s="95" t="s">
        <v>675</v>
      </c>
      <c r="E2" s="95" t="s">
        <v>1</v>
      </c>
    </row>
    <row r="3" spans="1:5" s="34" customFormat="1" ht="49.5" customHeight="1" x14ac:dyDescent="0.25">
      <c r="A3" s="35">
        <v>37257</v>
      </c>
      <c r="B3" s="73">
        <v>609.79999999999995</v>
      </c>
      <c r="C3" s="34" t="s">
        <v>186</v>
      </c>
      <c r="D3" s="14">
        <v>27938</v>
      </c>
      <c r="E3" s="110" t="s">
        <v>1293</v>
      </c>
    </row>
    <row r="4" spans="1:5" s="34" customFormat="1" ht="45" x14ac:dyDescent="0.25">
      <c r="A4" s="35">
        <v>27942</v>
      </c>
      <c r="B4" s="70" t="s">
        <v>189</v>
      </c>
      <c r="C4" s="72" t="s">
        <v>418</v>
      </c>
      <c r="D4" s="71" t="s">
        <v>417</v>
      </c>
      <c r="E4" s="111"/>
    </row>
    <row r="5" spans="1:5" ht="15" customHeight="1" x14ac:dyDescent="0.25">
      <c r="A5" s="35">
        <v>27760</v>
      </c>
      <c r="B5" s="70" t="s">
        <v>185</v>
      </c>
      <c r="C5" t="s">
        <v>182</v>
      </c>
      <c r="D5" s="14">
        <v>27762</v>
      </c>
      <c r="E5" s="112"/>
    </row>
    <row r="6" spans="1:5" x14ac:dyDescent="0.25">
      <c r="A6" s="35">
        <v>27485</v>
      </c>
      <c r="B6" s="70" t="s">
        <v>181</v>
      </c>
      <c r="C6" t="s">
        <v>178</v>
      </c>
      <c r="D6" s="4">
        <v>27486</v>
      </c>
    </row>
    <row r="7" spans="1:5" x14ac:dyDescent="0.25">
      <c r="A7" s="35">
        <v>27395</v>
      </c>
      <c r="B7" s="70" t="s">
        <v>177</v>
      </c>
      <c r="C7" t="s">
        <v>416</v>
      </c>
      <c r="D7" s="4">
        <v>27392</v>
      </c>
    </row>
    <row r="8" spans="1:5" x14ac:dyDescent="0.25">
      <c r="A8" s="35">
        <v>27211</v>
      </c>
      <c r="B8" s="70" t="s">
        <v>173</v>
      </c>
      <c r="C8" t="s">
        <v>170</v>
      </c>
      <c r="D8" s="4">
        <v>27208</v>
      </c>
    </row>
    <row r="9" spans="1:5" x14ac:dyDescent="0.25">
      <c r="A9" s="35">
        <v>27030</v>
      </c>
      <c r="B9" s="70" t="s">
        <v>169</v>
      </c>
      <c r="C9" t="s">
        <v>166</v>
      </c>
      <c r="D9" s="4">
        <v>27021</v>
      </c>
    </row>
    <row r="10" spans="1:5" x14ac:dyDescent="0.25">
      <c r="A10" s="35">
        <v>26846</v>
      </c>
      <c r="B10" s="70" t="s">
        <v>165</v>
      </c>
      <c r="C10" t="s">
        <v>162</v>
      </c>
      <c r="D10" s="4">
        <v>26864</v>
      </c>
    </row>
    <row r="11" spans="1:5" x14ac:dyDescent="0.25">
      <c r="A11" s="35">
        <v>26573</v>
      </c>
      <c r="B11" s="70" t="s">
        <v>161</v>
      </c>
      <c r="C11" t="s">
        <v>158</v>
      </c>
      <c r="D11" s="4">
        <v>26584</v>
      </c>
    </row>
    <row r="12" spans="1:5" x14ac:dyDescent="0.25">
      <c r="A12" s="35">
        <v>26299</v>
      </c>
      <c r="B12" s="70" t="s">
        <v>156</v>
      </c>
      <c r="C12" t="s">
        <v>157</v>
      </c>
      <c r="D12" s="4">
        <v>26298</v>
      </c>
    </row>
    <row r="13" spans="1:5" x14ac:dyDescent="0.25">
      <c r="A13" s="35">
        <v>26207</v>
      </c>
      <c r="B13" s="70" t="s">
        <v>156</v>
      </c>
      <c r="C13" t="s">
        <v>155</v>
      </c>
      <c r="D13" s="4">
        <v>26174</v>
      </c>
    </row>
    <row r="14" spans="1:5" x14ac:dyDescent="0.25">
      <c r="A14" s="35">
        <v>25934</v>
      </c>
      <c r="B14" s="70" t="s">
        <v>153</v>
      </c>
      <c r="C14" t="s">
        <v>154</v>
      </c>
      <c r="D14" s="4">
        <v>25873</v>
      </c>
    </row>
    <row r="15" spans="1:5" x14ac:dyDescent="0.25">
      <c r="A15" s="35">
        <v>25842</v>
      </c>
      <c r="B15" s="70" t="s">
        <v>153</v>
      </c>
      <c r="C15" t="s">
        <v>152</v>
      </c>
      <c r="D15" s="4">
        <v>25842</v>
      </c>
    </row>
    <row r="16" spans="1:5" x14ac:dyDescent="0.25">
      <c r="A16" s="35">
        <v>25569</v>
      </c>
      <c r="B16" s="70" t="s">
        <v>150</v>
      </c>
      <c r="C16" t="s">
        <v>151</v>
      </c>
      <c r="D16" s="4">
        <v>29125</v>
      </c>
    </row>
    <row r="17" spans="1:4" x14ac:dyDescent="0.25">
      <c r="A17" s="35">
        <v>25477</v>
      </c>
      <c r="B17" s="70" t="s">
        <v>150</v>
      </c>
      <c r="C17" t="s">
        <v>149</v>
      </c>
      <c r="D17" s="4">
        <v>29125</v>
      </c>
    </row>
    <row r="18" spans="1:4" x14ac:dyDescent="0.25">
      <c r="A18" s="35">
        <v>25204</v>
      </c>
      <c r="B18" s="70" t="s">
        <v>147</v>
      </c>
      <c r="C18" t="s">
        <v>148</v>
      </c>
      <c r="D18" s="4">
        <v>25224</v>
      </c>
    </row>
    <row r="19" spans="1:4" x14ac:dyDescent="0.25">
      <c r="A19" s="35">
        <v>25020</v>
      </c>
      <c r="B19" s="70" t="s">
        <v>147</v>
      </c>
      <c r="C19" t="s">
        <v>146</v>
      </c>
      <c r="D19" s="4">
        <v>25022</v>
      </c>
    </row>
    <row r="20" spans="1:4" x14ac:dyDescent="0.25">
      <c r="A20" s="35">
        <v>24869</v>
      </c>
      <c r="B20" s="70" t="s">
        <v>144</v>
      </c>
      <c r="C20" t="s">
        <v>145</v>
      </c>
      <c r="D20" s="4">
        <v>24869</v>
      </c>
    </row>
    <row r="21" spans="1:4" x14ac:dyDescent="0.25">
      <c r="A21" s="35">
        <v>24838</v>
      </c>
      <c r="B21" s="70" t="s">
        <v>144</v>
      </c>
      <c r="C21" t="s">
        <v>143</v>
      </c>
      <c r="D21" s="4">
        <v>24834</v>
      </c>
    </row>
    <row r="22" spans="1:4" x14ac:dyDescent="0.25">
      <c r="A22" s="35">
        <v>24746</v>
      </c>
      <c r="B22" s="70" t="s">
        <v>142</v>
      </c>
      <c r="C22" t="s">
        <v>141</v>
      </c>
      <c r="D22" s="43">
        <v>24780</v>
      </c>
    </row>
    <row r="23" spans="1:4" x14ac:dyDescent="0.25">
      <c r="A23" s="35">
        <v>24473</v>
      </c>
      <c r="B23" s="70" t="s">
        <v>140</v>
      </c>
      <c r="C23" t="s">
        <v>139</v>
      </c>
      <c r="D23" s="43">
        <v>24484</v>
      </c>
    </row>
    <row r="24" spans="1:4" x14ac:dyDescent="0.25">
      <c r="A24" s="35">
        <v>24289</v>
      </c>
      <c r="B24" s="70" t="s">
        <v>138</v>
      </c>
      <c r="C24" t="s">
        <v>137</v>
      </c>
      <c r="D24" s="43">
        <v>24289</v>
      </c>
    </row>
    <row r="25" spans="1:4" x14ac:dyDescent="0.25">
      <c r="A25" s="35">
        <v>24108</v>
      </c>
      <c r="B25" s="70" t="s">
        <v>136</v>
      </c>
      <c r="C25" t="s">
        <v>415</v>
      </c>
      <c r="D25" s="43">
        <v>24106</v>
      </c>
    </row>
    <row r="26" spans="1:4" x14ac:dyDescent="0.25">
      <c r="A26" s="35">
        <v>23924</v>
      </c>
      <c r="B26" s="70" t="s">
        <v>134</v>
      </c>
      <c r="C26" t="s">
        <v>132</v>
      </c>
      <c r="D26" s="43">
        <v>23752</v>
      </c>
    </row>
    <row r="27" spans="1:4" x14ac:dyDescent="0.25">
      <c r="A27" s="35">
        <v>23682</v>
      </c>
      <c r="B27" s="70" t="s">
        <v>414</v>
      </c>
      <c r="C27" t="s">
        <v>132</v>
      </c>
      <c r="D27" s="43">
        <v>23752</v>
      </c>
    </row>
    <row r="28" spans="1:4" x14ac:dyDescent="0.25">
      <c r="A28" s="35">
        <v>23377</v>
      </c>
      <c r="B28" s="70" t="s">
        <v>131</v>
      </c>
      <c r="C28" t="s">
        <v>130</v>
      </c>
      <c r="D28" s="43">
        <v>23262</v>
      </c>
    </row>
    <row r="29" spans="1:4" x14ac:dyDescent="0.25">
      <c r="A29" s="35">
        <v>23193</v>
      </c>
      <c r="B29" s="70" t="s">
        <v>413</v>
      </c>
      <c r="C29" t="s">
        <v>130</v>
      </c>
      <c r="D29" s="45">
        <v>23262</v>
      </c>
    </row>
    <row r="30" spans="1:4" x14ac:dyDescent="0.25">
      <c r="A30" s="35">
        <v>22737</v>
      </c>
      <c r="B30" s="70" t="s">
        <v>412</v>
      </c>
      <c r="C30" t="s">
        <v>128</v>
      </c>
      <c r="D30" s="43">
        <v>22751</v>
      </c>
    </row>
    <row r="31" spans="1:4" x14ac:dyDescent="0.25">
      <c r="A31" s="35">
        <v>21916</v>
      </c>
      <c r="B31" s="70" t="s">
        <v>411</v>
      </c>
      <c r="C31" s="56" t="s">
        <v>1253</v>
      </c>
      <c r="D31" s="276">
        <v>20545</v>
      </c>
    </row>
    <row r="32" spans="1:4" x14ac:dyDescent="0.25">
      <c r="A32" s="35">
        <v>20455</v>
      </c>
      <c r="B32" s="11" t="s">
        <v>410</v>
      </c>
      <c r="C32" s="56" t="s">
        <v>1253</v>
      </c>
      <c r="D32" s="276">
        <v>20545</v>
      </c>
    </row>
    <row r="33" spans="1:5" x14ac:dyDescent="0.25">
      <c r="A33" s="35">
        <v>19725</v>
      </c>
      <c r="B33" s="11" t="s">
        <v>395</v>
      </c>
      <c r="C33" s="56" t="s">
        <v>1254</v>
      </c>
      <c r="D33" s="276">
        <v>19804</v>
      </c>
    </row>
    <row r="34" spans="1:5" x14ac:dyDescent="0.25">
      <c r="A34" s="35">
        <v>18902</v>
      </c>
      <c r="B34" s="11" t="s">
        <v>390</v>
      </c>
      <c r="C34" s="56" t="s">
        <v>1255</v>
      </c>
      <c r="D34" s="276">
        <v>18898</v>
      </c>
    </row>
    <row r="35" spans="1:5" x14ac:dyDescent="0.25">
      <c r="A35" s="35">
        <v>18629</v>
      </c>
      <c r="B35" s="11" t="s">
        <v>369</v>
      </c>
      <c r="C35" s="56" t="s">
        <v>1256</v>
      </c>
      <c r="D35" s="276">
        <v>18716</v>
      </c>
    </row>
    <row r="36" spans="1:5" x14ac:dyDescent="0.25">
      <c r="A36" s="35">
        <v>18264</v>
      </c>
      <c r="B36" s="11" t="s">
        <v>381</v>
      </c>
      <c r="C36" t="s">
        <v>1289</v>
      </c>
      <c r="D36" s="4">
        <v>18298</v>
      </c>
    </row>
    <row r="37" spans="1:5" x14ac:dyDescent="0.25">
      <c r="A37" s="35">
        <v>17989</v>
      </c>
      <c r="B37" s="11" t="s">
        <v>377</v>
      </c>
      <c r="C37" t="s">
        <v>1286</v>
      </c>
      <c r="D37" s="4">
        <v>18093</v>
      </c>
    </row>
    <row r="38" spans="1:5" x14ac:dyDescent="0.25">
      <c r="A38" s="35">
        <v>17807</v>
      </c>
      <c r="B38" s="11" t="s">
        <v>409</v>
      </c>
      <c r="C38" t="s">
        <v>1287</v>
      </c>
      <c r="D38" s="4">
        <v>17954</v>
      </c>
    </row>
    <row r="39" spans="1:5" x14ac:dyDescent="0.25">
      <c r="A39" s="35">
        <v>17715</v>
      </c>
      <c r="B39" s="11" t="s">
        <v>367</v>
      </c>
      <c r="C39" t="s">
        <v>1288</v>
      </c>
      <c r="D39" s="4">
        <v>17769</v>
      </c>
    </row>
    <row r="40" spans="1:5" x14ac:dyDescent="0.25">
      <c r="A40" s="474"/>
      <c r="B40" s="11"/>
    </row>
    <row r="41" spans="1:5" ht="65.25" customHeight="1" x14ac:dyDescent="0.25">
      <c r="A41" s="473"/>
      <c r="B41" s="539" t="s">
        <v>556</v>
      </c>
      <c r="C41" s="539"/>
      <c r="D41" s="539"/>
      <c r="E41" s="125"/>
    </row>
    <row r="42" spans="1:5" x14ac:dyDescent="0.25">
      <c r="A42" s="38"/>
      <c r="B42" s="470"/>
      <c r="C42" s="470"/>
      <c r="D42" s="470"/>
      <c r="E42" s="125"/>
    </row>
    <row r="43" spans="1:5" x14ac:dyDescent="0.25">
      <c r="A43" s="38"/>
      <c r="B43" s="38"/>
      <c r="C43" s="38"/>
      <c r="D43" s="260"/>
      <c r="E43" s="125"/>
    </row>
    <row r="44" spans="1:5" x14ac:dyDescent="0.25">
      <c r="A44" s="38"/>
      <c r="B44" s="38"/>
      <c r="C44" s="38"/>
      <c r="D44" s="260"/>
      <c r="E44" s="125"/>
    </row>
    <row r="45" spans="1:5" x14ac:dyDescent="0.25">
      <c r="A45" s="38"/>
      <c r="B45" s="38"/>
      <c r="C45" s="38"/>
      <c r="D45" s="260"/>
      <c r="E45" s="125"/>
    </row>
    <row r="46" spans="1:5" x14ac:dyDescent="0.25">
      <c r="A46" s="38"/>
      <c r="B46" s="38"/>
      <c r="C46" s="38"/>
      <c r="D46" s="260"/>
      <c r="E46" s="125"/>
    </row>
    <row r="47" spans="1:5" x14ac:dyDescent="0.25">
      <c r="A47" s="38"/>
      <c r="B47" s="38"/>
      <c r="C47" s="38"/>
      <c r="D47" s="260"/>
      <c r="E47" s="125"/>
    </row>
    <row r="48" spans="1:5" x14ac:dyDescent="0.25">
      <c r="A48" s="38"/>
      <c r="B48" s="38"/>
      <c r="C48" s="38"/>
      <c r="D48" s="260"/>
      <c r="E48" s="125"/>
    </row>
    <row r="49" spans="1:5" x14ac:dyDescent="0.25">
      <c r="A49" s="38"/>
      <c r="B49" s="38"/>
      <c r="C49" s="38"/>
      <c r="D49" s="260"/>
      <c r="E49" s="125"/>
    </row>
    <row r="50" spans="1:5" x14ac:dyDescent="0.25">
      <c r="A50" s="38"/>
      <c r="B50" s="38"/>
      <c r="C50" s="38"/>
      <c r="D50" s="260"/>
      <c r="E50" s="125"/>
    </row>
    <row r="51" spans="1:5" x14ac:dyDescent="0.25">
      <c r="A51" s="38"/>
      <c r="B51" s="38"/>
      <c r="C51" s="38"/>
      <c r="D51" s="260"/>
      <c r="E51" s="125"/>
    </row>
    <row r="52" spans="1:5" x14ac:dyDescent="0.25">
      <c r="A52" s="38"/>
      <c r="B52" s="38"/>
      <c r="C52" s="38"/>
      <c r="D52" s="260"/>
      <c r="E52" s="125"/>
    </row>
    <row r="53" spans="1:5" x14ac:dyDescent="0.25">
      <c r="A53" s="38"/>
      <c r="B53" s="38"/>
      <c r="C53" s="38"/>
      <c r="D53" s="260"/>
      <c r="E53" s="125"/>
    </row>
    <row r="54" spans="1:5" x14ac:dyDescent="0.25">
      <c r="A54" s="38"/>
      <c r="B54" s="38"/>
      <c r="C54" s="38"/>
      <c r="D54" s="260"/>
      <c r="E54" s="125"/>
    </row>
    <row r="55" spans="1:5" x14ac:dyDescent="0.25">
      <c r="A55" s="38"/>
      <c r="B55" s="38"/>
      <c r="C55" s="38"/>
      <c r="D55" s="260"/>
      <c r="E55" s="125"/>
    </row>
    <row r="56" spans="1:5" x14ac:dyDescent="0.25">
      <c r="A56" s="38"/>
      <c r="B56" s="38"/>
      <c r="C56" s="38"/>
      <c r="D56" s="260"/>
      <c r="E56" s="125"/>
    </row>
    <row r="57" spans="1:5" x14ac:dyDescent="0.25">
      <c r="A57" s="38"/>
      <c r="B57" s="38"/>
      <c r="C57" s="38"/>
      <c r="D57" s="260"/>
      <c r="E57" s="125"/>
    </row>
    <row r="58" spans="1:5" x14ac:dyDescent="0.25">
      <c r="A58" s="38"/>
      <c r="B58" s="38"/>
      <c r="C58" s="38"/>
      <c r="D58" s="260"/>
      <c r="E58" s="125"/>
    </row>
    <row r="59" spans="1:5" x14ac:dyDescent="0.25">
      <c r="A59" s="38"/>
      <c r="B59" s="38"/>
      <c r="C59" s="38"/>
      <c r="D59" s="260"/>
      <c r="E59" s="125"/>
    </row>
    <row r="60" spans="1:5" x14ac:dyDescent="0.25">
      <c r="A60" s="38"/>
      <c r="B60" s="38"/>
      <c r="C60" s="38"/>
      <c r="D60" s="260"/>
      <c r="E60" s="125"/>
    </row>
    <row r="61" spans="1:5" x14ac:dyDescent="0.25">
      <c r="A61" s="38"/>
      <c r="B61" s="38"/>
      <c r="C61" s="38"/>
      <c r="D61" s="260"/>
      <c r="E61" s="125"/>
    </row>
    <row r="62" spans="1:5" x14ac:dyDescent="0.25">
      <c r="A62" s="38"/>
      <c r="B62" s="38"/>
      <c r="C62" s="38"/>
      <c r="D62" s="260"/>
      <c r="E62" s="125"/>
    </row>
    <row r="63" spans="1:5" x14ac:dyDescent="0.25">
      <c r="A63" s="38"/>
      <c r="B63" s="38"/>
      <c r="C63" s="38"/>
      <c r="D63" s="260"/>
      <c r="E63" s="125"/>
    </row>
    <row r="64" spans="1:5" x14ac:dyDescent="0.25">
      <c r="A64" s="38"/>
      <c r="B64" s="38"/>
      <c r="C64" s="38"/>
      <c r="D64" s="260"/>
      <c r="E64" s="125"/>
    </row>
    <row r="65" spans="1:5" x14ac:dyDescent="0.25">
      <c r="A65" s="38"/>
      <c r="B65" s="38"/>
      <c r="C65" s="38"/>
      <c r="D65" s="260"/>
      <c r="E65" s="125"/>
    </row>
    <row r="66" spans="1:5" x14ac:dyDescent="0.25">
      <c r="A66" s="38"/>
      <c r="B66" s="38"/>
      <c r="C66" s="38"/>
      <c r="D66" s="260"/>
      <c r="E66" s="125"/>
    </row>
    <row r="67" spans="1:5" x14ac:dyDescent="0.25">
      <c r="A67" s="38"/>
      <c r="B67" s="38"/>
      <c r="C67" s="38"/>
      <c r="D67" s="260"/>
      <c r="E67" s="125"/>
    </row>
    <row r="68" spans="1:5" x14ac:dyDescent="0.25">
      <c r="A68" s="38"/>
      <c r="B68" s="38"/>
      <c r="C68" s="38"/>
      <c r="D68" s="260"/>
      <c r="E68" s="125"/>
    </row>
    <row r="69" spans="1:5" x14ac:dyDescent="0.25">
      <c r="A69" s="38"/>
      <c r="B69" s="38"/>
      <c r="C69" s="38"/>
      <c r="D69" s="260"/>
      <c r="E69" s="125"/>
    </row>
    <row r="70" spans="1:5" x14ac:dyDescent="0.25">
      <c r="A70" s="38"/>
      <c r="B70" s="38"/>
      <c r="C70" s="38"/>
      <c r="D70" s="260"/>
      <c r="E70" s="125"/>
    </row>
    <row r="71" spans="1:5" x14ac:dyDescent="0.25">
      <c r="A71" s="38"/>
      <c r="B71" s="38"/>
      <c r="C71" s="38"/>
      <c r="D71" s="260"/>
      <c r="E71" s="125"/>
    </row>
    <row r="72" spans="1:5" x14ac:dyDescent="0.25">
      <c r="A72" s="38"/>
      <c r="B72" s="38"/>
      <c r="C72" s="38"/>
      <c r="D72" s="260"/>
      <c r="E72" s="125"/>
    </row>
    <row r="73" spans="1:5" x14ac:dyDescent="0.25">
      <c r="A73" s="38"/>
      <c r="B73" s="38"/>
      <c r="C73" s="38"/>
      <c r="D73" s="260"/>
      <c r="E73" s="125"/>
    </row>
    <row r="74" spans="1:5" x14ac:dyDescent="0.25">
      <c r="A74" s="38"/>
      <c r="B74" s="38"/>
      <c r="C74" s="38"/>
      <c r="D74" s="260"/>
      <c r="E74" s="125"/>
    </row>
    <row r="75" spans="1:5" x14ac:dyDescent="0.25">
      <c r="A75" s="38"/>
      <c r="B75" s="38"/>
      <c r="C75" s="38"/>
      <c r="D75" s="260"/>
      <c r="E75" s="125"/>
    </row>
    <row r="76" spans="1:5" x14ac:dyDescent="0.25">
      <c r="A76" s="38"/>
      <c r="B76" s="38"/>
      <c r="C76" s="38"/>
      <c r="D76" s="260"/>
      <c r="E76" s="125"/>
    </row>
    <row r="77" spans="1:5" x14ac:dyDescent="0.25">
      <c r="A77" s="38"/>
      <c r="B77" s="38"/>
      <c r="C77" s="38"/>
      <c r="D77" s="260"/>
      <c r="E77" s="125"/>
    </row>
    <row r="78" spans="1:5" x14ac:dyDescent="0.25">
      <c r="A78" s="38"/>
      <c r="B78" s="38"/>
      <c r="C78" s="38"/>
      <c r="D78" s="260"/>
      <c r="E78" s="125"/>
    </row>
    <row r="79" spans="1:5" x14ac:dyDescent="0.25">
      <c r="A79" s="38"/>
      <c r="B79" s="38"/>
      <c r="C79" s="38"/>
      <c r="D79" s="260"/>
      <c r="E79" s="125"/>
    </row>
    <row r="80" spans="1:5" x14ac:dyDescent="0.25">
      <c r="A80" s="38"/>
      <c r="B80" s="38"/>
      <c r="C80" s="38"/>
      <c r="D80" s="260"/>
      <c r="E80" s="125"/>
    </row>
    <row r="81" spans="1:5" x14ac:dyDescent="0.25">
      <c r="A81" s="38"/>
      <c r="B81" s="38"/>
      <c r="C81" s="38"/>
      <c r="D81" s="260"/>
      <c r="E81" s="125"/>
    </row>
    <row r="82" spans="1:5" x14ac:dyDescent="0.25">
      <c r="A82" s="38"/>
      <c r="B82" s="38"/>
      <c r="C82" s="38"/>
      <c r="D82" s="260"/>
      <c r="E82" s="125"/>
    </row>
    <row r="83" spans="1:5" x14ac:dyDescent="0.25">
      <c r="A83" s="38"/>
      <c r="B83" s="38"/>
      <c r="C83" s="38"/>
      <c r="D83" s="260"/>
      <c r="E83" s="125"/>
    </row>
    <row r="84" spans="1:5" x14ac:dyDescent="0.25">
      <c r="A84" s="38"/>
      <c r="B84" s="38"/>
      <c r="C84" s="38"/>
      <c r="D84" s="260"/>
      <c r="E84" s="125"/>
    </row>
    <row r="85" spans="1:5" x14ac:dyDescent="0.25">
      <c r="A85" s="38"/>
      <c r="B85" s="38"/>
      <c r="C85" s="38"/>
      <c r="D85" s="260"/>
      <c r="E85" s="125"/>
    </row>
    <row r="86" spans="1:5" x14ac:dyDescent="0.25">
      <c r="A86" s="38"/>
      <c r="B86" s="38"/>
      <c r="C86" s="38"/>
      <c r="D86" s="260"/>
      <c r="E86" s="125"/>
    </row>
    <row r="87" spans="1:5" x14ac:dyDescent="0.25">
      <c r="A87" s="38"/>
      <c r="B87" s="38"/>
      <c r="C87" s="38"/>
      <c r="D87" s="260"/>
      <c r="E87" s="125"/>
    </row>
    <row r="88" spans="1:5" x14ac:dyDescent="0.25">
      <c r="A88" s="38"/>
      <c r="B88" s="38"/>
      <c r="C88" s="38"/>
      <c r="D88" s="260"/>
      <c r="E88" s="125"/>
    </row>
    <row r="89" spans="1:5" x14ac:dyDescent="0.25">
      <c r="A89" s="38"/>
      <c r="B89" s="38"/>
      <c r="C89" s="38"/>
      <c r="D89" s="260"/>
      <c r="E89" s="125"/>
    </row>
    <row r="90" spans="1:5" x14ac:dyDescent="0.25">
      <c r="A90" s="38"/>
      <c r="B90" s="38"/>
      <c r="C90" s="38"/>
      <c r="D90" s="260"/>
      <c r="E90" s="125"/>
    </row>
    <row r="91" spans="1:5" x14ac:dyDescent="0.25">
      <c r="A91" s="38"/>
      <c r="B91" s="38"/>
      <c r="C91" s="38"/>
      <c r="D91" s="260"/>
      <c r="E91" s="125"/>
    </row>
    <row r="92" spans="1:5" x14ac:dyDescent="0.25">
      <c r="A92" s="38"/>
      <c r="B92" s="38"/>
      <c r="C92" s="38"/>
      <c r="D92" s="260"/>
      <c r="E92" s="125"/>
    </row>
    <row r="93" spans="1:5" x14ac:dyDescent="0.25">
      <c r="A93" s="38"/>
      <c r="B93" s="38"/>
      <c r="C93" s="38"/>
      <c r="D93" s="260"/>
      <c r="E93" s="125"/>
    </row>
    <row r="94" spans="1:5" x14ac:dyDescent="0.25">
      <c r="A94" s="38"/>
      <c r="B94" s="38"/>
      <c r="C94" s="38"/>
      <c r="D94" s="260"/>
      <c r="E94" s="125"/>
    </row>
    <row r="95" spans="1:5" x14ac:dyDescent="0.25">
      <c r="A95" s="38"/>
      <c r="B95" s="38"/>
      <c r="C95" s="38"/>
      <c r="D95" s="260"/>
      <c r="E95" s="125"/>
    </row>
    <row r="96" spans="1:5" x14ac:dyDescent="0.25">
      <c r="A96" s="38"/>
      <c r="B96" s="38"/>
      <c r="C96" s="38"/>
      <c r="D96" s="260"/>
      <c r="E96" s="125"/>
    </row>
    <row r="97" spans="1:5" x14ac:dyDescent="0.25">
      <c r="A97" s="38"/>
      <c r="B97" s="38"/>
      <c r="C97" s="38"/>
      <c r="D97" s="260"/>
      <c r="E97" s="125"/>
    </row>
    <row r="98" spans="1:5" x14ac:dyDescent="0.25">
      <c r="A98" s="38"/>
      <c r="B98" s="38"/>
      <c r="C98" s="38"/>
      <c r="D98" s="260"/>
      <c r="E98" s="125"/>
    </row>
    <row r="99" spans="1:5" x14ac:dyDescent="0.25">
      <c r="A99" s="38"/>
      <c r="B99" s="38"/>
      <c r="C99" s="38"/>
      <c r="D99" s="260"/>
      <c r="E99" s="125"/>
    </row>
    <row r="100" spans="1:5" x14ac:dyDescent="0.25">
      <c r="A100" s="38"/>
      <c r="B100" s="38"/>
      <c r="C100" s="38"/>
      <c r="D100" s="260"/>
      <c r="E100" s="125"/>
    </row>
    <row r="101" spans="1:5" x14ac:dyDescent="0.25">
      <c r="A101" s="38"/>
      <c r="B101" s="38"/>
      <c r="C101" s="38"/>
      <c r="D101" s="260"/>
      <c r="E101" s="125"/>
    </row>
    <row r="102" spans="1:5" x14ac:dyDescent="0.25">
      <c r="A102" s="38"/>
      <c r="B102" s="38"/>
      <c r="C102" s="38"/>
      <c r="D102" s="260"/>
      <c r="E102" s="125"/>
    </row>
    <row r="103" spans="1:5" x14ac:dyDescent="0.25">
      <c r="A103" s="38"/>
      <c r="B103" s="38"/>
      <c r="C103" s="38"/>
      <c r="D103" s="260"/>
      <c r="E103" s="125"/>
    </row>
    <row r="104" spans="1:5" x14ac:dyDescent="0.25">
      <c r="A104" s="38"/>
      <c r="B104" s="38"/>
      <c r="C104" s="38"/>
      <c r="D104" s="260"/>
      <c r="E104" s="125"/>
    </row>
    <row r="105" spans="1:5" x14ac:dyDescent="0.25">
      <c r="A105" s="38"/>
      <c r="B105" s="38"/>
      <c r="C105" s="38"/>
      <c r="D105" s="260"/>
      <c r="E105" s="125"/>
    </row>
    <row r="106" spans="1:5" x14ac:dyDescent="0.25">
      <c r="A106" s="38"/>
      <c r="B106" s="38"/>
      <c r="C106" s="38"/>
      <c r="D106" s="260"/>
      <c r="E106" s="125"/>
    </row>
    <row r="107" spans="1:5" x14ac:dyDescent="0.25">
      <c r="A107" s="38"/>
      <c r="B107" s="38"/>
      <c r="C107" s="38"/>
      <c r="D107" s="260"/>
      <c r="E107" s="125"/>
    </row>
    <row r="108" spans="1:5" x14ac:dyDescent="0.25">
      <c r="A108" s="38"/>
      <c r="B108" s="38"/>
      <c r="C108" s="38"/>
      <c r="D108" s="260"/>
      <c r="E108" s="125"/>
    </row>
    <row r="109" spans="1:5" x14ac:dyDescent="0.25">
      <c r="A109" s="38"/>
      <c r="B109" s="38"/>
      <c r="C109" s="38"/>
      <c r="D109" s="260"/>
      <c r="E109" s="125"/>
    </row>
    <row r="110" spans="1:5" x14ac:dyDescent="0.25">
      <c r="A110" s="38"/>
      <c r="B110" s="38"/>
      <c r="C110" s="38"/>
      <c r="D110" s="260"/>
      <c r="E110" s="125"/>
    </row>
    <row r="111" spans="1:5" x14ac:dyDescent="0.25">
      <c r="A111" s="38"/>
      <c r="B111" s="38"/>
      <c r="C111" s="38"/>
      <c r="D111" s="260"/>
      <c r="E111" s="125"/>
    </row>
    <row r="112" spans="1:5" x14ac:dyDescent="0.25">
      <c r="A112" s="38"/>
      <c r="B112" s="38"/>
      <c r="C112" s="38"/>
      <c r="D112" s="260"/>
      <c r="E112" s="125"/>
    </row>
    <row r="113" spans="1:5" x14ac:dyDescent="0.25">
      <c r="A113" s="38"/>
      <c r="B113" s="38"/>
      <c r="C113" s="38"/>
      <c r="D113" s="260"/>
      <c r="E113" s="125"/>
    </row>
    <row r="114" spans="1:5" x14ac:dyDescent="0.25">
      <c r="A114" s="38"/>
      <c r="B114" s="38"/>
      <c r="C114" s="38"/>
      <c r="D114" s="260"/>
      <c r="E114" s="125"/>
    </row>
    <row r="115" spans="1:5" x14ac:dyDescent="0.25">
      <c r="A115" s="38"/>
      <c r="B115" s="38"/>
      <c r="C115" s="38"/>
      <c r="D115" s="260"/>
      <c r="E115" s="125"/>
    </row>
    <row r="116" spans="1:5" x14ac:dyDescent="0.25">
      <c r="A116" s="38"/>
      <c r="B116" s="38"/>
      <c r="C116" s="38"/>
      <c r="D116" s="260"/>
      <c r="E116" s="125"/>
    </row>
    <row r="117" spans="1:5" x14ac:dyDescent="0.25">
      <c r="A117" s="38"/>
      <c r="B117" s="38"/>
      <c r="C117" s="38"/>
      <c r="D117" s="260"/>
      <c r="E117" s="125"/>
    </row>
    <row r="118" spans="1:5" x14ac:dyDescent="0.25">
      <c r="A118" s="38"/>
      <c r="B118" s="38"/>
      <c r="C118" s="38"/>
      <c r="D118" s="260"/>
      <c r="E118" s="125"/>
    </row>
    <row r="119" spans="1:5" x14ac:dyDescent="0.25">
      <c r="A119" s="38"/>
      <c r="B119" s="38"/>
      <c r="C119" s="38"/>
      <c r="D119" s="260"/>
      <c r="E119" s="125"/>
    </row>
    <row r="120" spans="1:5" x14ac:dyDescent="0.25">
      <c r="A120" s="38"/>
      <c r="B120" s="38"/>
      <c r="C120" s="38"/>
      <c r="D120" s="260"/>
      <c r="E120" s="125"/>
    </row>
    <row r="121" spans="1:5" x14ac:dyDescent="0.25">
      <c r="A121" s="38"/>
      <c r="B121" s="38"/>
      <c r="C121" s="38"/>
      <c r="D121" s="260"/>
      <c r="E121" s="125"/>
    </row>
    <row r="122" spans="1:5" x14ac:dyDescent="0.25">
      <c r="A122" s="38"/>
      <c r="B122" s="38"/>
      <c r="C122" s="38"/>
      <c r="D122" s="260"/>
      <c r="E122" s="125"/>
    </row>
    <row r="123" spans="1:5" x14ac:dyDescent="0.25">
      <c r="A123" s="38"/>
      <c r="B123" s="38"/>
      <c r="C123" s="38"/>
      <c r="D123" s="260"/>
      <c r="E123" s="125"/>
    </row>
    <row r="124" spans="1:5" x14ac:dyDescent="0.25">
      <c r="A124" s="38"/>
      <c r="B124" s="38"/>
      <c r="C124" s="38"/>
      <c r="D124" s="260"/>
      <c r="E124" s="125"/>
    </row>
    <row r="125" spans="1:5" x14ac:dyDescent="0.25">
      <c r="A125" s="38"/>
      <c r="B125" s="38"/>
      <c r="C125" s="38"/>
      <c r="D125" s="260"/>
      <c r="E125" s="125"/>
    </row>
    <row r="126" spans="1:5" x14ac:dyDescent="0.25">
      <c r="A126" s="38"/>
      <c r="B126" s="38"/>
      <c r="C126" s="38"/>
      <c r="D126" s="260"/>
      <c r="E126" s="125"/>
    </row>
    <row r="127" spans="1:5" x14ac:dyDescent="0.25">
      <c r="A127" s="38"/>
      <c r="B127" s="38"/>
      <c r="C127" s="38"/>
      <c r="D127" s="260"/>
      <c r="E127" s="125"/>
    </row>
    <row r="128" spans="1:5" x14ac:dyDescent="0.25">
      <c r="A128" s="38"/>
      <c r="B128" s="38"/>
      <c r="C128" s="38"/>
      <c r="D128" s="260"/>
      <c r="E128" s="125"/>
    </row>
    <row r="129" spans="1:5" x14ac:dyDescent="0.25">
      <c r="A129" s="38"/>
      <c r="B129" s="38"/>
      <c r="C129" s="38"/>
      <c r="D129" s="260"/>
      <c r="E129" s="125"/>
    </row>
    <row r="130" spans="1:5" x14ac:dyDescent="0.25">
      <c r="A130" s="38"/>
      <c r="B130" s="38"/>
      <c r="C130" s="38"/>
      <c r="D130" s="260"/>
      <c r="E130" s="125"/>
    </row>
    <row r="131" spans="1:5" x14ac:dyDescent="0.25">
      <c r="A131" s="38"/>
      <c r="B131" s="38"/>
      <c r="C131" s="38"/>
      <c r="D131" s="260"/>
      <c r="E131" s="125"/>
    </row>
    <row r="132" spans="1:5" x14ac:dyDescent="0.25">
      <c r="A132" s="38"/>
      <c r="B132" s="38"/>
      <c r="C132" s="38"/>
      <c r="D132" s="260"/>
      <c r="E132" s="125"/>
    </row>
    <row r="133" spans="1:5" x14ac:dyDescent="0.25">
      <c r="A133" s="38"/>
      <c r="B133" s="38"/>
      <c r="C133" s="38"/>
      <c r="D133" s="260"/>
      <c r="E133" s="125"/>
    </row>
    <row r="134" spans="1:5" x14ac:dyDescent="0.25">
      <c r="A134" s="38"/>
      <c r="B134" s="38"/>
      <c r="C134" s="38"/>
      <c r="D134" s="260"/>
      <c r="E134" s="125"/>
    </row>
    <row r="135" spans="1:5" x14ac:dyDescent="0.25">
      <c r="A135" s="38"/>
      <c r="B135" s="38"/>
      <c r="C135" s="38"/>
      <c r="D135" s="260"/>
      <c r="E135" s="125"/>
    </row>
    <row r="136" spans="1:5" x14ac:dyDescent="0.25">
      <c r="A136" s="38"/>
      <c r="B136" s="38"/>
      <c r="C136" s="38"/>
      <c r="D136" s="260"/>
      <c r="E136" s="125"/>
    </row>
    <row r="137" spans="1:5" x14ac:dyDescent="0.25">
      <c r="A137" s="38"/>
      <c r="B137" s="38"/>
      <c r="C137" s="38"/>
      <c r="D137" s="260"/>
      <c r="E137" s="125"/>
    </row>
    <row r="138" spans="1:5" x14ac:dyDescent="0.25">
      <c r="A138" s="38"/>
      <c r="B138" s="38"/>
      <c r="C138" s="38"/>
      <c r="D138" s="260"/>
      <c r="E138" s="125"/>
    </row>
    <row r="139" spans="1:5" x14ac:dyDescent="0.25">
      <c r="A139" s="38"/>
      <c r="B139" s="38"/>
      <c r="C139" s="38"/>
      <c r="D139" s="260"/>
      <c r="E139" s="125"/>
    </row>
    <row r="140" spans="1:5" x14ac:dyDescent="0.25">
      <c r="A140" s="38"/>
      <c r="B140" s="38"/>
      <c r="C140" s="38"/>
      <c r="D140" s="260"/>
      <c r="E140" s="125"/>
    </row>
    <row r="141" spans="1:5" x14ac:dyDescent="0.25">
      <c r="A141" s="38"/>
      <c r="B141" s="38"/>
      <c r="C141" s="38"/>
      <c r="D141" s="260"/>
      <c r="E141" s="125"/>
    </row>
    <row r="142" spans="1:5" x14ac:dyDescent="0.25">
      <c r="A142" s="38"/>
      <c r="B142" s="38"/>
      <c r="C142" s="38"/>
      <c r="D142" s="260"/>
      <c r="E142" s="125"/>
    </row>
    <row r="143" spans="1:5" x14ac:dyDescent="0.25">
      <c r="A143" s="38"/>
      <c r="B143" s="38"/>
      <c r="C143" s="38"/>
      <c r="D143" s="260"/>
      <c r="E143" s="125"/>
    </row>
    <row r="144" spans="1:5" x14ac:dyDescent="0.25">
      <c r="A144" s="38"/>
      <c r="B144" s="38"/>
      <c r="C144" s="38"/>
      <c r="D144" s="260"/>
      <c r="E144" s="125"/>
    </row>
    <row r="145" spans="1:5" x14ac:dyDescent="0.25">
      <c r="A145" s="38"/>
      <c r="B145" s="38"/>
      <c r="C145" s="38"/>
      <c r="D145" s="260"/>
      <c r="E145" s="125"/>
    </row>
    <row r="146" spans="1:5" x14ac:dyDescent="0.25">
      <c r="A146" s="38"/>
      <c r="B146" s="38"/>
      <c r="C146" s="38"/>
      <c r="D146" s="260"/>
      <c r="E146" s="125"/>
    </row>
    <row r="147" spans="1:5" x14ac:dyDescent="0.25">
      <c r="A147" s="38"/>
      <c r="B147" s="38"/>
      <c r="C147" s="38"/>
      <c r="D147" s="260"/>
      <c r="E147" s="125"/>
    </row>
    <row r="148" spans="1:5" x14ac:dyDescent="0.25">
      <c r="A148" s="38"/>
      <c r="B148" s="38"/>
      <c r="C148" s="38"/>
      <c r="D148" s="260"/>
      <c r="E148" s="125"/>
    </row>
    <row r="149" spans="1:5" x14ac:dyDescent="0.25">
      <c r="A149" s="38"/>
      <c r="B149" s="38"/>
      <c r="C149" s="38"/>
      <c r="D149" s="260"/>
      <c r="E149" s="125"/>
    </row>
    <row r="150" spans="1:5" x14ac:dyDescent="0.25">
      <c r="A150" s="38"/>
      <c r="B150" s="38"/>
      <c r="C150" s="38"/>
      <c r="D150" s="260"/>
      <c r="E150" s="125"/>
    </row>
    <row r="151" spans="1:5" x14ac:dyDescent="0.25">
      <c r="A151" s="38"/>
      <c r="B151" s="38"/>
      <c r="C151" s="38"/>
      <c r="D151" s="260"/>
      <c r="E151" s="125"/>
    </row>
    <row r="152" spans="1:5" x14ac:dyDescent="0.25">
      <c r="A152" s="38"/>
      <c r="B152" s="38"/>
      <c r="C152" s="38"/>
      <c r="D152" s="260"/>
      <c r="E152" s="125"/>
    </row>
    <row r="153" spans="1:5" x14ac:dyDescent="0.25">
      <c r="A153" s="38"/>
      <c r="B153" s="38"/>
      <c r="C153" s="38"/>
      <c r="D153" s="260"/>
      <c r="E153" s="125"/>
    </row>
    <row r="154" spans="1:5" x14ac:dyDescent="0.25">
      <c r="A154" s="38"/>
      <c r="B154" s="38"/>
      <c r="C154" s="38"/>
      <c r="D154" s="260"/>
      <c r="E154" s="125"/>
    </row>
    <row r="155" spans="1:5" x14ac:dyDescent="0.25">
      <c r="A155" s="38"/>
      <c r="B155" s="38"/>
      <c r="C155" s="38"/>
      <c r="D155" s="260"/>
      <c r="E155" s="125"/>
    </row>
    <row r="156" spans="1:5" x14ac:dyDescent="0.25">
      <c r="A156" s="38"/>
      <c r="B156" s="38"/>
      <c r="C156" s="38"/>
      <c r="D156" s="260"/>
      <c r="E156" s="125"/>
    </row>
    <row r="157" spans="1:5" x14ac:dyDescent="0.25">
      <c r="A157" s="38"/>
      <c r="B157" s="38"/>
      <c r="C157" s="38"/>
      <c r="D157" s="260"/>
      <c r="E157" s="125"/>
    </row>
    <row r="158" spans="1:5" x14ac:dyDescent="0.25">
      <c r="A158" s="38"/>
      <c r="B158" s="38"/>
      <c r="C158" s="38"/>
      <c r="D158" s="260"/>
      <c r="E158" s="125"/>
    </row>
    <row r="159" spans="1:5" x14ac:dyDescent="0.25">
      <c r="A159" s="38"/>
      <c r="B159" s="38"/>
      <c r="C159" s="38"/>
      <c r="D159" s="260"/>
      <c r="E159" s="125"/>
    </row>
    <row r="160" spans="1:5" x14ac:dyDescent="0.25">
      <c r="A160" s="38"/>
      <c r="B160" s="38"/>
      <c r="C160" s="38"/>
      <c r="D160" s="260"/>
      <c r="E160" s="125"/>
    </row>
    <row r="161" spans="1:5" x14ac:dyDescent="0.25">
      <c r="A161" s="38"/>
      <c r="B161" s="38"/>
      <c r="C161" s="38"/>
      <c r="D161" s="260"/>
      <c r="E161" s="125"/>
    </row>
    <row r="162" spans="1:5" x14ac:dyDescent="0.25">
      <c r="A162" s="38"/>
      <c r="B162" s="38"/>
      <c r="C162" s="38"/>
      <c r="D162" s="260"/>
      <c r="E162" s="125"/>
    </row>
    <row r="163" spans="1:5" x14ac:dyDescent="0.25">
      <c r="A163" s="38"/>
      <c r="B163" s="38"/>
      <c r="C163" s="38"/>
      <c r="D163" s="260"/>
      <c r="E163" s="125"/>
    </row>
    <row r="164" spans="1:5" x14ac:dyDescent="0.25">
      <c r="A164" s="38"/>
      <c r="B164" s="38"/>
      <c r="C164" s="38"/>
      <c r="D164" s="260"/>
      <c r="E164" s="125"/>
    </row>
    <row r="165" spans="1:5" x14ac:dyDescent="0.25">
      <c r="A165" s="38"/>
      <c r="B165" s="38"/>
      <c r="C165" s="38"/>
      <c r="D165" s="260"/>
      <c r="E165" s="125"/>
    </row>
    <row r="166" spans="1:5" x14ac:dyDescent="0.25">
      <c r="A166" s="38"/>
      <c r="B166" s="38"/>
      <c r="C166" s="38"/>
      <c r="D166" s="260"/>
      <c r="E166" s="125"/>
    </row>
    <row r="167" spans="1:5" x14ac:dyDescent="0.25">
      <c r="A167" s="38"/>
      <c r="B167" s="38"/>
      <c r="C167" s="38"/>
      <c r="D167" s="260"/>
      <c r="E167" s="125"/>
    </row>
    <row r="168" spans="1:5" x14ac:dyDescent="0.25">
      <c r="A168" s="38"/>
      <c r="B168" s="38"/>
      <c r="C168" s="38"/>
      <c r="D168" s="260"/>
      <c r="E168" s="125"/>
    </row>
    <row r="169" spans="1:5" x14ac:dyDescent="0.25">
      <c r="A169" s="38"/>
      <c r="B169" s="38"/>
      <c r="C169" s="38"/>
      <c r="D169" s="260"/>
      <c r="E169" s="125"/>
    </row>
    <row r="170" spans="1:5" x14ac:dyDescent="0.25">
      <c r="A170" s="38"/>
      <c r="B170" s="38"/>
      <c r="C170" s="38"/>
      <c r="D170" s="260"/>
      <c r="E170" s="125"/>
    </row>
    <row r="171" spans="1:5" x14ac:dyDescent="0.25">
      <c r="A171" s="38"/>
      <c r="B171" s="38"/>
      <c r="C171" s="38"/>
      <c r="D171" s="260"/>
      <c r="E171" s="125"/>
    </row>
    <row r="172" spans="1:5" x14ac:dyDescent="0.25">
      <c r="A172" s="38"/>
      <c r="B172" s="38"/>
      <c r="C172" s="38"/>
      <c r="D172" s="260"/>
      <c r="E172" s="125"/>
    </row>
    <row r="173" spans="1:5" x14ac:dyDescent="0.25">
      <c r="A173" s="38"/>
      <c r="B173" s="38"/>
      <c r="C173" s="38"/>
      <c r="D173" s="260"/>
      <c r="E173" s="125"/>
    </row>
    <row r="174" spans="1:5" x14ac:dyDescent="0.25">
      <c r="A174" s="38"/>
      <c r="B174" s="38"/>
      <c r="C174" s="38"/>
      <c r="D174" s="260"/>
      <c r="E174" s="125"/>
    </row>
    <row r="175" spans="1:5" x14ac:dyDescent="0.25">
      <c r="A175" s="38"/>
      <c r="B175" s="38"/>
      <c r="C175" s="38"/>
      <c r="D175" s="260"/>
      <c r="E175" s="125"/>
    </row>
    <row r="176" spans="1:5" x14ac:dyDescent="0.25">
      <c r="A176" s="38"/>
      <c r="B176" s="38"/>
      <c r="C176" s="38"/>
      <c r="D176" s="260"/>
      <c r="E176" s="125"/>
    </row>
    <row r="177" spans="1:5" x14ac:dyDescent="0.25">
      <c r="A177" s="38"/>
      <c r="B177" s="38"/>
      <c r="C177" s="38"/>
      <c r="D177" s="260"/>
      <c r="E177" s="125"/>
    </row>
    <row r="178" spans="1:5" x14ac:dyDescent="0.25">
      <c r="A178" s="38"/>
      <c r="B178" s="38"/>
      <c r="C178" s="38"/>
      <c r="D178" s="260"/>
      <c r="E178" s="125"/>
    </row>
    <row r="179" spans="1:5" x14ac:dyDescent="0.25">
      <c r="A179" s="38"/>
      <c r="B179" s="38"/>
      <c r="C179" s="38"/>
      <c r="D179" s="260"/>
      <c r="E179" s="125"/>
    </row>
    <row r="180" spans="1:5" x14ac:dyDescent="0.25">
      <c r="A180" s="38"/>
      <c r="B180" s="38"/>
      <c r="C180" s="38"/>
      <c r="D180" s="260"/>
      <c r="E180" s="125"/>
    </row>
    <row r="181" spans="1:5" x14ac:dyDescent="0.25">
      <c r="A181" s="38"/>
      <c r="B181" s="38"/>
      <c r="C181" s="38"/>
      <c r="D181" s="260"/>
      <c r="E181" s="125"/>
    </row>
    <row r="182" spans="1:5" x14ac:dyDescent="0.25">
      <c r="A182" s="38"/>
      <c r="B182" s="38"/>
      <c r="C182" s="38"/>
      <c r="D182" s="260"/>
      <c r="E182" s="125"/>
    </row>
    <row r="183" spans="1:5" x14ac:dyDescent="0.25">
      <c r="A183" s="38"/>
      <c r="B183" s="38"/>
      <c r="C183" s="38"/>
      <c r="D183" s="260"/>
      <c r="E183" s="125"/>
    </row>
    <row r="184" spans="1:5" x14ac:dyDescent="0.25">
      <c r="A184" s="38"/>
      <c r="B184" s="38"/>
      <c r="C184" s="38"/>
      <c r="D184" s="260"/>
      <c r="E184" s="125"/>
    </row>
    <row r="185" spans="1:5" x14ac:dyDescent="0.25">
      <c r="A185" s="38"/>
      <c r="B185" s="38"/>
      <c r="C185" s="38"/>
      <c r="D185" s="260"/>
      <c r="E185" s="125"/>
    </row>
    <row r="186" spans="1:5" x14ac:dyDescent="0.25">
      <c r="A186" s="38"/>
      <c r="B186" s="38"/>
      <c r="C186" s="38"/>
      <c r="D186" s="260"/>
      <c r="E186" s="125"/>
    </row>
    <row r="187" spans="1:5" x14ac:dyDescent="0.25">
      <c r="A187" s="38"/>
      <c r="B187" s="38"/>
      <c r="C187" s="38"/>
      <c r="D187" s="260"/>
      <c r="E187" s="125"/>
    </row>
    <row r="188" spans="1:5" x14ac:dyDescent="0.25">
      <c r="A188" s="38"/>
      <c r="B188" s="38"/>
      <c r="C188" s="38"/>
      <c r="D188" s="260"/>
      <c r="E188" s="125"/>
    </row>
    <row r="189" spans="1:5" x14ac:dyDescent="0.25">
      <c r="A189" s="38"/>
      <c r="B189" s="38"/>
      <c r="C189" s="38"/>
      <c r="D189" s="260"/>
      <c r="E189" s="125"/>
    </row>
    <row r="190" spans="1:5" x14ac:dyDescent="0.25">
      <c r="A190" s="38"/>
      <c r="B190" s="38"/>
      <c r="C190" s="38"/>
      <c r="D190" s="260"/>
      <c r="E190" s="125"/>
    </row>
    <row r="191" spans="1:5" x14ac:dyDescent="0.25">
      <c r="A191" s="38"/>
      <c r="B191" s="38"/>
      <c r="C191" s="38"/>
      <c r="D191" s="260"/>
      <c r="E191" s="125"/>
    </row>
    <row r="192" spans="1:5" x14ac:dyDescent="0.25">
      <c r="A192" s="38"/>
      <c r="B192" s="38"/>
      <c r="C192" s="38"/>
      <c r="D192" s="260"/>
      <c r="E192" s="125"/>
    </row>
    <row r="193" spans="1:5" x14ac:dyDescent="0.25">
      <c r="A193" s="38"/>
      <c r="B193" s="38"/>
      <c r="C193" s="38"/>
      <c r="D193" s="260"/>
      <c r="E193" s="125"/>
    </row>
    <row r="194" spans="1:5" x14ac:dyDescent="0.25">
      <c r="A194" s="38"/>
      <c r="B194" s="38"/>
      <c r="C194" s="38"/>
      <c r="D194" s="260"/>
      <c r="E194" s="125"/>
    </row>
    <row r="195" spans="1:5" x14ac:dyDescent="0.25">
      <c r="A195" s="38"/>
      <c r="B195" s="38"/>
      <c r="C195" s="38"/>
      <c r="D195" s="260"/>
      <c r="E195" s="125"/>
    </row>
    <row r="196" spans="1:5" x14ac:dyDescent="0.25">
      <c r="A196" s="38"/>
      <c r="B196" s="38"/>
      <c r="C196" s="38"/>
      <c r="D196" s="260"/>
      <c r="E196" s="125"/>
    </row>
    <row r="197" spans="1:5" x14ac:dyDescent="0.25">
      <c r="A197" s="38"/>
      <c r="B197" s="38"/>
      <c r="C197" s="38"/>
      <c r="D197" s="260"/>
      <c r="E197" s="125"/>
    </row>
    <row r="198" spans="1:5" x14ac:dyDescent="0.25">
      <c r="A198" s="38"/>
      <c r="B198" s="38"/>
      <c r="C198" s="38"/>
      <c r="D198" s="260"/>
      <c r="E198" s="125"/>
    </row>
    <row r="199" spans="1:5" x14ac:dyDescent="0.25">
      <c r="A199" s="38"/>
      <c r="B199" s="38"/>
      <c r="C199" s="38"/>
      <c r="D199" s="260"/>
      <c r="E199" s="125"/>
    </row>
    <row r="200" spans="1:5" x14ac:dyDescent="0.25">
      <c r="A200" s="38"/>
      <c r="B200" s="38"/>
      <c r="C200" s="38"/>
      <c r="D200" s="260"/>
      <c r="E200" s="125"/>
    </row>
    <row r="201" spans="1:5" x14ac:dyDescent="0.25">
      <c r="A201" s="38"/>
      <c r="B201" s="38"/>
      <c r="C201" s="38"/>
      <c r="D201" s="260"/>
      <c r="E201" s="125"/>
    </row>
    <row r="202" spans="1:5" x14ac:dyDescent="0.25">
      <c r="A202" s="38"/>
      <c r="B202" s="38"/>
      <c r="C202" s="38"/>
      <c r="D202" s="260"/>
      <c r="E202" s="125"/>
    </row>
    <row r="203" spans="1:5" x14ac:dyDescent="0.25">
      <c r="A203" s="38"/>
      <c r="B203" s="38"/>
      <c r="C203" s="38"/>
      <c r="D203" s="260"/>
      <c r="E203" s="125"/>
    </row>
    <row r="204" spans="1:5" x14ac:dyDescent="0.25">
      <c r="A204" s="38"/>
      <c r="B204" s="38"/>
      <c r="C204" s="38"/>
      <c r="D204" s="260"/>
      <c r="E204" s="125"/>
    </row>
    <row r="205" spans="1:5" x14ac:dyDescent="0.25">
      <c r="A205" s="38"/>
      <c r="B205" s="38"/>
      <c r="C205" s="38"/>
      <c r="D205" s="260"/>
      <c r="E205" s="125"/>
    </row>
    <row r="206" spans="1:5" x14ac:dyDescent="0.25">
      <c r="A206" s="38"/>
      <c r="B206" s="38"/>
      <c r="C206" s="38"/>
      <c r="D206" s="260"/>
      <c r="E206" s="125"/>
    </row>
    <row r="207" spans="1:5" x14ac:dyDescent="0.25">
      <c r="A207" s="38"/>
      <c r="B207" s="38"/>
      <c r="C207" s="38"/>
      <c r="D207" s="260"/>
      <c r="E207" s="125"/>
    </row>
    <row r="208" spans="1:5" x14ac:dyDescent="0.25">
      <c r="A208" s="38"/>
      <c r="B208" s="38"/>
      <c r="C208" s="38"/>
      <c r="D208" s="260"/>
      <c r="E208" s="125"/>
    </row>
    <row r="209" spans="1:5" x14ac:dyDescent="0.25">
      <c r="A209" s="38"/>
      <c r="B209" s="38"/>
      <c r="C209" s="38"/>
      <c r="D209" s="260"/>
      <c r="E209" s="125"/>
    </row>
    <row r="210" spans="1:5" x14ac:dyDescent="0.25">
      <c r="A210" s="38"/>
      <c r="B210" s="38"/>
      <c r="C210" s="38"/>
      <c r="D210" s="260"/>
      <c r="E210" s="125"/>
    </row>
    <row r="211" spans="1:5" x14ac:dyDescent="0.25">
      <c r="A211" s="38"/>
      <c r="B211" s="38"/>
      <c r="C211" s="38"/>
      <c r="D211" s="260"/>
      <c r="E211" s="125"/>
    </row>
    <row r="212" spans="1:5" x14ac:dyDescent="0.25">
      <c r="A212" s="38"/>
      <c r="B212" s="38"/>
      <c r="C212" s="38"/>
      <c r="D212" s="260"/>
      <c r="E212" s="125"/>
    </row>
    <row r="213" spans="1:5" x14ac:dyDescent="0.25">
      <c r="A213" s="38"/>
      <c r="B213" s="38"/>
      <c r="C213" s="38"/>
      <c r="D213" s="260"/>
      <c r="E213" s="125"/>
    </row>
    <row r="214" spans="1:5" x14ac:dyDescent="0.25">
      <c r="A214" s="38"/>
      <c r="B214" s="38"/>
      <c r="C214" s="38"/>
      <c r="D214" s="260"/>
      <c r="E214" s="125"/>
    </row>
    <row r="215" spans="1:5" x14ac:dyDescent="0.25">
      <c r="A215" s="38"/>
      <c r="B215" s="38"/>
      <c r="C215" s="38"/>
      <c r="D215" s="260"/>
      <c r="E215" s="125"/>
    </row>
    <row r="216" spans="1:5" x14ac:dyDescent="0.25">
      <c r="A216" s="38"/>
      <c r="B216" s="38"/>
      <c r="C216" s="38"/>
      <c r="D216" s="260"/>
      <c r="E216" s="125"/>
    </row>
    <row r="217" spans="1:5" x14ac:dyDescent="0.25">
      <c r="A217" s="38"/>
      <c r="B217" s="38"/>
      <c r="C217" s="38"/>
      <c r="D217" s="260"/>
      <c r="E217" s="125"/>
    </row>
    <row r="218" spans="1:5" x14ac:dyDescent="0.25">
      <c r="A218" s="38"/>
      <c r="B218" s="38"/>
      <c r="C218" s="38"/>
      <c r="D218" s="260"/>
      <c r="E218" s="125"/>
    </row>
    <row r="219" spans="1:5" x14ac:dyDescent="0.25">
      <c r="A219" s="38"/>
      <c r="B219" s="38"/>
      <c r="C219" s="38"/>
      <c r="D219" s="260"/>
      <c r="E219" s="125"/>
    </row>
    <row r="220" spans="1:5" x14ac:dyDescent="0.25">
      <c r="A220" s="38"/>
      <c r="B220" s="38"/>
      <c r="C220" s="38"/>
      <c r="D220" s="260"/>
      <c r="E220" s="125"/>
    </row>
    <row r="221" spans="1:5" x14ac:dyDescent="0.25">
      <c r="A221" s="38"/>
      <c r="B221" s="38"/>
      <c r="C221" s="38"/>
      <c r="D221" s="260"/>
      <c r="E221" s="125"/>
    </row>
    <row r="222" spans="1:5" x14ac:dyDescent="0.25">
      <c r="A222" s="38"/>
      <c r="B222" s="38"/>
      <c r="C222" s="38"/>
      <c r="D222" s="260"/>
      <c r="E222" s="125"/>
    </row>
    <row r="223" spans="1:5" x14ac:dyDescent="0.25">
      <c r="A223" s="38"/>
      <c r="B223" s="38"/>
      <c r="C223" s="38"/>
      <c r="D223" s="260"/>
      <c r="E223" s="125"/>
    </row>
    <row r="224" spans="1:5" x14ac:dyDescent="0.25">
      <c r="A224" s="38"/>
      <c r="B224" s="38"/>
      <c r="C224" s="38"/>
      <c r="D224" s="260"/>
      <c r="E224" s="125"/>
    </row>
    <row r="225" spans="1:5" x14ac:dyDescent="0.25">
      <c r="A225" s="38"/>
      <c r="B225" s="38"/>
      <c r="C225" s="38"/>
      <c r="D225" s="260"/>
      <c r="E225" s="125"/>
    </row>
    <row r="226" spans="1:5" x14ac:dyDescent="0.25">
      <c r="A226" s="38"/>
      <c r="B226" s="38"/>
      <c r="C226" s="38"/>
      <c r="D226" s="260"/>
      <c r="E226" s="125"/>
    </row>
    <row r="227" spans="1:5" x14ac:dyDescent="0.25">
      <c r="A227" s="38"/>
      <c r="B227" s="38"/>
      <c r="C227" s="38"/>
      <c r="D227" s="260"/>
      <c r="E227" s="125"/>
    </row>
    <row r="228" spans="1:5" x14ac:dyDescent="0.25">
      <c r="A228" s="38"/>
      <c r="B228" s="38"/>
      <c r="C228" s="38"/>
      <c r="D228" s="260"/>
      <c r="E228" s="125"/>
    </row>
    <row r="229" spans="1:5" x14ac:dyDescent="0.25">
      <c r="A229" s="38"/>
      <c r="B229" s="38"/>
      <c r="C229" s="38"/>
      <c r="D229" s="260"/>
      <c r="E229" s="125"/>
    </row>
    <row r="230" spans="1:5" x14ac:dyDescent="0.25">
      <c r="A230" s="38"/>
      <c r="B230" s="38"/>
      <c r="C230" s="38"/>
      <c r="D230" s="260"/>
      <c r="E230" s="125"/>
    </row>
    <row r="231" spans="1:5" x14ac:dyDescent="0.25">
      <c r="A231" s="38"/>
      <c r="B231" s="38"/>
      <c r="C231" s="38"/>
      <c r="D231" s="260"/>
      <c r="E231" s="125"/>
    </row>
    <row r="232" spans="1:5" x14ac:dyDescent="0.25">
      <c r="A232" s="38"/>
      <c r="B232" s="38"/>
      <c r="C232" s="38"/>
      <c r="D232" s="260"/>
      <c r="E232" s="125"/>
    </row>
    <row r="233" spans="1:5" x14ac:dyDescent="0.25">
      <c r="A233" s="38"/>
      <c r="B233" s="38"/>
      <c r="C233" s="38"/>
      <c r="D233" s="260"/>
      <c r="E233" s="125"/>
    </row>
    <row r="234" spans="1:5" x14ac:dyDescent="0.25">
      <c r="A234" s="38"/>
      <c r="B234" s="38"/>
      <c r="C234" s="38"/>
      <c r="D234" s="260"/>
      <c r="E234" s="125"/>
    </row>
    <row r="235" spans="1:5" x14ac:dyDescent="0.25">
      <c r="A235" s="38"/>
      <c r="B235" s="38"/>
      <c r="C235" s="38"/>
      <c r="D235" s="260"/>
      <c r="E235" s="125"/>
    </row>
    <row r="236" spans="1:5" x14ac:dyDescent="0.25">
      <c r="A236" s="38"/>
      <c r="B236" s="38"/>
      <c r="C236" s="38"/>
      <c r="D236" s="260"/>
      <c r="E236" s="125"/>
    </row>
    <row r="237" spans="1:5" x14ac:dyDescent="0.25">
      <c r="A237" s="38"/>
      <c r="B237" s="38"/>
      <c r="C237" s="38"/>
      <c r="D237" s="260"/>
      <c r="E237" s="125"/>
    </row>
    <row r="238" spans="1:5" x14ac:dyDescent="0.25">
      <c r="A238" s="38"/>
      <c r="B238" s="38"/>
      <c r="C238" s="38"/>
      <c r="D238" s="260"/>
      <c r="E238" s="125"/>
    </row>
    <row r="239" spans="1:5" x14ac:dyDescent="0.25">
      <c r="A239" s="38"/>
      <c r="B239" s="38"/>
      <c r="C239" s="38"/>
      <c r="D239" s="260"/>
      <c r="E239" s="125"/>
    </row>
    <row r="240" spans="1:5" x14ac:dyDescent="0.25">
      <c r="A240" s="38"/>
      <c r="B240" s="38"/>
      <c r="C240" s="38"/>
      <c r="D240" s="260"/>
      <c r="E240" s="125"/>
    </row>
    <row r="241" spans="1:5" x14ac:dyDescent="0.25">
      <c r="A241" s="38"/>
      <c r="B241" s="38"/>
      <c r="C241" s="38"/>
      <c r="D241" s="260"/>
      <c r="E241" s="125"/>
    </row>
    <row r="242" spans="1:5" x14ac:dyDescent="0.25">
      <c r="A242" s="38"/>
      <c r="B242" s="38"/>
      <c r="C242" s="38"/>
      <c r="D242" s="260"/>
      <c r="E242" s="125"/>
    </row>
    <row r="243" spans="1:5" x14ac:dyDescent="0.25">
      <c r="A243" s="38"/>
      <c r="B243" s="38"/>
      <c r="C243" s="38"/>
      <c r="D243" s="260"/>
      <c r="E243" s="125"/>
    </row>
    <row r="244" spans="1:5" x14ac:dyDescent="0.25">
      <c r="A244" s="38"/>
      <c r="B244" s="38"/>
      <c r="C244" s="38"/>
      <c r="D244" s="260"/>
      <c r="E244" s="125"/>
    </row>
    <row r="245" spans="1:5" x14ac:dyDescent="0.25">
      <c r="A245" s="38"/>
      <c r="B245" s="38"/>
      <c r="C245" s="38"/>
      <c r="D245" s="260"/>
      <c r="E245" s="125"/>
    </row>
    <row r="246" spans="1:5" x14ac:dyDescent="0.25">
      <c r="A246" s="38"/>
      <c r="B246" s="38"/>
      <c r="C246" s="38"/>
      <c r="D246" s="260"/>
      <c r="E246" s="125"/>
    </row>
    <row r="247" spans="1:5" x14ac:dyDescent="0.25">
      <c r="A247" s="38"/>
      <c r="B247" s="38"/>
      <c r="C247" s="38"/>
      <c r="D247" s="260"/>
      <c r="E247" s="125"/>
    </row>
    <row r="248" spans="1:5" x14ac:dyDescent="0.25">
      <c r="A248" s="38"/>
      <c r="B248" s="38"/>
      <c r="C248" s="38"/>
      <c r="D248" s="260"/>
      <c r="E248" s="125"/>
    </row>
    <row r="249" spans="1:5" x14ac:dyDescent="0.25">
      <c r="A249" s="38"/>
      <c r="B249" s="38"/>
      <c r="C249" s="38"/>
      <c r="D249" s="260"/>
      <c r="E249" s="125"/>
    </row>
    <row r="250" spans="1:5" x14ac:dyDescent="0.25">
      <c r="A250" s="38"/>
      <c r="B250" s="38"/>
      <c r="C250" s="38"/>
      <c r="D250" s="260"/>
      <c r="E250" s="125"/>
    </row>
    <row r="251" spans="1:5" x14ac:dyDescent="0.25">
      <c r="A251" s="38"/>
      <c r="B251" s="38"/>
      <c r="C251" s="38"/>
      <c r="D251" s="260"/>
      <c r="E251" s="125"/>
    </row>
    <row r="252" spans="1:5" x14ac:dyDescent="0.25">
      <c r="A252" s="38"/>
      <c r="B252" s="38"/>
      <c r="C252" s="38"/>
      <c r="D252" s="260"/>
      <c r="E252" s="125"/>
    </row>
    <row r="253" spans="1:5" x14ac:dyDescent="0.25">
      <c r="A253" s="38"/>
      <c r="B253" s="38"/>
      <c r="C253" s="38"/>
      <c r="D253" s="260"/>
      <c r="E253" s="125"/>
    </row>
    <row r="254" spans="1:5" x14ac:dyDescent="0.25">
      <c r="A254" s="38"/>
      <c r="B254" s="38"/>
      <c r="C254" s="38"/>
      <c r="D254" s="260"/>
      <c r="E254" s="125"/>
    </row>
    <row r="255" spans="1:5" x14ac:dyDescent="0.25">
      <c r="A255" s="38"/>
      <c r="B255" s="38"/>
      <c r="C255" s="38"/>
      <c r="D255" s="260"/>
      <c r="E255" s="125"/>
    </row>
    <row r="256" spans="1:5" x14ac:dyDescent="0.25">
      <c r="A256" s="38"/>
      <c r="B256" s="38"/>
      <c r="C256" s="38"/>
      <c r="D256" s="260"/>
      <c r="E256" s="125"/>
    </row>
    <row r="257" spans="1:5" x14ac:dyDescent="0.25">
      <c r="A257" s="38"/>
      <c r="B257" s="38"/>
      <c r="C257" s="38"/>
      <c r="D257" s="260"/>
      <c r="E257" s="125"/>
    </row>
    <row r="258" spans="1:5" x14ac:dyDescent="0.25">
      <c r="A258" s="38"/>
      <c r="B258" s="38"/>
      <c r="C258" s="38"/>
      <c r="D258" s="260"/>
      <c r="E258" s="125"/>
    </row>
    <row r="259" spans="1:5" x14ac:dyDescent="0.25">
      <c r="A259" s="38"/>
      <c r="B259" s="38"/>
      <c r="C259" s="38"/>
      <c r="D259" s="260"/>
      <c r="E259" s="125"/>
    </row>
    <row r="260" spans="1:5" x14ac:dyDescent="0.25">
      <c r="A260" s="38"/>
      <c r="B260" s="38"/>
      <c r="C260" s="38"/>
      <c r="D260" s="260"/>
      <c r="E260" s="125"/>
    </row>
    <row r="261" spans="1:5" x14ac:dyDescent="0.25">
      <c r="A261" s="38"/>
      <c r="B261" s="38"/>
      <c r="C261" s="38"/>
      <c r="D261" s="260"/>
      <c r="E261" s="125"/>
    </row>
    <row r="262" spans="1:5" x14ac:dyDescent="0.25">
      <c r="A262" s="38"/>
      <c r="B262" s="38"/>
      <c r="C262" s="38"/>
      <c r="D262" s="260"/>
      <c r="E262" s="125"/>
    </row>
    <row r="263" spans="1:5" x14ac:dyDescent="0.25">
      <c r="A263" s="38"/>
      <c r="B263" s="38"/>
      <c r="C263" s="38"/>
      <c r="D263" s="260"/>
      <c r="E263" s="125"/>
    </row>
    <row r="264" spans="1:5" x14ac:dyDescent="0.25">
      <c r="A264" s="38"/>
      <c r="B264" s="38"/>
      <c r="C264" s="38"/>
      <c r="D264" s="260"/>
      <c r="E264" s="125"/>
    </row>
    <row r="265" spans="1:5" x14ac:dyDescent="0.25">
      <c r="A265" s="38"/>
      <c r="B265" s="38"/>
      <c r="C265" s="38"/>
      <c r="D265" s="260"/>
      <c r="E265" s="125"/>
    </row>
    <row r="266" spans="1:5" x14ac:dyDescent="0.25">
      <c r="A266" s="38"/>
      <c r="B266" s="38"/>
      <c r="C266" s="38"/>
      <c r="D266" s="260"/>
      <c r="E266" s="125"/>
    </row>
    <row r="267" spans="1:5" x14ac:dyDescent="0.25">
      <c r="A267" s="38"/>
      <c r="B267" s="38"/>
      <c r="C267" s="38"/>
      <c r="D267" s="260"/>
      <c r="E267" s="125"/>
    </row>
    <row r="268" spans="1:5" x14ac:dyDescent="0.25">
      <c r="A268" s="38"/>
      <c r="B268" s="38"/>
      <c r="C268" s="38"/>
      <c r="D268" s="260"/>
      <c r="E268" s="125"/>
    </row>
    <row r="269" spans="1:5" x14ac:dyDescent="0.25">
      <c r="A269" s="38"/>
      <c r="B269" s="38"/>
      <c r="C269" s="38"/>
      <c r="D269" s="260"/>
      <c r="E269" s="125"/>
    </row>
    <row r="270" spans="1:5" x14ac:dyDescent="0.25">
      <c r="A270" s="38"/>
      <c r="B270" s="38"/>
      <c r="C270" s="38"/>
      <c r="D270" s="260"/>
      <c r="E270" s="125"/>
    </row>
    <row r="271" spans="1:5" x14ac:dyDescent="0.25">
      <c r="A271" s="38"/>
      <c r="B271" s="38"/>
      <c r="C271" s="38"/>
      <c r="D271" s="260"/>
      <c r="E271" s="125"/>
    </row>
    <row r="272" spans="1:5" x14ac:dyDescent="0.25">
      <c r="A272" s="38"/>
      <c r="B272" s="38"/>
      <c r="C272" s="38"/>
      <c r="D272" s="260"/>
      <c r="E272" s="125"/>
    </row>
    <row r="273" spans="1:5" x14ac:dyDescent="0.25">
      <c r="A273" s="38"/>
      <c r="B273" s="38"/>
      <c r="C273" s="38"/>
      <c r="D273" s="260"/>
      <c r="E273" s="125"/>
    </row>
    <row r="274" spans="1:5" x14ac:dyDescent="0.25">
      <c r="A274" s="38"/>
      <c r="B274" s="38"/>
      <c r="C274" s="38"/>
      <c r="D274" s="260"/>
      <c r="E274" s="125"/>
    </row>
    <row r="275" spans="1:5" x14ac:dyDescent="0.25">
      <c r="A275" s="38"/>
      <c r="B275" s="38"/>
      <c r="C275" s="38"/>
      <c r="D275" s="260"/>
      <c r="E275" s="125"/>
    </row>
    <row r="276" spans="1:5" x14ac:dyDescent="0.25">
      <c r="A276" s="38"/>
      <c r="B276" s="38"/>
      <c r="C276" s="38"/>
      <c r="D276" s="260"/>
      <c r="E276" s="125"/>
    </row>
    <row r="277" spans="1:5" x14ac:dyDescent="0.25">
      <c r="A277" s="38"/>
      <c r="B277" s="38"/>
      <c r="C277" s="38"/>
      <c r="D277" s="260"/>
      <c r="E277" s="125"/>
    </row>
    <row r="278" spans="1:5" x14ac:dyDescent="0.25">
      <c r="A278" s="38"/>
      <c r="B278" s="38"/>
      <c r="C278" s="38"/>
      <c r="D278" s="260"/>
      <c r="E278" s="125"/>
    </row>
    <row r="279" spans="1:5" x14ac:dyDescent="0.25">
      <c r="A279" s="38"/>
      <c r="B279" s="38"/>
      <c r="C279" s="38"/>
      <c r="D279" s="260"/>
      <c r="E279" s="125"/>
    </row>
    <row r="280" spans="1:5" x14ac:dyDescent="0.25">
      <c r="A280" s="38"/>
      <c r="B280" s="38"/>
      <c r="C280" s="38"/>
      <c r="D280" s="260"/>
      <c r="E280" s="125"/>
    </row>
    <row r="281" spans="1:5" x14ac:dyDescent="0.25">
      <c r="A281" s="38"/>
      <c r="B281" s="38"/>
      <c r="C281" s="38"/>
      <c r="D281" s="260"/>
      <c r="E281" s="125"/>
    </row>
    <row r="282" spans="1:5" x14ac:dyDescent="0.25">
      <c r="A282" s="38"/>
      <c r="B282" s="38"/>
      <c r="C282" s="38"/>
      <c r="D282" s="260"/>
      <c r="E282" s="125"/>
    </row>
    <row r="283" spans="1:5" x14ac:dyDescent="0.25">
      <c r="A283" s="38"/>
      <c r="B283" s="38"/>
      <c r="C283" s="38"/>
      <c r="D283" s="260"/>
      <c r="E283" s="125"/>
    </row>
    <row r="284" spans="1:5" x14ac:dyDescent="0.25">
      <c r="A284" s="38"/>
      <c r="B284" s="38"/>
      <c r="C284" s="38"/>
      <c r="D284" s="260"/>
      <c r="E284" s="125"/>
    </row>
    <row r="285" spans="1:5" x14ac:dyDescent="0.25">
      <c r="A285" s="38"/>
      <c r="B285" s="38"/>
      <c r="C285" s="38"/>
      <c r="D285" s="260"/>
      <c r="E285" s="125"/>
    </row>
    <row r="286" spans="1:5" x14ac:dyDescent="0.25">
      <c r="A286" s="38"/>
      <c r="B286" s="38"/>
      <c r="C286" s="38"/>
      <c r="D286" s="260"/>
      <c r="E286" s="125"/>
    </row>
    <row r="287" spans="1:5" x14ac:dyDescent="0.25">
      <c r="A287" s="38"/>
      <c r="B287" s="38"/>
      <c r="C287" s="38"/>
      <c r="D287" s="260"/>
      <c r="E287" s="125"/>
    </row>
    <row r="288" spans="1:5" x14ac:dyDescent="0.25">
      <c r="A288" s="38"/>
      <c r="B288" s="38"/>
      <c r="C288" s="38"/>
      <c r="D288" s="260"/>
      <c r="E288" s="125"/>
    </row>
    <row r="289" spans="1:5" x14ac:dyDescent="0.25">
      <c r="A289" s="38"/>
      <c r="B289" s="38"/>
      <c r="C289" s="38"/>
      <c r="D289" s="260"/>
      <c r="E289" s="125"/>
    </row>
    <row r="290" spans="1:5" x14ac:dyDescent="0.25">
      <c r="A290" s="38"/>
      <c r="B290" s="38"/>
      <c r="C290" s="38"/>
      <c r="D290" s="260"/>
      <c r="E290" s="125"/>
    </row>
    <row r="291" spans="1:5" x14ac:dyDescent="0.25">
      <c r="A291" s="38"/>
      <c r="B291" s="38"/>
      <c r="C291" s="38"/>
      <c r="D291" s="260"/>
      <c r="E291" s="125"/>
    </row>
    <row r="292" spans="1:5" x14ac:dyDescent="0.25">
      <c r="A292" s="38"/>
      <c r="B292" s="38"/>
      <c r="C292" s="38"/>
      <c r="D292" s="260"/>
      <c r="E292" s="125"/>
    </row>
    <row r="293" spans="1:5" x14ac:dyDescent="0.25">
      <c r="A293" s="38"/>
      <c r="B293" s="38"/>
      <c r="C293" s="38"/>
      <c r="D293" s="260"/>
      <c r="E293" s="125"/>
    </row>
    <row r="294" spans="1:5" x14ac:dyDescent="0.25">
      <c r="A294" s="38"/>
      <c r="B294" s="38"/>
      <c r="C294" s="38"/>
      <c r="D294" s="260"/>
      <c r="E294" s="125"/>
    </row>
    <row r="295" spans="1:5" x14ac:dyDescent="0.25">
      <c r="A295" s="38"/>
      <c r="B295" s="38"/>
      <c r="C295" s="38"/>
      <c r="D295" s="260"/>
      <c r="E295" s="125"/>
    </row>
    <row r="296" spans="1:5" x14ac:dyDescent="0.25">
      <c r="A296" s="38"/>
      <c r="B296" s="38"/>
      <c r="C296" s="38"/>
      <c r="D296" s="260"/>
      <c r="E296" s="125"/>
    </row>
    <row r="297" spans="1:5" x14ac:dyDescent="0.25">
      <c r="A297" s="38"/>
      <c r="B297" s="38"/>
      <c r="C297" s="38"/>
      <c r="D297" s="260"/>
      <c r="E297" s="125"/>
    </row>
    <row r="298" spans="1:5" x14ac:dyDescent="0.25">
      <c r="A298" s="38"/>
      <c r="B298" s="38"/>
      <c r="C298" s="38"/>
      <c r="D298" s="260"/>
      <c r="E298" s="125"/>
    </row>
    <row r="299" spans="1:5" x14ac:dyDescent="0.25">
      <c r="A299" s="38"/>
      <c r="B299" s="38"/>
      <c r="C299" s="38"/>
      <c r="D299" s="260"/>
      <c r="E299" s="125"/>
    </row>
    <row r="300" spans="1:5" x14ac:dyDescent="0.25">
      <c r="A300" s="38"/>
      <c r="B300" s="38"/>
      <c r="C300" s="38"/>
      <c r="D300" s="260"/>
      <c r="E300" s="125"/>
    </row>
    <row r="301" spans="1:5" x14ac:dyDescent="0.25">
      <c r="A301" s="38"/>
      <c r="B301" s="38"/>
      <c r="C301" s="38"/>
      <c r="D301" s="260"/>
      <c r="E301" s="125"/>
    </row>
    <row r="302" spans="1:5" x14ac:dyDescent="0.25">
      <c r="A302" s="38"/>
      <c r="B302" s="38"/>
      <c r="C302" s="38"/>
      <c r="D302" s="260"/>
      <c r="E302" s="125"/>
    </row>
    <row r="303" spans="1:5" x14ac:dyDescent="0.25">
      <c r="A303" s="38"/>
      <c r="B303" s="38"/>
      <c r="C303" s="38"/>
      <c r="D303" s="260"/>
      <c r="E303" s="125"/>
    </row>
    <row r="304" spans="1:5" x14ac:dyDescent="0.25">
      <c r="A304" s="38"/>
      <c r="B304" s="38"/>
      <c r="C304" s="38"/>
      <c r="D304" s="260"/>
      <c r="E304" s="125"/>
    </row>
    <row r="305" spans="1:5" x14ac:dyDescent="0.25">
      <c r="A305" s="38"/>
      <c r="B305" s="38"/>
      <c r="C305" s="38"/>
      <c r="D305" s="260"/>
      <c r="E305" s="125"/>
    </row>
    <row r="306" spans="1:5" x14ac:dyDescent="0.25">
      <c r="A306" s="38"/>
      <c r="B306" s="38"/>
      <c r="C306" s="38"/>
      <c r="D306" s="260"/>
      <c r="E306" s="125"/>
    </row>
    <row r="307" spans="1:5" x14ac:dyDescent="0.25">
      <c r="A307" s="38"/>
      <c r="B307" s="38"/>
      <c r="C307" s="38"/>
      <c r="D307" s="260"/>
      <c r="E307" s="125"/>
    </row>
    <row r="308" spans="1:5" x14ac:dyDescent="0.25">
      <c r="A308" s="38"/>
      <c r="B308" s="38"/>
      <c r="C308" s="38"/>
      <c r="D308" s="260"/>
      <c r="E308" s="125"/>
    </row>
    <row r="309" spans="1:5" x14ac:dyDescent="0.25">
      <c r="A309" s="38"/>
      <c r="B309" s="38"/>
      <c r="C309" s="38"/>
      <c r="D309" s="260"/>
      <c r="E309" s="125"/>
    </row>
    <row r="310" spans="1:5" x14ac:dyDescent="0.25">
      <c r="A310" s="38"/>
      <c r="B310" s="38"/>
      <c r="C310" s="38"/>
      <c r="D310" s="260"/>
      <c r="E310" s="125"/>
    </row>
    <row r="311" spans="1:5" x14ac:dyDescent="0.25">
      <c r="A311" s="38"/>
      <c r="B311" s="38"/>
      <c r="C311" s="38"/>
      <c r="D311" s="260"/>
      <c r="E311" s="125"/>
    </row>
    <row r="312" spans="1:5" x14ac:dyDescent="0.25">
      <c r="A312" s="38"/>
      <c r="B312" s="38"/>
      <c r="C312" s="38"/>
      <c r="D312" s="260"/>
      <c r="E312" s="125"/>
    </row>
    <row r="313" spans="1:5" x14ac:dyDescent="0.25">
      <c r="A313" s="38"/>
      <c r="B313" s="38"/>
      <c r="C313" s="38"/>
      <c r="D313" s="260"/>
      <c r="E313" s="125"/>
    </row>
    <row r="314" spans="1:5" x14ac:dyDescent="0.25">
      <c r="A314" s="38"/>
      <c r="B314" s="38"/>
      <c r="C314" s="38"/>
      <c r="D314" s="260"/>
      <c r="E314" s="125"/>
    </row>
    <row r="315" spans="1:5" x14ac:dyDescent="0.25">
      <c r="A315" s="38"/>
      <c r="B315" s="38"/>
      <c r="C315" s="38"/>
      <c r="D315" s="260"/>
      <c r="E315" s="125"/>
    </row>
    <row r="316" spans="1:5" x14ac:dyDescent="0.25">
      <c r="A316" s="38"/>
      <c r="B316" s="38"/>
      <c r="C316" s="38"/>
      <c r="D316" s="260"/>
      <c r="E316" s="125"/>
    </row>
    <row r="317" spans="1:5" x14ac:dyDescent="0.25">
      <c r="A317" s="38"/>
      <c r="B317" s="38"/>
      <c r="C317" s="38"/>
      <c r="D317" s="260"/>
      <c r="E317" s="125"/>
    </row>
    <row r="318" spans="1:5" x14ac:dyDescent="0.25">
      <c r="A318" s="38"/>
      <c r="B318" s="38"/>
      <c r="C318" s="38"/>
      <c r="D318" s="260"/>
      <c r="E318" s="125"/>
    </row>
    <row r="319" spans="1:5" x14ac:dyDescent="0.25">
      <c r="A319" s="38"/>
      <c r="B319" s="38"/>
      <c r="C319" s="38"/>
      <c r="D319" s="260"/>
      <c r="E319" s="125"/>
    </row>
    <row r="320" spans="1:5" x14ac:dyDescent="0.25">
      <c r="A320" s="38"/>
      <c r="B320" s="38"/>
      <c r="C320" s="38"/>
      <c r="D320" s="260"/>
      <c r="E320" s="125"/>
    </row>
    <row r="321" spans="1:5" x14ac:dyDescent="0.25">
      <c r="A321" s="38"/>
      <c r="B321" s="38"/>
      <c r="C321" s="38"/>
      <c r="D321" s="260"/>
      <c r="E321" s="125"/>
    </row>
    <row r="322" spans="1:5" x14ac:dyDescent="0.25">
      <c r="A322" s="38"/>
      <c r="B322" s="38"/>
      <c r="C322" s="38"/>
      <c r="D322" s="260"/>
      <c r="E322" s="125"/>
    </row>
    <row r="323" spans="1:5" x14ac:dyDescent="0.25">
      <c r="A323" s="38"/>
      <c r="B323" s="38"/>
      <c r="C323" s="38"/>
      <c r="D323" s="260"/>
      <c r="E323" s="125"/>
    </row>
    <row r="324" spans="1:5" x14ac:dyDescent="0.25">
      <c r="A324" s="38"/>
      <c r="B324" s="38"/>
      <c r="C324" s="38"/>
      <c r="D324" s="260"/>
      <c r="E324" s="125"/>
    </row>
    <row r="325" spans="1:5" x14ac:dyDescent="0.25">
      <c r="A325" s="38"/>
      <c r="B325" s="38"/>
      <c r="C325" s="38"/>
      <c r="D325" s="260"/>
      <c r="E325" s="125"/>
    </row>
    <row r="326" spans="1:5" x14ac:dyDescent="0.25">
      <c r="A326" s="38"/>
      <c r="B326" s="38"/>
      <c r="C326" s="38"/>
      <c r="D326" s="260"/>
      <c r="E326" s="125"/>
    </row>
    <row r="327" spans="1:5" x14ac:dyDescent="0.25">
      <c r="A327" s="38"/>
      <c r="B327" s="38"/>
      <c r="C327" s="38"/>
      <c r="D327" s="260"/>
      <c r="E327" s="125"/>
    </row>
    <row r="328" spans="1:5" x14ac:dyDescent="0.25">
      <c r="A328" s="38"/>
      <c r="B328" s="38"/>
      <c r="C328" s="38"/>
      <c r="D328" s="260"/>
      <c r="E328" s="125"/>
    </row>
    <row r="329" spans="1:5" x14ac:dyDescent="0.25">
      <c r="A329" s="38"/>
      <c r="B329" s="38"/>
      <c r="C329" s="38"/>
      <c r="D329" s="260"/>
      <c r="E329" s="125"/>
    </row>
    <row r="330" spans="1:5" x14ac:dyDescent="0.25">
      <c r="A330" s="38"/>
      <c r="B330" s="38"/>
      <c r="C330" s="38"/>
      <c r="D330" s="260"/>
      <c r="E330" s="125"/>
    </row>
    <row r="331" spans="1:5" x14ac:dyDescent="0.25">
      <c r="A331" s="38"/>
      <c r="B331" s="38"/>
      <c r="C331" s="38"/>
      <c r="D331" s="260"/>
      <c r="E331" s="125"/>
    </row>
    <row r="332" spans="1:5" x14ac:dyDescent="0.25">
      <c r="A332" s="38"/>
      <c r="B332" s="38"/>
      <c r="C332" s="38"/>
      <c r="D332" s="260"/>
      <c r="E332" s="125"/>
    </row>
    <row r="333" spans="1:5" x14ac:dyDescent="0.25">
      <c r="A333" s="38"/>
      <c r="B333" s="38"/>
      <c r="C333" s="38"/>
      <c r="D333" s="260"/>
      <c r="E333" s="125"/>
    </row>
    <row r="334" spans="1:5" x14ac:dyDescent="0.25">
      <c r="A334" s="38"/>
      <c r="B334" s="38"/>
      <c r="C334" s="38"/>
      <c r="D334" s="260"/>
      <c r="E334" s="125"/>
    </row>
    <row r="335" spans="1:5" x14ac:dyDescent="0.25">
      <c r="A335" s="38"/>
      <c r="B335" s="38"/>
      <c r="C335" s="38"/>
      <c r="D335" s="260"/>
      <c r="E335" s="125"/>
    </row>
    <row r="336" spans="1:5" x14ac:dyDescent="0.25">
      <c r="A336" s="38"/>
      <c r="B336" s="38"/>
      <c r="C336" s="38"/>
      <c r="D336" s="260"/>
      <c r="E336" s="125"/>
    </row>
    <row r="337" spans="1:5" x14ac:dyDescent="0.25">
      <c r="A337" s="38"/>
      <c r="B337" s="38"/>
      <c r="C337" s="38"/>
      <c r="D337" s="260"/>
      <c r="E337" s="125"/>
    </row>
    <row r="338" spans="1:5" x14ac:dyDescent="0.25">
      <c r="A338" s="38"/>
      <c r="B338" s="38"/>
      <c r="C338" s="38"/>
      <c r="D338" s="260"/>
      <c r="E338" s="125"/>
    </row>
    <row r="339" spans="1:5" x14ac:dyDescent="0.25">
      <c r="A339" s="38"/>
      <c r="B339" s="38"/>
      <c r="C339" s="38"/>
      <c r="D339" s="260"/>
      <c r="E339" s="125"/>
    </row>
    <row r="340" spans="1:5" x14ac:dyDescent="0.25">
      <c r="A340" s="38"/>
      <c r="B340" s="38"/>
      <c r="C340" s="38"/>
      <c r="D340" s="260"/>
      <c r="E340" s="125"/>
    </row>
    <row r="341" spans="1:5" x14ac:dyDescent="0.25">
      <c r="A341" s="38"/>
      <c r="B341" s="38"/>
      <c r="C341" s="38"/>
      <c r="D341" s="260"/>
      <c r="E341" s="125"/>
    </row>
    <row r="342" spans="1:5" x14ac:dyDescent="0.25">
      <c r="A342" s="38"/>
      <c r="B342" s="38"/>
      <c r="C342" s="38"/>
      <c r="D342" s="260"/>
      <c r="E342" s="125"/>
    </row>
    <row r="343" spans="1:5" x14ac:dyDescent="0.25">
      <c r="A343" s="38"/>
      <c r="B343" s="38"/>
      <c r="C343" s="38"/>
      <c r="D343" s="260"/>
      <c r="E343" s="125"/>
    </row>
    <row r="344" spans="1:5" x14ac:dyDescent="0.25">
      <c r="A344" s="38"/>
      <c r="B344" s="38"/>
      <c r="C344" s="38"/>
      <c r="D344" s="260"/>
      <c r="E344" s="125"/>
    </row>
    <row r="345" spans="1:5" x14ac:dyDescent="0.25">
      <c r="A345" s="38"/>
      <c r="B345" s="38"/>
      <c r="C345" s="38"/>
      <c r="D345" s="260"/>
      <c r="E345" s="125"/>
    </row>
    <row r="346" spans="1:5" x14ac:dyDescent="0.25">
      <c r="A346" s="38"/>
      <c r="B346" s="38"/>
      <c r="C346" s="38"/>
      <c r="D346" s="260"/>
      <c r="E346" s="125"/>
    </row>
    <row r="347" spans="1:5" x14ac:dyDescent="0.25">
      <c r="A347" s="38"/>
      <c r="B347" s="38"/>
      <c r="C347" s="38"/>
      <c r="D347" s="260"/>
      <c r="E347" s="125"/>
    </row>
    <row r="348" spans="1:5" x14ac:dyDescent="0.25">
      <c r="A348" s="38"/>
      <c r="B348" s="38"/>
      <c r="C348" s="38"/>
      <c r="D348" s="260"/>
      <c r="E348" s="125"/>
    </row>
    <row r="349" spans="1:5" x14ac:dyDescent="0.25">
      <c r="A349" s="38"/>
      <c r="B349" s="38"/>
      <c r="C349" s="38"/>
      <c r="D349" s="260"/>
      <c r="E349" s="125"/>
    </row>
    <row r="350" spans="1:5" x14ac:dyDescent="0.25">
      <c r="A350" s="38"/>
      <c r="B350" s="38"/>
      <c r="C350" s="38"/>
      <c r="D350" s="260"/>
      <c r="E350" s="125"/>
    </row>
    <row r="351" spans="1:5" x14ac:dyDescent="0.25">
      <c r="A351" s="38"/>
      <c r="B351" s="38"/>
      <c r="C351" s="38"/>
      <c r="D351" s="260"/>
      <c r="E351" s="125"/>
    </row>
    <row r="352" spans="1:5" x14ac:dyDescent="0.25">
      <c r="A352" s="38"/>
      <c r="B352" s="38"/>
      <c r="C352" s="38"/>
      <c r="D352" s="260"/>
      <c r="E352" s="125"/>
    </row>
    <row r="353" spans="1:5" x14ac:dyDescent="0.25">
      <c r="A353" s="38"/>
      <c r="B353" s="38"/>
      <c r="C353" s="38"/>
      <c r="D353" s="260"/>
      <c r="E353" s="125"/>
    </row>
    <row r="354" spans="1:5" x14ac:dyDescent="0.25">
      <c r="A354" s="38"/>
      <c r="B354" s="38"/>
      <c r="C354" s="38"/>
      <c r="D354" s="260"/>
      <c r="E354" s="125"/>
    </row>
    <row r="355" spans="1:5" x14ac:dyDescent="0.25">
      <c r="A355" s="38"/>
      <c r="B355" s="38"/>
      <c r="C355" s="38"/>
      <c r="D355" s="260"/>
      <c r="E355" s="125"/>
    </row>
    <row r="356" spans="1:5" x14ac:dyDescent="0.25">
      <c r="A356" s="38"/>
      <c r="B356" s="38"/>
      <c r="C356" s="38"/>
      <c r="D356" s="260"/>
      <c r="E356" s="125"/>
    </row>
    <row r="357" spans="1:5" x14ac:dyDescent="0.25">
      <c r="A357" s="38"/>
      <c r="B357" s="38"/>
      <c r="C357" s="38"/>
      <c r="D357" s="260"/>
      <c r="E357" s="125"/>
    </row>
    <row r="358" spans="1:5" x14ac:dyDescent="0.25">
      <c r="A358" s="38"/>
      <c r="B358" s="38"/>
      <c r="C358" s="38"/>
      <c r="D358" s="260"/>
      <c r="E358" s="125"/>
    </row>
    <row r="359" spans="1:5" x14ac:dyDescent="0.25">
      <c r="A359" s="38"/>
      <c r="B359" s="38"/>
      <c r="C359" s="38"/>
      <c r="D359" s="260"/>
      <c r="E359" s="125"/>
    </row>
    <row r="360" spans="1:5" x14ac:dyDescent="0.25">
      <c r="A360" s="38"/>
      <c r="B360" s="38"/>
      <c r="C360" s="38"/>
      <c r="D360" s="260"/>
      <c r="E360" s="125"/>
    </row>
    <row r="361" spans="1:5" x14ac:dyDescent="0.25">
      <c r="A361" s="38"/>
      <c r="B361" s="38"/>
      <c r="C361" s="38"/>
      <c r="D361" s="260"/>
      <c r="E361" s="125"/>
    </row>
    <row r="362" spans="1:5" x14ac:dyDescent="0.25">
      <c r="A362" s="38"/>
      <c r="B362" s="38"/>
      <c r="C362" s="38"/>
      <c r="D362" s="260"/>
      <c r="E362" s="125"/>
    </row>
    <row r="363" spans="1:5" x14ac:dyDescent="0.25">
      <c r="A363" s="38"/>
      <c r="B363" s="38"/>
      <c r="C363" s="38"/>
      <c r="D363" s="260"/>
      <c r="E363" s="125"/>
    </row>
    <row r="364" spans="1:5" x14ac:dyDescent="0.25">
      <c r="A364" s="38"/>
      <c r="B364" s="38"/>
      <c r="C364" s="38"/>
      <c r="D364" s="260"/>
      <c r="E364" s="125"/>
    </row>
    <row r="365" spans="1:5" x14ac:dyDescent="0.25">
      <c r="A365" s="38"/>
      <c r="B365" s="38"/>
      <c r="C365" s="38"/>
      <c r="D365" s="260"/>
      <c r="E365" s="125"/>
    </row>
    <row r="366" spans="1:5" x14ac:dyDescent="0.25">
      <c r="A366" s="38"/>
      <c r="B366" s="38"/>
      <c r="C366" s="38"/>
      <c r="D366" s="260"/>
      <c r="E366" s="125"/>
    </row>
    <row r="367" spans="1:5" x14ac:dyDescent="0.25">
      <c r="A367" s="38"/>
      <c r="B367" s="38"/>
      <c r="C367" s="38"/>
      <c r="D367" s="260"/>
      <c r="E367" s="125"/>
    </row>
    <row r="368" spans="1:5" x14ac:dyDescent="0.25">
      <c r="A368" s="38"/>
      <c r="B368" s="38"/>
      <c r="C368" s="38"/>
      <c r="D368" s="260"/>
      <c r="E368" s="125"/>
    </row>
    <row r="369" spans="1:5" x14ac:dyDescent="0.25">
      <c r="A369" s="38"/>
      <c r="B369" s="38"/>
      <c r="C369" s="38"/>
      <c r="D369" s="260"/>
      <c r="E369" s="125"/>
    </row>
    <row r="370" spans="1:5" x14ac:dyDescent="0.25">
      <c r="A370" s="38"/>
      <c r="B370" s="38"/>
      <c r="C370" s="38"/>
      <c r="D370" s="260"/>
      <c r="E370" s="125"/>
    </row>
    <row r="371" spans="1:5" x14ac:dyDescent="0.25">
      <c r="A371" s="38"/>
      <c r="B371" s="38"/>
      <c r="C371" s="38"/>
      <c r="D371" s="260"/>
      <c r="E371" s="125"/>
    </row>
    <row r="372" spans="1:5" x14ac:dyDescent="0.25">
      <c r="A372" s="38"/>
      <c r="B372" s="38"/>
      <c r="C372" s="38"/>
      <c r="D372" s="260"/>
      <c r="E372" s="125"/>
    </row>
    <row r="373" spans="1:5" x14ac:dyDescent="0.25">
      <c r="A373" s="38"/>
      <c r="B373" s="38"/>
      <c r="C373" s="38"/>
      <c r="D373" s="260"/>
      <c r="E373" s="125"/>
    </row>
    <row r="374" spans="1:5" x14ac:dyDescent="0.25">
      <c r="A374" s="38"/>
      <c r="B374" s="38"/>
      <c r="C374" s="38"/>
      <c r="D374" s="260"/>
      <c r="E374" s="125"/>
    </row>
    <row r="375" spans="1:5" x14ac:dyDescent="0.25">
      <c r="A375" s="38"/>
      <c r="B375" s="38"/>
      <c r="C375" s="38"/>
      <c r="D375" s="260"/>
      <c r="E375" s="125"/>
    </row>
    <row r="376" spans="1:5" x14ac:dyDescent="0.25">
      <c r="A376" s="38"/>
      <c r="B376" s="38"/>
      <c r="C376" s="38"/>
      <c r="D376" s="260"/>
      <c r="E376" s="125"/>
    </row>
    <row r="377" spans="1:5" x14ac:dyDescent="0.25">
      <c r="A377" s="38"/>
      <c r="B377" s="38"/>
      <c r="C377" s="38"/>
      <c r="D377" s="260"/>
      <c r="E377" s="125"/>
    </row>
    <row r="378" spans="1:5" x14ac:dyDescent="0.25">
      <c r="A378" s="38"/>
      <c r="B378" s="38"/>
      <c r="C378" s="38"/>
      <c r="D378" s="260"/>
      <c r="E378" s="125"/>
    </row>
    <row r="379" spans="1:5" x14ac:dyDescent="0.25">
      <c r="A379" s="38"/>
      <c r="B379" s="38"/>
      <c r="C379" s="38"/>
      <c r="D379" s="260"/>
      <c r="E379" s="125"/>
    </row>
    <row r="380" spans="1:5" x14ac:dyDescent="0.25">
      <c r="A380" s="38"/>
      <c r="B380" s="38"/>
      <c r="C380" s="38"/>
      <c r="D380" s="260"/>
      <c r="E380" s="125"/>
    </row>
    <row r="381" spans="1:5" x14ac:dyDescent="0.25">
      <c r="A381" s="38"/>
      <c r="B381" s="38"/>
      <c r="C381" s="38"/>
      <c r="D381" s="260"/>
      <c r="E381" s="125"/>
    </row>
    <row r="382" spans="1:5" x14ac:dyDescent="0.25">
      <c r="A382" s="38"/>
      <c r="B382" s="38"/>
      <c r="C382" s="38"/>
      <c r="D382" s="260"/>
      <c r="E382" s="125"/>
    </row>
    <row r="383" spans="1:5" x14ac:dyDescent="0.25">
      <c r="A383" s="38"/>
      <c r="B383" s="38"/>
      <c r="C383" s="38"/>
      <c r="D383" s="260"/>
      <c r="E383" s="125"/>
    </row>
    <row r="384" spans="1:5" x14ac:dyDescent="0.25">
      <c r="A384" s="38"/>
      <c r="B384" s="38"/>
      <c r="C384" s="38"/>
      <c r="D384" s="260"/>
      <c r="E384" s="125"/>
    </row>
    <row r="385" spans="1:5" x14ac:dyDescent="0.25">
      <c r="A385" s="38"/>
      <c r="B385" s="38"/>
      <c r="C385" s="38"/>
      <c r="D385" s="260"/>
      <c r="E385" s="125"/>
    </row>
    <row r="386" spans="1:5" x14ac:dyDescent="0.25">
      <c r="A386" s="38"/>
      <c r="B386" s="38"/>
      <c r="C386" s="38"/>
      <c r="D386" s="260"/>
      <c r="E386" s="125"/>
    </row>
    <row r="387" spans="1:5" x14ac:dyDescent="0.25">
      <c r="A387" s="38"/>
      <c r="B387" s="38"/>
      <c r="C387" s="38"/>
      <c r="D387" s="260"/>
      <c r="E387" s="125"/>
    </row>
    <row r="388" spans="1:5" x14ac:dyDescent="0.25">
      <c r="A388" s="38"/>
      <c r="B388" s="38"/>
      <c r="C388" s="38"/>
      <c r="D388" s="260"/>
      <c r="E388" s="125"/>
    </row>
    <row r="389" spans="1:5" x14ac:dyDescent="0.25">
      <c r="A389" s="38"/>
      <c r="B389" s="38"/>
      <c r="C389" s="38"/>
      <c r="D389" s="260"/>
      <c r="E389" s="125"/>
    </row>
    <row r="390" spans="1:5" x14ac:dyDescent="0.25">
      <c r="A390" s="38"/>
      <c r="B390" s="38"/>
      <c r="C390" s="38"/>
      <c r="D390" s="260"/>
      <c r="E390" s="125"/>
    </row>
    <row r="391" spans="1:5" x14ac:dyDescent="0.25">
      <c r="A391" s="38"/>
      <c r="B391" s="38"/>
      <c r="C391" s="38"/>
      <c r="D391" s="260"/>
      <c r="E391" s="125"/>
    </row>
    <row r="392" spans="1:5" x14ac:dyDescent="0.25">
      <c r="A392" s="38"/>
      <c r="B392" s="38"/>
      <c r="C392" s="38"/>
      <c r="D392" s="260"/>
      <c r="E392" s="125"/>
    </row>
    <row r="393" spans="1:5" x14ac:dyDescent="0.25">
      <c r="A393" s="38"/>
      <c r="B393" s="38"/>
      <c r="C393" s="38"/>
      <c r="D393" s="260"/>
      <c r="E393" s="125"/>
    </row>
    <row r="394" spans="1:5" x14ac:dyDescent="0.25">
      <c r="A394" s="38"/>
      <c r="B394" s="38"/>
      <c r="C394" s="38"/>
      <c r="D394" s="260"/>
      <c r="E394" s="125"/>
    </row>
    <row r="395" spans="1:5" x14ac:dyDescent="0.25">
      <c r="A395" s="38"/>
      <c r="B395" s="38"/>
      <c r="C395" s="38"/>
      <c r="D395" s="260"/>
      <c r="E395" s="125"/>
    </row>
    <row r="396" spans="1:5" x14ac:dyDescent="0.25">
      <c r="A396" s="38"/>
      <c r="B396" s="38"/>
      <c r="C396" s="38"/>
      <c r="D396" s="260"/>
      <c r="E396" s="125"/>
    </row>
    <row r="397" spans="1:5" x14ac:dyDescent="0.25">
      <c r="A397" s="38"/>
      <c r="B397" s="38"/>
      <c r="C397" s="38"/>
      <c r="D397" s="260"/>
      <c r="E397" s="125"/>
    </row>
    <row r="398" spans="1:5" x14ac:dyDescent="0.25">
      <c r="A398" s="38"/>
      <c r="B398" s="38"/>
      <c r="C398" s="38"/>
      <c r="D398" s="260"/>
      <c r="E398" s="125"/>
    </row>
    <row r="399" spans="1:5" x14ac:dyDescent="0.25">
      <c r="A399" s="38"/>
      <c r="B399" s="38"/>
      <c r="C399" s="38"/>
      <c r="D399" s="260"/>
      <c r="E399" s="125"/>
    </row>
    <row r="400" spans="1:5" x14ac:dyDescent="0.25">
      <c r="A400" s="38"/>
      <c r="B400" s="38"/>
      <c r="C400" s="38"/>
      <c r="D400" s="260"/>
      <c r="E400" s="125"/>
    </row>
    <row r="401" spans="1:5" x14ac:dyDescent="0.25">
      <c r="A401" s="38"/>
      <c r="B401" s="38"/>
      <c r="C401" s="38"/>
      <c r="D401" s="260"/>
      <c r="E401" s="125"/>
    </row>
    <row r="402" spans="1:5" x14ac:dyDescent="0.25">
      <c r="A402" s="38"/>
      <c r="B402" s="38"/>
      <c r="C402" s="38"/>
      <c r="D402" s="260"/>
      <c r="E402" s="125"/>
    </row>
    <row r="403" spans="1:5" x14ac:dyDescent="0.25">
      <c r="A403" s="38"/>
      <c r="B403" s="38"/>
      <c r="C403" s="38"/>
      <c r="D403" s="260"/>
      <c r="E403" s="125"/>
    </row>
    <row r="404" spans="1:5" x14ac:dyDescent="0.25">
      <c r="A404" s="38"/>
      <c r="B404" s="38"/>
      <c r="C404" s="38"/>
      <c r="D404" s="260"/>
      <c r="E404" s="125"/>
    </row>
    <row r="405" spans="1:5" x14ac:dyDescent="0.25">
      <c r="A405" s="38"/>
      <c r="B405" s="38"/>
      <c r="C405" s="38"/>
      <c r="D405" s="260"/>
      <c r="E405" s="125"/>
    </row>
    <row r="406" spans="1:5" x14ac:dyDescent="0.25">
      <c r="A406" s="38"/>
      <c r="B406" s="38"/>
      <c r="C406" s="38"/>
      <c r="D406" s="260"/>
      <c r="E406" s="125"/>
    </row>
    <row r="407" spans="1:5" x14ac:dyDescent="0.25">
      <c r="A407" s="38"/>
      <c r="B407" s="38"/>
      <c r="C407" s="38"/>
      <c r="D407" s="260"/>
    </row>
    <row r="408" spans="1:5" x14ac:dyDescent="0.25">
      <c r="A408" s="38"/>
      <c r="B408" s="38"/>
      <c r="C408" s="38"/>
      <c r="D408" s="260"/>
    </row>
    <row r="409" spans="1:5" x14ac:dyDescent="0.25">
      <c r="A409" s="38"/>
      <c r="B409" s="38"/>
      <c r="C409" s="38"/>
      <c r="D409" s="260"/>
    </row>
    <row r="410" spans="1:5" x14ac:dyDescent="0.25">
      <c r="A410" s="38"/>
      <c r="B410" s="38"/>
      <c r="C410" s="38"/>
      <c r="D410" s="260"/>
    </row>
    <row r="411" spans="1:5" x14ac:dyDescent="0.25">
      <c r="A411" s="38"/>
      <c r="B411" s="38"/>
      <c r="C411" s="38"/>
      <c r="D411" s="260"/>
    </row>
    <row r="412" spans="1:5" x14ac:dyDescent="0.25">
      <c r="A412" s="38"/>
      <c r="B412" s="38"/>
      <c r="C412" s="38"/>
      <c r="D412" s="260"/>
    </row>
    <row r="413" spans="1:5" x14ac:dyDescent="0.25">
      <c r="A413" s="38"/>
      <c r="B413" s="38"/>
      <c r="C413" s="38"/>
      <c r="D413" s="260"/>
    </row>
    <row r="414" spans="1:5" x14ac:dyDescent="0.25">
      <c r="A414" s="38"/>
      <c r="B414" s="38"/>
      <c r="C414" s="38"/>
      <c r="D414" s="260"/>
    </row>
  </sheetData>
  <mergeCells count="1">
    <mergeCell ref="B41:D41"/>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workbookViewId="0">
      <pane xSplit="1" ySplit="2" topLeftCell="B65" activePane="bottomRight" state="frozen"/>
      <selection activeCell="P18" sqref="P18"/>
      <selection pane="topRight" activeCell="P18" sqref="P18"/>
      <selection pane="bottomLeft" activeCell="P18" sqref="P18"/>
      <selection pane="bottomRight" activeCell="B86" sqref="B86"/>
    </sheetView>
  </sheetViews>
  <sheetFormatPr baseColWidth="10" defaultRowHeight="15" x14ac:dyDescent="0.25"/>
  <cols>
    <col min="1" max="1" width="17.140625" customWidth="1"/>
    <col min="2" max="2" width="43" customWidth="1"/>
    <col min="3" max="3" width="40.5703125" customWidth="1"/>
    <col min="4" max="4" width="15.5703125" customWidth="1"/>
    <col min="5" max="5" width="70.7109375" style="72" customWidth="1"/>
  </cols>
  <sheetData>
    <row r="1" spans="1:5" ht="15" hidden="1" customHeight="1" x14ac:dyDescent="0.25">
      <c r="A1" t="s">
        <v>132</v>
      </c>
      <c r="B1" s="37" t="s">
        <v>420</v>
      </c>
    </row>
    <row r="2" spans="1:5" s="36" customFormat="1" ht="42" customHeight="1" x14ac:dyDescent="0.25">
      <c r="A2" s="36" t="s">
        <v>127</v>
      </c>
      <c r="B2" s="36" t="s">
        <v>557</v>
      </c>
      <c r="C2" s="36" t="s">
        <v>598</v>
      </c>
      <c r="D2" s="36" t="s">
        <v>675</v>
      </c>
      <c r="E2" s="36" t="s">
        <v>1</v>
      </c>
    </row>
    <row r="3" spans="1:5" ht="49.5" customHeight="1" x14ac:dyDescent="0.25">
      <c r="A3" s="114">
        <v>41365</v>
      </c>
      <c r="B3" s="115">
        <v>8837.41</v>
      </c>
      <c r="C3" s="111" t="s">
        <v>545</v>
      </c>
      <c r="D3" s="111"/>
      <c r="E3" s="116" t="s">
        <v>1293</v>
      </c>
    </row>
    <row r="4" spans="1:5" s="34" customFormat="1" x14ac:dyDescent="0.25">
      <c r="A4" s="114">
        <v>41000</v>
      </c>
      <c r="B4" s="115">
        <v>8716.18</v>
      </c>
      <c r="C4" s="111" t="s">
        <v>7</v>
      </c>
      <c r="D4" s="111"/>
      <c r="E4" s="86"/>
    </row>
    <row r="5" spans="1:5" ht="15" customHeight="1" x14ac:dyDescent="0.25">
      <c r="A5" s="114">
        <v>40634</v>
      </c>
      <c r="B5" s="115">
        <v>8297.5400000000009</v>
      </c>
      <c r="C5" s="111" t="s">
        <v>8</v>
      </c>
      <c r="D5" s="113"/>
      <c r="E5" s="13"/>
    </row>
    <row r="6" spans="1:5" x14ac:dyDescent="0.25">
      <c r="A6" s="114">
        <v>40269</v>
      </c>
      <c r="B6" s="115">
        <v>7897.69</v>
      </c>
      <c r="C6" s="111" t="s">
        <v>79</v>
      </c>
      <c r="D6" s="113"/>
      <c r="E6" s="13"/>
    </row>
    <row r="7" spans="1:5" x14ac:dyDescent="0.25">
      <c r="A7" s="114">
        <v>39904</v>
      </c>
      <c r="B7" s="115">
        <v>7699.47</v>
      </c>
      <c r="C7" s="111" t="s">
        <v>10</v>
      </c>
      <c r="D7" s="113"/>
      <c r="E7" s="13"/>
    </row>
    <row r="8" spans="1:5" x14ac:dyDescent="0.25">
      <c r="A8" s="114">
        <v>39692</v>
      </c>
      <c r="B8" s="115">
        <v>7171.47</v>
      </c>
      <c r="C8" s="111" t="s">
        <v>11</v>
      </c>
      <c r="D8" s="113"/>
      <c r="E8" s="13"/>
    </row>
    <row r="9" spans="1:5" x14ac:dyDescent="0.25">
      <c r="A9" s="114">
        <v>39448</v>
      </c>
      <c r="B9" s="115">
        <v>7109.72</v>
      </c>
      <c r="C9" s="111" t="s">
        <v>12</v>
      </c>
      <c r="D9" s="113"/>
      <c r="E9" s="13"/>
    </row>
    <row r="10" spans="1:5" x14ac:dyDescent="0.25">
      <c r="A10" s="114">
        <v>39083</v>
      </c>
      <c r="B10" s="115">
        <v>7025.73</v>
      </c>
      <c r="C10" s="111" t="s">
        <v>13</v>
      </c>
      <c r="D10" s="113"/>
      <c r="E10" s="13"/>
    </row>
    <row r="11" spans="1:5" x14ac:dyDescent="0.25">
      <c r="A11" s="114">
        <v>38718</v>
      </c>
      <c r="B11" s="115">
        <v>6890.73</v>
      </c>
      <c r="C11" s="111" t="s">
        <v>14</v>
      </c>
      <c r="D11" s="113"/>
      <c r="E11" s="13"/>
    </row>
    <row r="12" spans="1:5" x14ac:dyDescent="0.25">
      <c r="A12" s="114">
        <v>38353</v>
      </c>
      <c r="B12" s="115">
        <v>6758.11</v>
      </c>
      <c r="C12" s="111" t="s">
        <v>15</v>
      </c>
      <c r="D12" s="113"/>
      <c r="E12" s="13"/>
    </row>
    <row r="13" spans="1:5" x14ac:dyDescent="0.25">
      <c r="A13" s="114">
        <v>37987</v>
      </c>
      <c r="B13" s="115">
        <v>6613.65</v>
      </c>
      <c r="C13" s="111" t="s">
        <v>16</v>
      </c>
      <c r="D13" s="113"/>
      <c r="E13" s="13"/>
    </row>
    <row r="14" spans="1:5" x14ac:dyDescent="0.25">
      <c r="A14" s="114">
        <v>37622</v>
      </c>
      <c r="B14" s="115">
        <v>6492.91</v>
      </c>
      <c r="C14" s="111" t="s">
        <v>339</v>
      </c>
      <c r="D14" s="113"/>
      <c r="E14" s="13"/>
    </row>
    <row r="15" spans="1:5" x14ac:dyDescent="0.25">
      <c r="A15" s="114">
        <v>37257</v>
      </c>
      <c r="B15" s="115">
        <v>6387.94</v>
      </c>
      <c r="C15" s="111" t="s">
        <v>338</v>
      </c>
      <c r="D15" s="113"/>
      <c r="E15" s="13"/>
    </row>
    <row r="16" spans="1:5" x14ac:dyDescent="0.25">
      <c r="A16" s="114">
        <v>36892</v>
      </c>
      <c r="B16" s="545">
        <v>40914</v>
      </c>
      <c r="C16" s="111" t="s">
        <v>336</v>
      </c>
      <c r="D16" s="113"/>
      <c r="E16" s="13"/>
    </row>
    <row r="17" spans="1:5" x14ac:dyDescent="0.25">
      <c r="A17" s="114">
        <v>36526</v>
      </c>
      <c r="B17" s="545">
        <v>39947</v>
      </c>
      <c r="C17" s="111" t="s">
        <v>334</v>
      </c>
      <c r="D17" s="113"/>
      <c r="E17" s="13"/>
    </row>
    <row r="18" spans="1:5" x14ac:dyDescent="0.25">
      <c r="A18" s="114">
        <v>36161</v>
      </c>
      <c r="B18" s="545">
        <v>39512</v>
      </c>
      <c r="C18" s="111" t="s">
        <v>332</v>
      </c>
      <c r="D18" s="113"/>
      <c r="E18" s="13"/>
    </row>
    <row r="19" spans="1:5" x14ac:dyDescent="0.25">
      <c r="A19" s="114">
        <v>35796</v>
      </c>
      <c r="B19" s="545">
        <v>38658</v>
      </c>
      <c r="C19" s="111" t="s">
        <v>330</v>
      </c>
      <c r="D19" s="113"/>
      <c r="E19" s="13"/>
    </row>
    <row r="20" spans="1:5" x14ac:dyDescent="0.25">
      <c r="A20" s="114">
        <v>35431</v>
      </c>
      <c r="B20" s="545">
        <v>38193</v>
      </c>
      <c r="C20" s="111" t="s">
        <v>328</v>
      </c>
      <c r="D20" s="113"/>
      <c r="E20" s="13"/>
    </row>
    <row r="21" spans="1:5" x14ac:dyDescent="0.25">
      <c r="A21" s="114">
        <v>35065</v>
      </c>
      <c r="B21" s="545">
        <v>37692</v>
      </c>
      <c r="C21" s="111" t="s">
        <v>324</v>
      </c>
      <c r="D21" s="113"/>
      <c r="E21" s="13"/>
    </row>
    <row r="22" spans="1:5" x14ac:dyDescent="0.25">
      <c r="A22" s="114">
        <v>34881</v>
      </c>
      <c r="B22" s="545">
        <v>36834</v>
      </c>
      <c r="C22" s="111" t="s">
        <v>320</v>
      </c>
      <c r="D22" s="113"/>
      <c r="E22" s="13"/>
    </row>
    <row r="23" spans="1:5" x14ac:dyDescent="0.25">
      <c r="A23" s="114">
        <v>34700</v>
      </c>
      <c r="B23" s="545">
        <v>35721</v>
      </c>
      <c r="C23" s="111" t="s">
        <v>316</v>
      </c>
      <c r="D23" s="113"/>
      <c r="E23" s="13"/>
    </row>
    <row r="24" spans="1:5" x14ac:dyDescent="0.25">
      <c r="A24" s="114">
        <v>34335</v>
      </c>
      <c r="B24" s="545">
        <v>35250</v>
      </c>
      <c r="C24" s="111" t="s">
        <v>312</v>
      </c>
      <c r="D24" s="113"/>
      <c r="E24" s="13"/>
    </row>
    <row r="25" spans="1:5" x14ac:dyDescent="0.25">
      <c r="A25" s="114">
        <v>33970</v>
      </c>
      <c r="B25" s="545">
        <v>34480</v>
      </c>
      <c r="C25" s="111" t="s">
        <v>308</v>
      </c>
      <c r="D25" s="113"/>
      <c r="E25" s="13"/>
    </row>
    <row r="26" spans="1:5" x14ac:dyDescent="0.25">
      <c r="A26" s="114">
        <v>33786</v>
      </c>
      <c r="B26" s="545">
        <v>33980</v>
      </c>
      <c r="C26" s="111" t="s">
        <v>301</v>
      </c>
      <c r="D26" s="113"/>
      <c r="E26" s="13"/>
    </row>
    <row r="27" spans="1:5" x14ac:dyDescent="0.25">
      <c r="A27" s="114">
        <v>33604</v>
      </c>
      <c r="B27" s="545">
        <v>33320</v>
      </c>
      <c r="C27" s="111" t="s">
        <v>301</v>
      </c>
      <c r="D27" s="113"/>
      <c r="E27" s="13"/>
    </row>
    <row r="28" spans="1:5" x14ac:dyDescent="0.25">
      <c r="A28" s="114">
        <v>33420</v>
      </c>
      <c r="B28" s="545">
        <v>32955</v>
      </c>
      <c r="C28" s="111" t="s">
        <v>297</v>
      </c>
      <c r="D28" s="113"/>
      <c r="E28" s="13"/>
    </row>
    <row r="29" spans="1:5" x14ac:dyDescent="0.25">
      <c r="A29" s="114">
        <v>33239</v>
      </c>
      <c r="B29" s="545">
        <v>32670</v>
      </c>
      <c r="C29" s="111" t="s">
        <v>293</v>
      </c>
      <c r="D29" s="113"/>
      <c r="E29" s="13"/>
    </row>
    <row r="30" spans="1:5" x14ac:dyDescent="0.25">
      <c r="A30" s="114">
        <v>33055</v>
      </c>
      <c r="B30" s="545">
        <v>32070</v>
      </c>
      <c r="C30" s="111" t="s">
        <v>1298</v>
      </c>
      <c r="D30" s="113"/>
      <c r="E30" s="13"/>
    </row>
    <row r="31" spans="1:5" x14ac:dyDescent="0.25">
      <c r="A31" s="114">
        <v>32874</v>
      </c>
      <c r="B31" s="545">
        <v>31620</v>
      </c>
      <c r="C31" s="111" t="s">
        <v>286</v>
      </c>
      <c r="D31" s="113"/>
      <c r="E31" s="13"/>
    </row>
    <row r="32" spans="1:5" x14ac:dyDescent="0.25">
      <c r="A32" s="114">
        <v>32690</v>
      </c>
      <c r="B32" s="545">
        <v>30890</v>
      </c>
      <c r="C32" s="111" t="s">
        <v>279</v>
      </c>
      <c r="D32" s="113"/>
      <c r="E32" s="13"/>
    </row>
    <row r="33" spans="1:5" x14ac:dyDescent="0.25">
      <c r="A33" s="114">
        <v>32509</v>
      </c>
      <c r="B33" s="545">
        <v>30480</v>
      </c>
      <c r="C33" s="111" t="s">
        <v>279</v>
      </c>
      <c r="D33" s="113"/>
      <c r="E33" s="13"/>
    </row>
    <row r="34" spans="1:5" x14ac:dyDescent="0.25">
      <c r="A34" s="114">
        <v>32325</v>
      </c>
      <c r="B34" s="545">
        <v>30050</v>
      </c>
      <c r="C34" s="111" t="s">
        <v>272</v>
      </c>
      <c r="D34" s="113"/>
      <c r="E34" s="13"/>
    </row>
    <row r="35" spans="1:5" x14ac:dyDescent="0.25">
      <c r="A35" s="114">
        <v>32143</v>
      </c>
      <c r="B35" s="545">
        <v>29630</v>
      </c>
      <c r="C35" s="111" t="s">
        <v>272</v>
      </c>
      <c r="D35" s="113"/>
      <c r="E35" s="13"/>
    </row>
    <row r="36" spans="1:5" x14ac:dyDescent="0.25">
      <c r="A36" s="114">
        <v>31959</v>
      </c>
      <c r="B36" s="545">
        <v>28800</v>
      </c>
      <c r="C36" s="111" t="s">
        <v>266</v>
      </c>
      <c r="D36" s="113"/>
      <c r="E36" s="13"/>
    </row>
    <row r="37" spans="1:5" x14ac:dyDescent="0.25">
      <c r="A37" s="114">
        <v>31778</v>
      </c>
      <c r="B37" s="545">
        <v>28490</v>
      </c>
      <c r="C37" s="111" t="s">
        <v>266</v>
      </c>
      <c r="D37" s="113"/>
      <c r="E37" s="13"/>
    </row>
    <row r="38" spans="1:5" x14ac:dyDescent="0.25">
      <c r="A38" s="114">
        <v>31686</v>
      </c>
      <c r="B38" s="545">
        <v>27930</v>
      </c>
      <c r="C38" s="111" t="s">
        <v>263</v>
      </c>
      <c r="D38" s="113"/>
      <c r="E38" s="13"/>
    </row>
    <row r="39" spans="1:5" x14ac:dyDescent="0.25">
      <c r="A39" s="114">
        <v>31413</v>
      </c>
      <c r="B39" s="545">
        <v>27770</v>
      </c>
      <c r="C39" s="111" t="s">
        <v>259</v>
      </c>
      <c r="D39" s="113"/>
      <c r="E39" s="13"/>
    </row>
    <row r="40" spans="1:5" x14ac:dyDescent="0.25">
      <c r="A40" s="114">
        <v>31229</v>
      </c>
      <c r="B40" s="545">
        <v>27370</v>
      </c>
      <c r="C40" s="111" t="s">
        <v>255</v>
      </c>
      <c r="D40" s="113"/>
      <c r="E40" s="13"/>
    </row>
    <row r="41" spans="1:5" x14ac:dyDescent="0.25">
      <c r="A41" s="114">
        <v>31048</v>
      </c>
      <c r="B41" s="545">
        <v>26540</v>
      </c>
      <c r="C41" s="111" t="s">
        <v>251</v>
      </c>
      <c r="D41" s="113"/>
      <c r="E41" s="13"/>
    </row>
    <row r="42" spans="1:5" x14ac:dyDescent="0.25">
      <c r="A42" s="114">
        <v>30864</v>
      </c>
      <c r="B42" s="545">
        <v>25560</v>
      </c>
      <c r="C42" s="111" t="s">
        <v>247</v>
      </c>
      <c r="D42" s="113"/>
      <c r="E42" s="13"/>
    </row>
    <row r="43" spans="1:5" x14ac:dyDescent="0.25">
      <c r="A43" s="114">
        <v>30682</v>
      </c>
      <c r="B43" s="545">
        <v>24950</v>
      </c>
      <c r="C43" s="111" t="s">
        <v>243</v>
      </c>
      <c r="D43" s="113"/>
      <c r="E43" s="13"/>
    </row>
    <row r="44" spans="1:5" x14ac:dyDescent="0.25">
      <c r="A44" s="114">
        <v>30498</v>
      </c>
      <c r="B44" s="545">
        <v>24460</v>
      </c>
      <c r="C44" s="111" t="s">
        <v>239</v>
      </c>
      <c r="D44" s="113"/>
      <c r="E44" s="13"/>
    </row>
    <row r="45" spans="1:5" x14ac:dyDescent="0.25">
      <c r="A45" s="114">
        <v>30317</v>
      </c>
      <c r="B45" s="545">
        <v>23400</v>
      </c>
      <c r="C45" s="111" t="s">
        <v>235</v>
      </c>
      <c r="D45" s="113"/>
      <c r="E45" s="13"/>
    </row>
    <row r="46" spans="1:5" x14ac:dyDescent="0.25">
      <c r="A46" s="114">
        <v>30133</v>
      </c>
      <c r="B46" s="545">
        <v>22400</v>
      </c>
      <c r="C46" s="111" t="s">
        <v>232</v>
      </c>
      <c r="D46" s="113"/>
      <c r="E46" s="13"/>
    </row>
    <row r="47" spans="1:5" x14ac:dyDescent="0.25">
      <c r="A47" s="114">
        <v>29952</v>
      </c>
      <c r="B47" s="545">
        <v>20900</v>
      </c>
      <c r="C47" s="111" t="s">
        <v>228</v>
      </c>
      <c r="D47" s="113"/>
      <c r="E47" s="13"/>
    </row>
    <row r="48" spans="1:5" x14ac:dyDescent="0.25">
      <c r="A48" s="114">
        <v>29768</v>
      </c>
      <c r="B48" s="545">
        <v>17300</v>
      </c>
      <c r="C48" s="111" t="s">
        <v>225</v>
      </c>
      <c r="D48" s="113"/>
      <c r="E48" s="13"/>
    </row>
    <row r="49" spans="1:6" x14ac:dyDescent="0.25">
      <c r="A49" s="114">
        <v>29587</v>
      </c>
      <c r="B49" s="545">
        <v>13900</v>
      </c>
      <c r="C49" s="111" t="s">
        <v>221</v>
      </c>
      <c r="D49" s="113"/>
      <c r="E49" s="13"/>
    </row>
    <row r="50" spans="1:6" x14ac:dyDescent="0.25">
      <c r="A50" s="114">
        <v>29373</v>
      </c>
      <c r="B50" s="545">
        <v>12500</v>
      </c>
      <c r="C50" s="111" t="s">
        <v>443</v>
      </c>
      <c r="D50" s="113"/>
      <c r="E50" s="13"/>
    </row>
    <row r="51" spans="1:6" x14ac:dyDescent="0.25">
      <c r="A51" s="114">
        <v>29190</v>
      </c>
      <c r="B51" s="545">
        <v>11500</v>
      </c>
      <c r="C51" s="111" t="s">
        <v>213</v>
      </c>
      <c r="D51" s="113"/>
      <c r="E51" s="13"/>
    </row>
    <row r="52" spans="1:6" x14ac:dyDescent="0.25">
      <c r="A52" s="114">
        <v>29037</v>
      </c>
      <c r="B52" s="545">
        <v>10700</v>
      </c>
      <c r="C52" s="111" t="s">
        <v>209</v>
      </c>
      <c r="D52" s="113"/>
      <c r="E52" s="13"/>
    </row>
    <row r="53" spans="1:6" x14ac:dyDescent="0.25">
      <c r="A53" s="114">
        <v>28856</v>
      </c>
      <c r="B53" s="545">
        <v>9800</v>
      </c>
      <c r="C53" s="111" t="s">
        <v>206</v>
      </c>
      <c r="D53" s="113"/>
      <c r="E53" s="13"/>
    </row>
    <row r="54" spans="1:6" x14ac:dyDescent="0.25">
      <c r="A54" s="114">
        <v>28672</v>
      </c>
      <c r="B54" s="545">
        <v>8900</v>
      </c>
      <c r="C54" s="111" t="s">
        <v>202</v>
      </c>
      <c r="D54" s="113"/>
      <c r="E54" s="13"/>
    </row>
    <row r="55" spans="1:6" x14ac:dyDescent="0.25">
      <c r="A55" s="114">
        <v>28460</v>
      </c>
      <c r="B55" s="545">
        <v>7900</v>
      </c>
      <c r="C55" s="111" t="s">
        <v>198</v>
      </c>
      <c r="D55" s="113"/>
      <c r="E55" s="13"/>
    </row>
    <row r="56" spans="1:6" x14ac:dyDescent="0.25">
      <c r="A56" s="114">
        <v>28307</v>
      </c>
      <c r="B56" s="545">
        <v>6900</v>
      </c>
      <c r="C56" s="111" t="s">
        <v>194</v>
      </c>
      <c r="D56" s="113"/>
      <c r="E56" s="13"/>
    </row>
    <row r="57" spans="1:6" x14ac:dyDescent="0.25">
      <c r="A57" s="114">
        <v>28126</v>
      </c>
      <c r="B57" s="545">
        <v>5900</v>
      </c>
      <c r="C57" s="111" t="s">
        <v>190</v>
      </c>
      <c r="D57" s="113"/>
      <c r="E57" s="13"/>
    </row>
    <row r="58" spans="1:6" x14ac:dyDescent="0.25">
      <c r="A58" s="114">
        <v>27942</v>
      </c>
      <c r="B58" s="545">
        <v>5400</v>
      </c>
      <c r="C58" s="111" t="s">
        <v>186</v>
      </c>
      <c r="D58" s="113"/>
      <c r="E58" s="13"/>
    </row>
    <row r="59" spans="1:6" x14ac:dyDescent="0.25">
      <c r="A59" s="114">
        <v>27760</v>
      </c>
      <c r="B59" s="545">
        <v>5200</v>
      </c>
      <c r="C59" s="111" t="s">
        <v>182</v>
      </c>
      <c r="D59" s="14">
        <v>27762</v>
      </c>
      <c r="E59"/>
      <c r="F59" s="14"/>
    </row>
    <row r="60" spans="1:6" x14ac:dyDescent="0.25">
      <c r="A60" s="114">
        <v>27485</v>
      </c>
      <c r="B60" s="545">
        <v>4700</v>
      </c>
      <c r="C60" s="111" t="s">
        <v>178</v>
      </c>
      <c r="D60" s="4">
        <v>27486</v>
      </c>
      <c r="E60"/>
      <c r="F60" s="4"/>
    </row>
    <row r="61" spans="1:6" x14ac:dyDescent="0.25">
      <c r="A61" s="114">
        <v>27395</v>
      </c>
      <c r="B61" s="545">
        <v>4450</v>
      </c>
      <c r="C61" s="111" t="s">
        <v>174</v>
      </c>
      <c r="D61" s="4">
        <v>27392</v>
      </c>
      <c r="E61"/>
      <c r="F61" s="4"/>
    </row>
    <row r="62" spans="1:6" x14ac:dyDescent="0.25">
      <c r="A62" s="114">
        <v>27211</v>
      </c>
      <c r="B62" s="545">
        <v>4200</v>
      </c>
      <c r="C62" s="111" t="s">
        <v>170</v>
      </c>
      <c r="D62" s="4">
        <v>27208</v>
      </c>
      <c r="E62"/>
      <c r="F62" s="4"/>
    </row>
    <row r="63" spans="1:6" x14ac:dyDescent="0.25">
      <c r="A63" s="114">
        <v>27030</v>
      </c>
      <c r="B63" s="545">
        <v>3950</v>
      </c>
      <c r="C63" s="111" t="s">
        <v>1299</v>
      </c>
      <c r="D63" s="4">
        <v>27021</v>
      </c>
      <c r="E63"/>
      <c r="F63" s="4"/>
    </row>
    <row r="64" spans="1:6" x14ac:dyDescent="0.25">
      <c r="A64" s="114">
        <v>26846</v>
      </c>
      <c r="B64" s="545">
        <v>3850</v>
      </c>
      <c r="C64" s="111" t="s">
        <v>1300</v>
      </c>
      <c r="D64" s="4">
        <v>26864</v>
      </c>
      <c r="E64"/>
      <c r="F64" s="4"/>
    </row>
    <row r="65" spans="1:6" x14ac:dyDescent="0.25">
      <c r="A65" s="114">
        <v>26573</v>
      </c>
      <c r="B65" s="545">
        <v>3900</v>
      </c>
      <c r="C65" s="111" t="s">
        <v>158</v>
      </c>
      <c r="D65" s="4">
        <v>26584</v>
      </c>
      <c r="E65"/>
      <c r="F65" s="4"/>
    </row>
    <row r="66" spans="1:6" x14ac:dyDescent="0.25">
      <c r="A66" s="114">
        <v>26299</v>
      </c>
      <c r="B66" s="545">
        <v>3300</v>
      </c>
      <c r="C66" s="111" t="s">
        <v>157</v>
      </c>
      <c r="D66" s="4">
        <v>26298</v>
      </c>
      <c r="E66"/>
      <c r="F66" s="4"/>
    </row>
    <row r="67" spans="1:6" x14ac:dyDescent="0.25">
      <c r="A67" s="114">
        <v>26207</v>
      </c>
      <c r="B67" s="545">
        <v>3050</v>
      </c>
      <c r="C67" s="111" t="s">
        <v>155</v>
      </c>
      <c r="D67" s="4">
        <v>26174</v>
      </c>
      <c r="E67"/>
      <c r="F67" s="4"/>
    </row>
    <row r="68" spans="1:6" x14ac:dyDescent="0.25">
      <c r="A68" s="114">
        <v>25934</v>
      </c>
      <c r="B68" s="545">
        <v>3000</v>
      </c>
      <c r="C68" s="111" t="s">
        <v>154</v>
      </c>
      <c r="D68" s="4">
        <v>25873</v>
      </c>
      <c r="E68"/>
      <c r="F68" s="4"/>
    </row>
    <row r="69" spans="1:6" x14ac:dyDescent="0.25">
      <c r="A69" s="114">
        <v>25842</v>
      </c>
      <c r="B69" s="545">
        <v>2750</v>
      </c>
      <c r="C69" s="111" t="s">
        <v>152</v>
      </c>
      <c r="D69" s="4">
        <v>25842</v>
      </c>
      <c r="E69"/>
      <c r="F69" s="4"/>
    </row>
    <row r="70" spans="1:6" x14ac:dyDescent="0.25">
      <c r="A70" s="114">
        <v>25569</v>
      </c>
      <c r="B70" s="545">
        <v>2750</v>
      </c>
      <c r="C70" s="111" t="s">
        <v>151</v>
      </c>
      <c r="D70" s="4">
        <v>29125</v>
      </c>
      <c r="E70"/>
      <c r="F70" s="4"/>
    </row>
    <row r="71" spans="1:6" x14ac:dyDescent="0.25">
      <c r="A71" s="114">
        <v>25477</v>
      </c>
      <c r="B71" s="545">
        <v>2550</v>
      </c>
      <c r="C71" s="111" t="s">
        <v>149</v>
      </c>
      <c r="D71" s="4">
        <v>29125</v>
      </c>
      <c r="E71"/>
      <c r="F71" s="4"/>
    </row>
    <row r="72" spans="1:6" x14ac:dyDescent="0.25">
      <c r="A72" s="114">
        <v>25204</v>
      </c>
      <c r="B72" s="545">
        <v>2550</v>
      </c>
      <c r="C72" s="111" t="s">
        <v>148</v>
      </c>
      <c r="D72" s="4">
        <v>25224</v>
      </c>
      <c r="E72"/>
      <c r="F72" s="4"/>
    </row>
    <row r="73" spans="1:6" x14ac:dyDescent="0.25">
      <c r="A73" s="114">
        <v>25020</v>
      </c>
      <c r="B73" s="545">
        <v>2450</v>
      </c>
      <c r="C73" s="111" t="s">
        <v>146</v>
      </c>
      <c r="D73" s="4">
        <v>25022</v>
      </c>
      <c r="E73"/>
      <c r="F73" s="4"/>
    </row>
    <row r="74" spans="1:6" x14ac:dyDescent="0.25">
      <c r="A74" s="114">
        <v>24869</v>
      </c>
      <c r="B74" s="545">
        <v>2450</v>
      </c>
      <c r="C74" s="111" t="s">
        <v>145</v>
      </c>
      <c r="D74" s="4">
        <v>24869</v>
      </c>
      <c r="E74"/>
      <c r="F74" s="4"/>
    </row>
    <row r="75" spans="1:6" x14ac:dyDescent="0.25">
      <c r="A75" s="114">
        <v>24838</v>
      </c>
      <c r="B75" s="545">
        <v>2350</v>
      </c>
      <c r="C75" s="111" t="s">
        <v>143</v>
      </c>
      <c r="D75" s="4">
        <v>24834</v>
      </c>
      <c r="E75"/>
      <c r="F75" s="4"/>
    </row>
    <row r="76" spans="1:6" x14ac:dyDescent="0.25">
      <c r="A76" s="114">
        <v>24746</v>
      </c>
      <c r="B76" s="545">
        <v>2300</v>
      </c>
      <c r="C76" s="111" t="s">
        <v>141</v>
      </c>
      <c r="D76" s="43">
        <v>24780</v>
      </c>
      <c r="E76"/>
      <c r="F76" s="43"/>
    </row>
    <row r="77" spans="1:6" x14ac:dyDescent="0.25">
      <c r="A77" s="114">
        <v>24473</v>
      </c>
      <c r="B77" s="545">
        <v>2300</v>
      </c>
      <c r="C77" s="111" t="s">
        <v>139</v>
      </c>
      <c r="D77" s="43">
        <v>24484</v>
      </c>
      <c r="E77"/>
      <c r="F77" s="43"/>
    </row>
    <row r="78" spans="1:6" x14ac:dyDescent="0.25">
      <c r="A78" s="114">
        <v>24289</v>
      </c>
      <c r="B78" s="545">
        <v>2250</v>
      </c>
      <c r="C78" s="111" t="s">
        <v>137</v>
      </c>
      <c r="D78" s="43">
        <v>24289</v>
      </c>
      <c r="E78"/>
      <c r="F78" s="43"/>
    </row>
    <row r="79" spans="1:6" x14ac:dyDescent="0.25">
      <c r="A79" s="114">
        <v>24108</v>
      </c>
      <c r="B79" s="545">
        <v>2250</v>
      </c>
      <c r="C79" s="111" t="s">
        <v>135</v>
      </c>
      <c r="D79" s="43">
        <v>24106</v>
      </c>
      <c r="E79"/>
      <c r="F79" s="43"/>
    </row>
    <row r="80" spans="1:6" x14ac:dyDescent="0.25">
      <c r="A80" s="114">
        <v>23924</v>
      </c>
      <c r="B80" s="545">
        <v>2200</v>
      </c>
      <c r="C80" s="111" t="s">
        <v>1301</v>
      </c>
      <c r="D80" s="43">
        <v>23752</v>
      </c>
      <c r="E80"/>
      <c r="F80" s="43"/>
    </row>
    <row r="81" spans="1:6" x14ac:dyDescent="0.25">
      <c r="A81" s="114">
        <v>23682</v>
      </c>
      <c r="B81" s="545">
        <v>2200</v>
      </c>
      <c r="C81" s="111" t="s">
        <v>1301</v>
      </c>
      <c r="D81" s="43">
        <v>23752</v>
      </c>
      <c r="E81"/>
      <c r="F81" s="43"/>
    </row>
    <row r="82" spans="1:6" x14ac:dyDescent="0.25">
      <c r="A82" s="114">
        <v>23377</v>
      </c>
      <c r="B82" s="545">
        <v>2200</v>
      </c>
      <c r="C82" s="111" t="s">
        <v>130</v>
      </c>
      <c r="D82" s="43">
        <v>23262</v>
      </c>
      <c r="E82" s="13"/>
    </row>
    <row r="83" spans="1:6" x14ac:dyDescent="0.25">
      <c r="A83" s="114">
        <v>23193</v>
      </c>
      <c r="B83" s="545">
        <v>2200</v>
      </c>
      <c r="C83" s="111" t="s">
        <v>130</v>
      </c>
      <c r="D83" s="43">
        <v>23262</v>
      </c>
      <c r="E83" s="13"/>
    </row>
    <row r="84" spans="1:6" x14ac:dyDescent="0.25">
      <c r="A84" s="114">
        <v>22737</v>
      </c>
      <c r="B84" s="545">
        <v>1700</v>
      </c>
      <c r="C84" s="111" t="s">
        <v>128</v>
      </c>
      <c r="D84" s="43">
        <v>22751</v>
      </c>
      <c r="E84" s="13"/>
    </row>
    <row r="85" spans="1:6" x14ac:dyDescent="0.25">
      <c r="A85" s="114">
        <v>21916</v>
      </c>
      <c r="B85" s="544">
        <v>1648.1</v>
      </c>
      <c r="C85" s="56" t="s">
        <v>1253</v>
      </c>
      <c r="D85" s="276">
        <v>20545</v>
      </c>
      <c r="E85" s="13" t="s">
        <v>1302</v>
      </c>
    </row>
    <row r="86" spans="1:6" x14ac:dyDescent="0.25">
      <c r="A86" s="114">
        <v>20455</v>
      </c>
      <c r="B86" s="104" t="s">
        <v>558</v>
      </c>
      <c r="C86" s="56" t="s">
        <v>1253</v>
      </c>
      <c r="D86" s="276">
        <v>20545</v>
      </c>
      <c r="E86" s="13"/>
    </row>
    <row r="87" spans="1:6" x14ac:dyDescent="0.25">
      <c r="A87" s="114">
        <v>19725</v>
      </c>
      <c r="B87" s="104" t="s">
        <v>559</v>
      </c>
      <c r="C87" s="56" t="s">
        <v>1254</v>
      </c>
      <c r="D87" s="276">
        <v>19804</v>
      </c>
      <c r="E87" s="13"/>
    </row>
    <row r="88" spans="1:6" x14ac:dyDescent="0.25">
      <c r="A88" s="114">
        <v>18902</v>
      </c>
      <c r="B88" s="104" t="s">
        <v>560</v>
      </c>
      <c r="C88" s="56" t="s">
        <v>1255</v>
      </c>
      <c r="D88" s="276">
        <v>18898</v>
      </c>
      <c r="E88" s="13"/>
    </row>
    <row r="89" spans="1:6" x14ac:dyDescent="0.25">
      <c r="A89" s="114">
        <v>18629</v>
      </c>
      <c r="B89" s="104" t="s">
        <v>561</v>
      </c>
      <c r="C89" s="56" t="s">
        <v>1256</v>
      </c>
      <c r="D89" s="276">
        <v>18716</v>
      </c>
      <c r="E89" s="13"/>
    </row>
    <row r="90" spans="1:6" x14ac:dyDescent="0.25">
      <c r="A90" s="114">
        <v>18264</v>
      </c>
      <c r="B90" s="104" t="s">
        <v>562</v>
      </c>
      <c r="C90" t="s">
        <v>1289</v>
      </c>
      <c r="D90" s="4">
        <v>18298</v>
      </c>
      <c r="E90" s="13"/>
    </row>
    <row r="91" spans="1:6" x14ac:dyDescent="0.25">
      <c r="A91" s="114">
        <v>17989</v>
      </c>
      <c r="B91" s="104" t="s">
        <v>563</v>
      </c>
      <c r="C91" t="s">
        <v>1286</v>
      </c>
      <c r="D91" s="4">
        <v>18093</v>
      </c>
      <c r="E91" s="13"/>
    </row>
    <row r="92" spans="1:6" x14ac:dyDescent="0.25">
      <c r="A92" s="114">
        <v>17807</v>
      </c>
      <c r="B92" s="104" t="s">
        <v>564</v>
      </c>
      <c r="C92" t="s">
        <v>1287</v>
      </c>
      <c r="D92" s="4">
        <v>17954</v>
      </c>
      <c r="E92" s="13"/>
    </row>
    <row r="93" spans="1:6" ht="60" customHeight="1" x14ac:dyDescent="0.25">
      <c r="A93" s="281"/>
      <c r="B93" s="540" t="s">
        <v>849</v>
      </c>
      <c r="C93" s="540"/>
      <c r="D93" s="13"/>
      <c r="E93" s="113"/>
    </row>
    <row r="94" spans="1:6" x14ac:dyDescent="0.25">
      <c r="A94" s="13"/>
      <c r="B94" s="13"/>
      <c r="C94" s="13"/>
      <c r="D94" s="13"/>
      <c r="E94" s="113"/>
    </row>
    <row r="95" spans="1:6" x14ac:dyDescent="0.25">
      <c r="A95" s="13"/>
      <c r="B95" s="13"/>
      <c r="C95" s="13"/>
      <c r="D95" s="13"/>
      <c r="E95" s="113"/>
    </row>
    <row r="96" spans="1:6" x14ac:dyDescent="0.25">
      <c r="A96" s="13"/>
      <c r="B96" s="13"/>
      <c r="C96" s="13"/>
      <c r="D96" s="13"/>
      <c r="E96" s="113"/>
    </row>
    <row r="97" spans="1:5" x14ac:dyDescent="0.25">
      <c r="A97" s="13"/>
      <c r="B97" s="13"/>
      <c r="C97" s="13"/>
      <c r="D97" s="13"/>
      <c r="E97" s="113"/>
    </row>
    <row r="98" spans="1:5" x14ac:dyDescent="0.25">
      <c r="A98" s="13"/>
      <c r="B98" s="13"/>
      <c r="C98" s="13"/>
      <c r="D98" s="13"/>
      <c r="E98" s="113"/>
    </row>
  </sheetData>
  <mergeCells count="1">
    <mergeCell ref="B93:C93"/>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pane xSplit="1" ySplit="2" topLeftCell="B66" activePane="bottomRight" state="frozen"/>
      <selection activeCell="P18" sqref="P18"/>
      <selection pane="topRight" activeCell="P18" sqref="P18"/>
      <selection pane="bottomLeft" activeCell="P18" sqref="P18"/>
      <selection pane="bottomRight" activeCell="H87" sqref="H87"/>
    </sheetView>
  </sheetViews>
  <sheetFormatPr baseColWidth="10" defaultRowHeight="15" x14ac:dyDescent="0.25"/>
  <cols>
    <col min="1" max="1" width="15.85546875" style="34" customWidth="1"/>
    <col min="2" max="2" width="23.140625" style="34" customWidth="1"/>
    <col min="3" max="3" width="21.7109375" style="34" customWidth="1"/>
    <col min="4" max="4" width="15.140625" style="34" customWidth="1"/>
    <col min="5" max="5" width="23.42578125" style="34" customWidth="1"/>
    <col min="6" max="6" width="27.85546875" style="34" customWidth="1"/>
    <col min="7" max="7" width="40.140625" style="34" customWidth="1"/>
    <col min="8" max="8" width="18.42578125" style="34" customWidth="1"/>
    <col min="9" max="9" width="76.140625" style="25" customWidth="1"/>
    <col min="10" max="16384" width="11.42578125" style="34"/>
  </cols>
  <sheetData>
    <row r="1" spans="1:9" hidden="1" x14ac:dyDescent="0.25">
      <c r="A1" s="2" t="s">
        <v>4</v>
      </c>
      <c r="B1" s="37" t="s">
        <v>467</v>
      </c>
      <c r="C1" s="37" t="s">
        <v>466</v>
      </c>
      <c r="D1" s="37" t="s">
        <v>850</v>
      </c>
      <c r="E1" s="37" t="s">
        <v>345</v>
      </c>
      <c r="F1" s="37" t="s">
        <v>344</v>
      </c>
      <c r="G1" s="34" t="s">
        <v>683</v>
      </c>
      <c r="H1" s="34" t="s">
        <v>684</v>
      </c>
      <c r="I1" s="25" t="s">
        <v>678</v>
      </c>
    </row>
    <row r="2" spans="1:9" s="36" customFormat="1" ht="59.25" customHeight="1" x14ac:dyDescent="0.25">
      <c r="A2" s="36" t="s">
        <v>127</v>
      </c>
      <c r="B2" s="36" t="s">
        <v>1260</v>
      </c>
      <c r="C2" s="36" t="s">
        <v>1261</v>
      </c>
      <c r="D2" s="95" t="s">
        <v>1268</v>
      </c>
      <c r="E2" s="36" t="s">
        <v>1262</v>
      </c>
      <c r="F2" s="36" t="s">
        <v>1263</v>
      </c>
      <c r="G2" s="36" t="s">
        <v>598</v>
      </c>
      <c r="H2" s="36" t="s">
        <v>675</v>
      </c>
      <c r="I2" s="223" t="s">
        <v>1</v>
      </c>
    </row>
    <row r="3" spans="1:9" s="93" customFormat="1" ht="15" customHeight="1" x14ac:dyDescent="0.25">
      <c r="A3" s="35">
        <v>41365</v>
      </c>
      <c r="B3" s="92">
        <v>6087.41</v>
      </c>
      <c r="C3" s="92">
        <v>7947.72</v>
      </c>
      <c r="D3" s="91"/>
      <c r="E3" s="90">
        <v>9447.2099999999991</v>
      </c>
      <c r="F3" s="94">
        <v>14667.32</v>
      </c>
      <c r="G3" s="56" t="s">
        <v>1273</v>
      </c>
      <c r="H3" s="225"/>
      <c r="I3" s="541" t="s">
        <v>341</v>
      </c>
    </row>
    <row r="4" spans="1:9" s="93" customFormat="1" ht="15" customHeight="1" x14ac:dyDescent="0.25">
      <c r="A4" s="35">
        <v>41000</v>
      </c>
      <c r="B4" s="92">
        <v>6009.29</v>
      </c>
      <c r="C4" s="92">
        <v>7845.72</v>
      </c>
      <c r="D4" s="91" t="s">
        <v>76</v>
      </c>
      <c r="E4" s="90">
        <v>9325.98</v>
      </c>
      <c r="F4" s="94">
        <v>14479.1</v>
      </c>
      <c r="G4" s="56" t="s">
        <v>1229</v>
      </c>
      <c r="H4" s="225"/>
      <c r="I4" s="541"/>
    </row>
    <row r="5" spans="1:9" x14ac:dyDescent="0.25">
      <c r="A5" s="35">
        <v>40634</v>
      </c>
      <c r="B5" s="92">
        <v>5658.86</v>
      </c>
      <c r="C5" s="92">
        <v>7684.34</v>
      </c>
      <c r="D5" s="91" t="s">
        <v>76</v>
      </c>
      <c r="E5" s="90">
        <v>8907.34</v>
      </c>
      <c r="F5" s="90">
        <v>14181.3</v>
      </c>
      <c r="G5" s="55" t="s">
        <v>1230</v>
      </c>
      <c r="H5" s="225"/>
      <c r="I5" s="541"/>
    </row>
    <row r="6" spans="1:9" x14ac:dyDescent="0.25">
      <c r="A6" s="35">
        <v>40269</v>
      </c>
      <c r="B6" s="51">
        <v>5325.82</v>
      </c>
      <c r="C6" s="51">
        <v>7526.28</v>
      </c>
      <c r="D6" s="50" t="s">
        <v>76</v>
      </c>
      <c r="E6" s="90">
        <v>8507.49</v>
      </c>
      <c r="F6" s="90">
        <v>13889.62</v>
      </c>
      <c r="G6" s="56" t="s">
        <v>1231</v>
      </c>
      <c r="H6" s="225"/>
      <c r="I6" s="541"/>
    </row>
    <row r="7" spans="1:9" x14ac:dyDescent="0.25">
      <c r="A7" s="35">
        <v>39904</v>
      </c>
      <c r="B7" s="47">
        <v>4972.29</v>
      </c>
      <c r="C7" s="47">
        <v>7459.13</v>
      </c>
      <c r="D7" s="69" t="s">
        <v>76</v>
      </c>
      <c r="E7" s="90">
        <v>8309.27</v>
      </c>
      <c r="F7" s="90">
        <v>13765.73</v>
      </c>
      <c r="G7" s="13" t="s">
        <v>465</v>
      </c>
      <c r="H7" s="158">
        <v>39932</v>
      </c>
      <c r="I7" s="541"/>
    </row>
    <row r="8" spans="1:9" x14ac:dyDescent="0.25">
      <c r="A8" s="35">
        <v>39692</v>
      </c>
      <c r="B8" s="47">
        <v>4475.49</v>
      </c>
      <c r="C8" s="47">
        <v>7385.22</v>
      </c>
      <c r="D8" s="69" t="s">
        <v>76</v>
      </c>
      <c r="E8" s="90">
        <v>7781.27</v>
      </c>
      <c r="F8" s="90">
        <v>13629.44</v>
      </c>
      <c r="G8" s="55" t="s">
        <v>1233</v>
      </c>
      <c r="H8" s="225"/>
      <c r="I8" s="541"/>
    </row>
    <row r="9" spans="1:9" x14ac:dyDescent="0.25">
      <c r="A9" s="35">
        <v>39448</v>
      </c>
      <c r="B9" s="87">
        <v>4439.9799999999996</v>
      </c>
      <c r="C9" s="87">
        <v>7326.61</v>
      </c>
      <c r="D9" s="87" t="s">
        <v>76</v>
      </c>
      <c r="E9" s="51">
        <v>7719.52</v>
      </c>
      <c r="F9" s="51">
        <v>13521.27</v>
      </c>
      <c r="G9" s="9" t="s">
        <v>12</v>
      </c>
      <c r="H9" s="88">
        <v>39444</v>
      </c>
      <c r="I9" s="541"/>
    </row>
    <row r="10" spans="1:9" x14ac:dyDescent="0.25">
      <c r="A10" s="35">
        <v>39083</v>
      </c>
      <c r="B10" s="89">
        <v>4391.68</v>
      </c>
      <c r="C10" s="87">
        <v>7246.9</v>
      </c>
      <c r="D10" s="87" t="s">
        <v>76</v>
      </c>
      <c r="E10" s="51">
        <v>7635.53</v>
      </c>
      <c r="F10" s="51">
        <v>13374.16</v>
      </c>
      <c r="G10" s="9" t="s">
        <v>13</v>
      </c>
      <c r="H10" s="88">
        <v>39081</v>
      </c>
      <c r="I10" s="541"/>
    </row>
    <row r="11" spans="1:9" x14ac:dyDescent="0.25">
      <c r="A11" s="35">
        <v>38718</v>
      </c>
      <c r="B11" s="87">
        <v>4314.03</v>
      </c>
      <c r="C11" s="87">
        <v>7118.77</v>
      </c>
      <c r="D11" s="87" t="s">
        <v>76</v>
      </c>
      <c r="E11" s="51">
        <v>7500.53</v>
      </c>
      <c r="F11" s="51">
        <v>13137.69</v>
      </c>
      <c r="G11" s="9" t="s">
        <v>14</v>
      </c>
      <c r="H11" s="45">
        <v>38717</v>
      </c>
      <c r="I11" s="86"/>
    </row>
    <row r="12" spans="1:9" x14ac:dyDescent="0.25">
      <c r="A12" s="35">
        <v>38353</v>
      </c>
      <c r="B12" s="85">
        <v>4237.76</v>
      </c>
      <c r="C12" s="85">
        <v>6992.9</v>
      </c>
      <c r="D12" s="85" t="s">
        <v>76</v>
      </c>
      <c r="E12" s="53">
        <v>7367.92</v>
      </c>
      <c r="F12" s="53">
        <v>12905.41</v>
      </c>
      <c r="G12" s="24" t="s">
        <v>15</v>
      </c>
      <c r="H12" s="45">
        <v>38345</v>
      </c>
      <c r="I12" s="86"/>
    </row>
    <row r="13" spans="1:9" x14ac:dyDescent="0.25">
      <c r="A13" s="35">
        <v>37987</v>
      </c>
      <c r="B13" s="84">
        <v>4154.67</v>
      </c>
      <c r="C13" s="84">
        <v>6855.79</v>
      </c>
      <c r="D13" s="84" t="s">
        <v>76</v>
      </c>
      <c r="E13" s="51">
        <v>7223.45</v>
      </c>
      <c r="F13" s="51">
        <v>12652.36</v>
      </c>
      <c r="G13" s="24" t="s">
        <v>16</v>
      </c>
      <c r="H13" s="45">
        <v>37985</v>
      </c>
      <c r="I13" s="86"/>
    </row>
    <row r="14" spans="1:9" ht="15" customHeight="1" x14ac:dyDescent="0.25">
      <c r="A14" s="35">
        <v>37622</v>
      </c>
      <c r="B14" s="84">
        <v>4085.23</v>
      </c>
      <c r="C14" s="84">
        <v>6741.19</v>
      </c>
      <c r="D14" s="84" t="s">
        <v>76</v>
      </c>
      <c r="E14" s="51">
        <v>7102.71</v>
      </c>
      <c r="F14" s="51">
        <v>12440.87</v>
      </c>
      <c r="G14" s="9" t="s">
        <v>339</v>
      </c>
      <c r="H14" s="45">
        <v>37621</v>
      </c>
    </row>
    <row r="15" spans="1:9" x14ac:dyDescent="0.25">
      <c r="A15" s="35">
        <v>37257</v>
      </c>
      <c r="B15" s="85">
        <v>4024.86</v>
      </c>
      <c r="C15" s="84">
        <v>6641.57</v>
      </c>
      <c r="D15" s="84" t="s">
        <v>76</v>
      </c>
      <c r="E15" s="51">
        <v>6997.74</v>
      </c>
      <c r="F15" s="51">
        <v>12257.01</v>
      </c>
      <c r="G15" s="9" t="s">
        <v>338</v>
      </c>
      <c r="H15" s="45">
        <v>37285</v>
      </c>
    </row>
    <row r="16" spans="1:9" x14ac:dyDescent="0.25">
      <c r="A16" s="35">
        <v>36892</v>
      </c>
      <c r="B16" s="69">
        <v>25833</v>
      </c>
      <c r="C16" s="69">
        <v>42628</v>
      </c>
      <c r="D16" s="69" t="s">
        <v>76</v>
      </c>
      <c r="E16" s="50">
        <v>44914</v>
      </c>
      <c r="F16" s="50">
        <v>78670</v>
      </c>
      <c r="G16" s="9" t="s">
        <v>336</v>
      </c>
      <c r="H16" s="45">
        <v>36890</v>
      </c>
    </row>
    <row r="17" spans="1:8" x14ac:dyDescent="0.25">
      <c r="A17" s="35">
        <v>36526</v>
      </c>
      <c r="B17" s="69">
        <v>25277</v>
      </c>
      <c r="C17" s="69">
        <v>41711</v>
      </c>
      <c r="D17" s="69" t="s">
        <v>76</v>
      </c>
      <c r="E17" s="50">
        <v>43947</v>
      </c>
      <c r="F17" s="50">
        <v>76977</v>
      </c>
      <c r="G17" s="9" t="s">
        <v>334</v>
      </c>
      <c r="H17" s="45">
        <v>36524</v>
      </c>
    </row>
    <row r="18" spans="1:8" x14ac:dyDescent="0.25">
      <c r="A18" s="35">
        <v>36161</v>
      </c>
      <c r="B18" s="69">
        <v>24940</v>
      </c>
      <c r="C18" s="69">
        <v>41125</v>
      </c>
      <c r="D18" s="69" t="s">
        <v>76</v>
      </c>
      <c r="E18" s="50">
        <v>43512</v>
      </c>
      <c r="F18" s="50">
        <v>76215</v>
      </c>
      <c r="G18" s="9" t="s">
        <v>332</v>
      </c>
      <c r="H18" s="45">
        <v>36159</v>
      </c>
    </row>
    <row r="19" spans="1:8" x14ac:dyDescent="0.25">
      <c r="A19" s="35">
        <v>35796</v>
      </c>
      <c r="B19" s="69">
        <v>24315</v>
      </c>
      <c r="C19" s="69">
        <v>40048</v>
      </c>
      <c r="D19" s="69" t="s">
        <v>76</v>
      </c>
      <c r="E19" s="50">
        <v>42658</v>
      </c>
      <c r="F19" s="50">
        <v>74720</v>
      </c>
      <c r="G19" s="9" t="s">
        <v>330</v>
      </c>
      <c r="H19" s="45">
        <v>35794</v>
      </c>
    </row>
    <row r="20" spans="1:8" x14ac:dyDescent="0.25">
      <c r="A20" s="35">
        <v>35431</v>
      </c>
      <c r="B20" s="69">
        <v>24050</v>
      </c>
      <c r="C20" s="69">
        <v>39612</v>
      </c>
      <c r="D20" s="69" t="s">
        <v>76</v>
      </c>
      <c r="E20" s="50">
        <v>42193</v>
      </c>
      <c r="F20" s="50">
        <v>73906</v>
      </c>
      <c r="G20" s="9" t="s">
        <v>328</v>
      </c>
      <c r="H20" s="45">
        <v>35430</v>
      </c>
    </row>
    <row r="21" spans="1:8" x14ac:dyDescent="0.25">
      <c r="A21" s="35">
        <v>35065</v>
      </c>
      <c r="B21" s="69">
        <v>23764</v>
      </c>
      <c r="C21" s="69">
        <v>39142</v>
      </c>
      <c r="D21" s="69" t="s">
        <v>76</v>
      </c>
      <c r="E21" s="82">
        <v>41692</v>
      </c>
      <c r="F21" s="83">
        <v>73028</v>
      </c>
      <c r="G21" s="9" t="s">
        <v>324</v>
      </c>
      <c r="H21" s="46">
        <v>35099</v>
      </c>
    </row>
    <row r="22" spans="1:8" x14ac:dyDescent="0.25">
      <c r="A22" s="35">
        <v>34881</v>
      </c>
      <c r="B22" s="69">
        <v>23259</v>
      </c>
      <c r="C22" s="69">
        <v>38305</v>
      </c>
      <c r="D22" s="69" t="s">
        <v>76</v>
      </c>
      <c r="E22" s="82">
        <v>40834</v>
      </c>
      <c r="F22" s="69">
        <v>71525</v>
      </c>
      <c r="G22" s="9" t="s">
        <v>320</v>
      </c>
      <c r="H22" s="46">
        <v>34912</v>
      </c>
    </row>
    <row r="23" spans="1:8" x14ac:dyDescent="0.25">
      <c r="A23" s="35">
        <v>34700</v>
      </c>
      <c r="B23" s="69">
        <v>22256</v>
      </c>
      <c r="C23" s="69">
        <v>36522</v>
      </c>
      <c r="D23" s="69" t="s">
        <v>76</v>
      </c>
      <c r="E23" s="82">
        <v>39721</v>
      </c>
      <c r="F23" s="83">
        <v>69576</v>
      </c>
      <c r="G23" s="9" t="s">
        <v>316</v>
      </c>
      <c r="H23" s="46">
        <v>34767</v>
      </c>
    </row>
    <row r="24" spans="1:8" x14ac:dyDescent="0.25">
      <c r="A24" s="35">
        <v>34335</v>
      </c>
      <c r="B24" s="69">
        <v>21992</v>
      </c>
      <c r="C24" s="69">
        <v>36088</v>
      </c>
      <c r="D24" s="69" t="s">
        <v>76</v>
      </c>
      <c r="E24" s="82">
        <v>39250</v>
      </c>
      <c r="F24" s="83">
        <v>68750</v>
      </c>
      <c r="G24" s="9" t="s">
        <v>464</v>
      </c>
      <c r="H24" s="46">
        <v>34334</v>
      </c>
    </row>
    <row r="25" spans="1:8" x14ac:dyDescent="0.25">
      <c r="A25" s="35">
        <v>33970</v>
      </c>
      <c r="B25" s="69">
        <v>21560</v>
      </c>
      <c r="C25" s="69">
        <v>35380</v>
      </c>
      <c r="D25" s="69" t="s">
        <v>76</v>
      </c>
      <c r="E25" s="82">
        <v>38480</v>
      </c>
      <c r="F25" s="69">
        <v>67400</v>
      </c>
      <c r="G25" s="9" t="s">
        <v>308</v>
      </c>
      <c r="H25" s="46">
        <v>34013</v>
      </c>
    </row>
    <row r="26" spans="1:8" x14ac:dyDescent="0.25">
      <c r="A26" s="35">
        <v>33786</v>
      </c>
      <c r="B26" s="69">
        <v>21280</v>
      </c>
      <c r="C26" s="69">
        <v>34920</v>
      </c>
      <c r="D26" s="69" t="s">
        <v>76</v>
      </c>
      <c r="E26" s="82">
        <v>37980</v>
      </c>
      <c r="F26" s="69">
        <v>66520</v>
      </c>
      <c r="G26" s="9" t="s">
        <v>301</v>
      </c>
      <c r="H26" s="46">
        <v>33620</v>
      </c>
    </row>
    <row r="27" spans="1:8" x14ac:dyDescent="0.25">
      <c r="A27" s="35">
        <v>33604</v>
      </c>
      <c r="B27" s="69">
        <v>20900</v>
      </c>
      <c r="C27" s="69">
        <v>34300</v>
      </c>
      <c r="D27" s="69" t="s">
        <v>76</v>
      </c>
      <c r="E27" s="82">
        <v>37320</v>
      </c>
      <c r="F27" s="83">
        <v>65340</v>
      </c>
      <c r="G27" s="9" t="s">
        <v>301</v>
      </c>
      <c r="H27" s="46">
        <v>33620</v>
      </c>
    </row>
    <row r="28" spans="1:8" x14ac:dyDescent="0.25">
      <c r="A28" s="35">
        <v>33420</v>
      </c>
      <c r="B28" s="69">
        <v>20690</v>
      </c>
      <c r="C28" s="69">
        <v>41380</v>
      </c>
      <c r="D28" s="69" t="s">
        <v>76</v>
      </c>
      <c r="E28" s="82">
        <v>36955</v>
      </c>
      <c r="F28" s="69">
        <v>64690</v>
      </c>
      <c r="G28" s="9" t="s">
        <v>463</v>
      </c>
      <c r="H28" s="46">
        <v>33452</v>
      </c>
    </row>
    <row r="29" spans="1:8" x14ac:dyDescent="0.25">
      <c r="A29" s="35">
        <v>33239</v>
      </c>
      <c r="B29" s="69">
        <v>20525</v>
      </c>
      <c r="C29" s="69">
        <v>41050</v>
      </c>
      <c r="D29" s="69" t="s">
        <v>76</v>
      </c>
      <c r="E29" s="82">
        <v>36670</v>
      </c>
      <c r="F29" s="69">
        <v>64180</v>
      </c>
      <c r="G29" s="9" t="s">
        <v>462</v>
      </c>
      <c r="H29" s="46">
        <v>33239</v>
      </c>
    </row>
    <row r="30" spans="1:8" x14ac:dyDescent="0.25">
      <c r="A30" s="35">
        <v>33055</v>
      </c>
      <c r="B30" s="69">
        <v>20180</v>
      </c>
      <c r="C30" s="69">
        <v>40360</v>
      </c>
      <c r="D30" s="69" t="s">
        <v>76</v>
      </c>
      <c r="E30" s="82">
        <v>36070</v>
      </c>
      <c r="F30" s="69">
        <v>63110</v>
      </c>
      <c r="G30" s="9" t="s">
        <v>461</v>
      </c>
      <c r="H30" s="46">
        <v>32957</v>
      </c>
    </row>
    <row r="31" spans="1:8" x14ac:dyDescent="0.25">
      <c r="A31" s="35">
        <v>32874</v>
      </c>
      <c r="B31" s="69">
        <v>19920</v>
      </c>
      <c r="C31" s="69">
        <v>39840</v>
      </c>
      <c r="D31" s="69" t="s">
        <v>76</v>
      </c>
      <c r="E31" s="82">
        <v>35620</v>
      </c>
      <c r="F31" s="69">
        <v>62300</v>
      </c>
      <c r="G31" s="9" t="s">
        <v>460</v>
      </c>
      <c r="H31" s="46">
        <v>32957</v>
      </c>
    </row>
    <row r="32" spans="1:8" x14ac:dyDescent="0.25">
      <c r="A32" s="35">
        <v>32690</v>
      </c>
      <c r="B32" s="69">
        <v>19500</v>
      </c>
      <c r="C32" s="69">
        <v>39000</v>
      </c>
      <c r="D32" s="69" t="s">
        <v>76</v>
      </c>
      <c r="E32" s="82">
        <v>34890</v>
      </c>
      <c r="F32" s="69">
        <v>60990</v>
      </c>
      <c r="G32" s="9" t="s">
        <v>459</v>
      </c>
      <c r="H32" s="46">
        <v>32508</v>
      </c>
    </row>
    <row r="33" spans="1:10" x14ac:dyDescent="0.25">
      <c r="A33" s="35">
        <v>32509</v>
      </c>
      <c r="B33" s="69">
        <v>19270</v>
      </c>
      <c r="C33" s="69">
        <v>38540</v>
      </c>
      <c r="D33" s="69" t="s">
        <v>76</v>
      </c>
      <c r="E33" s="82">
        <v>34480</v>
      </c>
      <c r="F33" s="69">
        <v>60260</v>
      </c>
      <c r="G33" s="9" t="s">
        <v>458</v>
      </c>
      <c r="H33" s="46">
        <v>32508</v>
      </c>
    </row>
    <row r="34" spans="1:10" x14ac:dyDescent="0.25">
      <c r="A34" s="35">
        <v>32325</v>
      </c>
      <c r="B34" s="69">
        <v>19020</v>
      </c>
      <c r="C34" s="69">
        <v>38040</v>
      </c>
      <c r="D34" s="69" t="s">
        <v>76</v>
      </c>
      <c r="E34" s="82">
        <v>34050</v>
      </c>
      <c r="F34" s="69">
        <v>59490</v>
      </c>
      <c r="G34" s="9" t="s">
        <v>457</v>
      </c>
      <c r="H34" s="46">
        <v>31786</v>
      </c>
    </row>
    <row r="35" spans="1:10" x14ac:dyDescent="0.25">
      <c r="A35" s="35">
        <v>32143</v>
      </c>
      <c r="B35" s="69">
        <v>18780</v>
      </c>
      <c r="C35" s="69">
        <v>37560</v>
      </c>
      <c r="D35" s="69" t="s">
        <v>76</v>
      </c>
      <c r="E35" s="82">
        <v>33630</v>
      </c>
      <c r="F35" s="69">
        <v>58730</v>
      </c>
      <c r="G35" s="9" t="s">
        <v>457</v>
      </c>
      <c r="H35" s="46">
        <v>31786</v>
      </c>
    </row>
    <row r="36" spans="1:10" x14ac:dyDescent="0.25">
      <c r="A36" s="35">
        <v>31959</v>
      </c>
      <c r="B36" s="69">
        <v>18300</v>
      </c>
      <c r="C36" s="69">
        <v>36600</v>
      </c>
      <c r="D36" s="69" t="s">
        <v>76</v>
      </c>
      <c r="E36" s="82">
        <v>32800</v>
      </c>
      <c r="F36" s="69">
        <v>57240</v>
      </c>
      <c r="G36" s="9" t="s">
        <v>456</v>
      </c>
      <c r="H36" s="46">
        <v>31816</v>
      </c>
    </row>
    <row r="37" spans="1:10" x14ac:dyDescent="0.25">
      <c r="A37" s="35">
        <v>31778</v>
      </c>
      <c r="B37" s="69">
        <v>18120</v>
      </c>
      <c r="C37" s="69">
        <v>36240</v>
      </c>
      <c r="D37" s="69" t="s">
        <v>76</v>
      </c>
      <c r="E37" s="82">
        <v>32490</v>
      </c>
      <c r="F37" s="69">
        <v>56670</v>
      </c>
      <c r="G37" s="9" t="s">
        <v>456</v>
      </c>
      <c r="H37" s="46">
        <v>31816</v>
      </c>
    </row>
    <row r="38" spans="1:10" x14ac:dyDescent="0.25">
      <c r="A38" s="35">
        <v>31686</v>
      </c>
      <c r="B38" s="69">
        <v>17800</v>
      </c>
      <c r="C38" s="69">
        <v>35600</v>
      </c>
      <c r="D38" s="69" t="s">
        <v>76</v>
      </c>
      <c r="E38" s="82">
        <v>31930</v>
      </c>
      <c r="F38" s="69">
        <v>55940</v>
      </c>
      <c r="G38" s="9" t="s">
        <v>455</v>
      </c>
      <c r="H38" s="46">
        <v>31696</v>
      </c>
    </row>
    <row r="39" spans="1:10" x14ac:dyDescent="0.25">
      <c r="A39" s="35">
        <v>31413</v>
      </c>
      <c r="B39" s="69">
        <v>17710</v>
      </c>
      <c r="C39" s="69">
        <v>35420</v>
      </c>
      <c r="D39" s="69" t="s">
        <v>76</v>
      </c>
      <c r="E39" s="82">
        <v>31770</v>
      </c>
      <c r="F39" s="69">
        <v>55940</v>
      </c>
      <c r="G39" s="9" t="s">
        <v>454</v>
      </c>
      <c r="H39" s="46">
        <v>31413</v>
      </c>
    </row>
    <row r="40" spans="1:10" x14ac:dyDescent="0.25">
      <c r="A40" s="35">
        <v>31229</v>
      </c>
      <c r="B40" s="69">
        <v>17480</v>
      </c>
      <c r="C40" s="69">
        <v>34960</v>
      </c>
      <c r="D40" s="69" t="s">
        <v>76</v>
      </c>
      <c r="E40" s="82">
        <v>31370</v>
      </c>
      <c r="F40" s="69">
        <v>55220</v>
      </c>
      <c r="G40" s="9" t="s">
        <v>453</v>
      </c>
      <c r="H40" s="46">
        <v>31255</v>
      </c>
    </row>
    <row r="41" spans="1:10" x14ac:dyDescent="0.25">
      <c r="A41" s="35">
        <v>31048</v>
      </c>
      <c r="B41" s="69">
        <v>17000</v>
      </c>
      <c r="C41" s="69">
        <v>34000</v>
      </c>
      <c r="D41" s="69" t="s">
        <v>76</v>
      </c>
      <c r="E41" s="82">
        <v>30540</v>
      </c>
      <c r="F41" s="69">
        <v>53870</v>
      </c>
      <c r="G41" s="9" t="s">
        <v>452</v>
      </c>
      <c r="H41" s="46">
        <v>31048</v>
      </c>
    </row>
    <row r="42" spans="1:10" x14ac:dyDescent="0.25">
      <c r="A42" s="35">
        <v>30864</v>
      </c>
      <c r="B42" s="69">
        <v>16440</v>
      </c>
      <c r="C42" s="69">
        <v>32880</v>
      </c>
      <c r="D42" s="69" t="s">
        <v>76</v>
      </c>
      <c r="E42" s="82">
        <v>29560</v>
      </c>
      <c r="F42" s="69">
        <v>52300</v>
      </c>
      <c r="G42" s="9" t="s">
        <v>451</v>
      </c>
      <c r="H42" s="46">
        <v>30883</v>
      </c>
    </row>
    <row r="43" spans="1:10" x14ac:dyDescent="0.25">
      <c r="A43" s="35">
        <v>30682</v>
      </c>
      <c r="B43" s="69">
        <v>16090</v>
      </c>
      <c r="C43" s="69">
        <v>32180</v>
      </c>
      <c r="D43" s="69" t="s">
        <v>76</v>
      </c>
      <c r="E43" s="82">
        <v>28950</v>
      </c>
      <c r="F43" s="69">
        <v>51380</v>
      </c>
      <c r="G43" s="9" t="s">
        <v>450</v>
      </c>
      <c r="H43" s="46">
        <v>30722</v>
      </c>
    </row>
    <row r="44" spans="1:10" x14ac:dyDescent="0.25">
      <c r="A44" s="35">
        <v>30498</v>
      </c>
      <c r="B44" s="69">
        <v>15810</v>
      </c>
      <c r="C44" s="69">
        <v>31620</v>
      </c>
      <c r="D44" s="69" t="s">
        <v>76</v>
      </c>
      <c r="E44" s="82">
        <v>28460</v>
      </c>
      <c r="F44" s="69">
        <v>50470</v>
      </c>
      <c r="G44" s="9" t="s">
        <v>449</v>
      </c>
      <c r="H44" s="46">
        <v>30315</v>
      </c>
    </row>
    <row r="45" spans="1:10" x14ac:dyDescent="0.25">
      <c r="A45" s="35">
        <v>30317</v>
      </c>
      <c r="B45" s="69">
        <v>15200</v>
      </c>
      <c r="C45" s="69">
        <v>30400</v>
      </c>
      <c r="D45" s="69" t="s">
        <v>76</v>
      </c>
      <c r="E45" s="82">
        <v>27400</v>
      </c>
      <c r="F45" s="69">
        <v>49000</v>
      </c>
      <c r="G45" s="9" t="s">
        <v>449</v>
      </c>
      <c r="H45" s="49">
        <v>30315</v>
      </c>
    </row>
    <row r="46" spans="1:10" x14ac:dyDescent="0.25">
      <c r="A46" s="35">
        <v>30133</v>
      </c>
      <c r="B46" s="69">
        <v>14600</v>
      </c>
      <c r="C46" s="69">
        <v>25400</v>
      </c>
      <c r="D46" s="69" t="s">
        <v>76</v>
      </c>
      <c r="E46" s="81" t="s">
        <v>234</v>
      </c>
      <c r="F46" s="81" t="s">
        <v>233</v>
      </c>
      <c r="G46" s="9" t="s">
        <v>448</v>
      </c>
      <c r="H46" s="49">
        <v>30134</v>
      </c>
    </row>
    <row r="47" spans="1:10" x14ac:dyDescent="0.25">
      <c r="A47" s="35">
        <v>29952</v>
      </c>
      <c r="B47" s="69">
        <v>13900</v>
      </c>
      <c r="C47" s="11" t="s">
        <v>76</v>
      </c>
      <c r="D47" s="69" t="s">
        <v>76</v>
      </c>
      <c r="E47" s="81" t="s">
        <v>230</v>
      </c>
      <c r="F47" s="81" t="s">
        <v>229</v>
      </c>
      <c r="G47" s="9" t="s">
        <v>447</v>
      </c>
      <c r="H47" s="49">
        <v>29951</v>
      </c>
      <c r="I47" s="24"/>
      <c r="J47" s="77"/>
    </row>
    <row r="48" spans="1:10" x14ac:dyDescent="0.25">
      <c r="A48" s="35">
        <v>29768</v>
      </c>
      <c r="B48" s="69">
        <v>11000</v>
      </c>
      <c r="C48" s="11" t="s">
        <v>76</v>
      </c>
      <c r="D48" s="69" t="s">
        <v>76</v>
      </c>
      <c r="E48" s="81" t="s">
        <v>227</v>
      </c>
      <c r="F48" s="81" t="s">
        <v>226</v>
      </c>
      <c r="G48" s="9" t="s">
        <v>446</v>
      </c>
      <c r="H48" s="49">
        <v>29768</v>
      </c>
      <c r="I48" s="24"/>
      <c r="J48" s="77"/>
    </row>
    <row r="49" spans="1:10" x14ac:dyDescent="0.25">
      <c r="A49" s="35">
        <v>29587</v>
      </c>
      <c r="B49" s="69">
        <v>8500</v>
      </c>
      <c r="C49" s="11" t="s">
        <v>76</v>
      </c>
      <c r="D49" s="69" t="s">
        <v>76</v>
      </c>
      <c r="E49" s="81" t="s">
        <v>223</v>
      </c>
      <c r="F49" s="81" t="s">
        <v>222</v>
      </c>
      <c r="G49" s="9" t="s">
        <v>445</v>
      </c>
      <c r="H49" s="49">
        <v>29596</v>
      </c>
      <c r="I49" s="24"/>
      <c r="J49" s="77"/>
    </row>
    <row r="50" spans="1:10" x14ac:dyDescent="0.25">
      <c r="A50" s="35">
        <v>29495</v>
      </c>
      <c r="B50" s="69" t="s">
        <v>76</v>
      </c>
      <c r="C50" s="11" t="s">
        <v>76</v>
      </c>
      <c r="D50" s="475">
        <v>150</v>
      </c>
      <c r="E50" s="11" t="s">
        <v>76</v>
      </c>
      <c r="F50" s="11" t="s">
        <v>76</v>
      </c>
      <c r="G50" s="56" t="s">
        <v>444</v>
      </c>
      <c r="H50" s="4">
        <v>29531</v>
      </c>
      <c r="I50" s="224"/>
      <c r="J50" s="77"/>
    </row>
    <row r="51" spans="1:10" x14ac:dyDescent="0.25">
      <c r="A51" s="35">
        <v>29373</v>
      </c>
      <c r="B51" s="69">
        <v>7700</v>
      </c>
      <c r="C51" s="11" t="s">
        <v>76</v>
      </c>
      <c r="D51" s="475" t="s">
        <v>76</v>
      </c>
      <c r="E51" s="81" t="s">
        <v>219</v>
      </c>
      <c r="F51" s="81" t="s">
        <v>218</v>
      </c>
      <c r="G51" s="9" t="s">
        <v>443</v>
      </c>
      <c r="H51" s="4">
        <v>29405</v>
      </c>
      <c r="I51" s="9"/>
      <c r="J51" s="77"/>
    </row>
    <row r="52" spans="1:10" x14ac:dyDescent="0.25">
      <c r="A52" s="35">
        <v>29252</v>
      </c>
      <c r="B52" s="69" t="s">
        <v>76</v>
      </c>
      <c r="C52" s="11" t="s">
        <v>76</v>
      </c>
      <c r="D52" s="475">
        <v>150</v>
      </c>
      <c r="E52" s="47" t="s">
        <v>76</v>
      </c>
      <c r="F52" s="47" t="s">
        <v>76</v>
      </c>
      <c r="G52" s="56" t="s">
        <v>442</v>
      </c>
      <c r="H52" s="4">
        <v>29251</v>
      </c>
      <c r="I52" s="224"/>
      <c r="J52" s="77"/>
    </row>
    <row r="53" spans="1:10" x14ac:dyDescent="0.25">
      <c r="A53" s="35">
        <v>29190</v>
      </c>
      <c r="B53" s="69">
        <v>7200</v>
      </c>
      <c r="C53" s="11" t="s">
        <v>76</v>
      </c>
      <c r="D53" s="475" t="s">
        <v>76</v>
      </c>
      <c r="E53" s="47" t="s">
        <v>215</v>
      </c>
      <c r="F53" s="47" t="s">
        <v>214</v>
      </c>
      <c r="G53" s="9" t="s">
        <v>441</v>
      </c>
      <c r="H53" s="4">
        <v>29197</v>
      </c>
      <c r="I53" s="9"/>
      <c r="J53" s="77"/>
    </row>
    <row r="54" spans="1:10" x14ac:dyDescent="0.25">
      <c r="A54" s="35">
        <v>29099</v>
      </c>
      <c r="B54" s="69" t="s">
        <v>76</v>
      </c>
      <c r="C54" s="11" t="s">
        <v>76</v>
      </c>
      <c r="D54" s="475">
        <v>200</v>
      </c>
      <c r="E54" s="11" t="s">
        <v>76</v>
      </c>
      <c r="F54" s="11" t="s">
        <v>76</v>
      </c>
      <c r="G54" s="56" t="s">
        <v>1264</v>
      </c>
      <c r="H54" s="4">
        <v>29120</v>
      </c>
      <c r="I54" s="224"/>
      <c r="J54" s="77"/>
    </row>
    <row r="55" spans="1:10" x14ac:dyDescent="0.25">
      <c r="A55" s="35">
        <v>29037</v>
      </c>
      <c r="B55" s="69">
        <v>6800</v>
      </c>
      <c r="C55" s="11" t="s">
        <v>76</v>
      </c>
      <c r="D55" s="475" t="s">
        <v>76</v>
      </c>
      <c r="E55" s="48" t="s">
        <v>211</v>
      </c>
      <c r="F55" s="47" t="s">
        <v>210</v>
      </c>
      <c r="G55" s="9" t="s">
        <v>440</v>
      </c>
      <c r="H55" s="4">
        <v>29043</v>
      </c>
      <c r="I55" s="9"/>
      <c r="J55" s="77"/>
    </row>
    <row r="56" spans="1:10" x14ac:dyDescent="0.25">
      <c r="A56" s="35">
        <v>28856</v>
      </c>
      <c r="B56" s="69">
        <v>6500</v>
      </c>
      <c r="C56" s="11" t="s">
        <v>76</v>
      </c>
      <c r="D56" s="475" t="s">
        <v>76</v>
      </c>
      <c r="E56" s="48" t="s">
        <v>208</v>
      </c>
      <c r="F56" s="47" t="s">
        <v>207</v>
      </c>
      <c r="G56" s="9" t="s">
        <v>439</v>
      </c>
      <c r="H56" s="4">
        <v>28854</v>
      </c>
      <c r="I56" s="9"/>
      <c r="J56" s="77"/>
    </row>
    <row r="57" spans="1:10" x14ac:dyDescent="0.25">
      <c r="A57" s="35">
        <v>28672</v>
      </c>
      <c r="B57" s="69">
        <v>6200</v>
      </c>
      <c r="C57" s="11" t="s">
        <v>76</v>
      </c>
      <c r="D57" s="475" t="s">
        <v>76</v>
      </c>
      <c r="E57" s="47" t="s">
        <v>204</v>
      </c>
      <c r="F57" s="47" t="s">
        <v>203</v>
      </c>
      <c r="G57" s="9" t="s">
        <v>438</v>
      </c>
      <c r="H57" s="4">
        <v>28682</v>
      </c>
      <c r="I57" s="9"/>
      <c r="J57" s="77"/>
    </row>
    <row r="58" spans="1:10" x14ac:dyDescent="0.25">
      <c r="A58" s="35">
        <v>28460</v>
      </c>
      <c r="B58" s="69">
        <v>5750</v>
      </c>
      <c r="C58" s="11" t="s">
        <v>76</v>
      </c>
      <c r="D58" s="475" t="s">
        <v>76</v>
      </c>
      <c r="E58" s="47" t="s">
        <v>200</v>
      </c>
      <c r="F58" s="47" t="s">
        <v>199</v>
      </c>
      <c r="G58" s="9" t="s">
        <v>437</v>
      </c>
      <c r="H58" s="4">
        <v>28455</v>
      </c>
      <c r="I58" s="9"/>
      <c r="J58" s="77"/>
    </row>
    <row r="59" spans="1:10" x14ac:dyDescent="0.25">
      <c r="A59" s="35">
        <v>28307</v>
      </c>
      <c r="B59" s="69">
        <v>5250</v>
      </c>
      <c r="C59" s="11" t="s">
        <v>76</v>
      </c>
      <c r="D59" s="475" t="s">
        <v>76</v>
      </c>
      <c r="E59" s="47" t="s">
        <v>196</v>
      </c>
      <c r="F59" s="47" t="s">
        <v>195</v>
      </c>
      <c r="G59" s="9" t="s">
        <v>436</v>
      </c>
      <c r="H59" s="4">
        <v>28292</v>
      </c>
      <c r="I59" s="9"/>
      <c r="J59" s="77"/>
    </row>
    <row r="60" spans="1:10" x14ac:dyDescent="0.25">
      <c r="A60" s="35">
        <v>28126</v>
      </c>
      <c r="B60" s="69">
        <v>4700</v>
      </c>
      <c r="C60" s="11" t="s">
        <v>76</v>
      </c>
      <c r="D60" s="475" t="s">
        <v>76</v>
      </c>
      <c r="E60" s="47" t="s">
        <v>192</v>
      </c>
      <c r="F60" s="47" t="s">
        <v>191</v>
      </c>
      <c r="G60" s="9" t="s">
        <v>435</v>
      </c>
      <c r="H60" s="4">
        <v>28124</v>
      </c>
      <c r="I60" s="9"/>
      <c r="J60" s="77"/>
    </row>
    <row r="61" spans="1:10" x14ac:dyDescent="0.25">
      <c r="A61" s="35">
        <v>27942</v>
      </c>
      <c r="B61" s="69">
        <v>4500</v>
      </c>
      <c r="C61" s="11" t="s">
        <v>76</v>
      </c>
      <c r="D61" s="475" t="s">
        <v>76</v>
      </c>
      <c r="E61" s="47" t="s">
        <v>188</v>
      </c>
      <c r="F61" s="47" t="s">
        <v>187</v>
      </c>
      <c r="G61" s="9" t="s">
        <v>434</v>
      </c>
      <c r="H61" s="4">
        <v>27938</v>
      </c>
      <c r="I61" s="9"/>
      <c r="J61" s="77"/>
    </row>
    <row r="62" spans="1:10" x14ac:dyDescent="0.25">
      <c r="A62" s="35">
        <v>27760</v>
      </c>
      <c r="B62" s="69">
        <v>4300</v>
      </c>
      <c r="C62" s="11" t="s">
        <v>76</v>
      </c>
      <c r="D62" s="475" t="s">
        <v>76</v>
      </c>
      <c r="E62" s="47" t="s">
        <v>184</v>
      </c>
      <c r="F62" s="47" t="s">
        <v>183</v>
      </c>
      <c r="G62" s="9" t="s">
        <v>433</v>
      </c>
      <c r="H62" s="4">
        <v>27397</v>
      </c>
      <c r="I62" s="9"/>
      <c r="J62" s="77"/>
    </row>
    <row r="63" spans="1:10" x14ac:dyDescent="0.25">
      <c r="A63" s="35">
        <v>27638</v>
      </c>
      <c r="B63" s="69" t="s">
        <v>76</v>
      </c>
      <c r="C63" s="11" t="s">
        <v>76</v>
      </c>
      <c r="D63" s="475">
        <v>700</v>
      </c>
      <c r="E63" s="11" t="s">
        <v>76</v>
      </c>
      <c r="F63" s="11" t="s">
        <v>76</v>
      </c>
      <c r="G63" s="56" t="s">
        <v>1269</v>
      </c>
      <c r="H63" s="4">
        <v>27651</v>
      </c>
      <c r="I63" s="224" t="s">
        <v>1270</v>
      </c>
      <c r="J63" s="77"/>
    </row>
    <row r="64" spans="1:10" x14ac:dyDescent="0.25">
      <c r="A64" s="35">
        <v>27485</v>
      </c>
      <c r="B64" s="69">
        <v>3800</v>
      </c>
      <c r="C64" s="11" t="s">
        <v>76</v>
      </c>
      <c r="D64" s="475" t="s">
        <v>76</v>
      </c>
      <c r="E64" s="47" t="s">
        <v>180</v>
      </c>
      <c r="F64" s="47" t="s">
        <v>179</v>
      </c>
      <c r="G64" s="9" t="s">
        <v>432</v>
      </c>
      <c r="H64" s="4">
        <v>27486</v>
      </c>
      <c r="I64" s="9"/>
      <c r="J64" s="77"/>
    </row>
    <row r="65" spans="1:10" x14ac:dyDescent="0.25">
      <c r="A65" s="35">
        <v>27395</v>
      </c>
      <c r="B65" s="69">
        <v>3550</v>
      </c>
      <c r="C65" s="11" t="s">
        <v>76</v>
      </c>
      <c r="D65" s="475" t="s">
        <v>76</v>
      </c>
      <c r="E65" s="47" t="s">
        <v>176</v>
      </c>
      <c r="F65" s="47" t="s">
        <v>175</v>
      </c>
      <c r="G65" s="9" t="s">
        <v>431</v>
      </c>
      <c r="H65" s="4">
        <v>27392</v>
      </c>
      <c r="I65" s="9"/>
      <c r="J65" s="77"/>
    </row>
    <row r="66" spans="1:10" x14ac:dyDescent="0.25">
      <c r="A66" s="35">
        <v>27211</v>
      </c>
      <c r="B66" s="69">
        <v>3300</v>
      </c>
      <c r="C66" s="11" t="s">
        <v>76</v>
      </c>
      <c r="D66" s="475" t="s">
        <v>76</v>
      </c>
      <c r="E66" s="47" t="s">
        <v>172</v>
      </c>
      <c r="F66" s="47" t="s">
        <v>171</v>
      </c>
      <c r="G66" s="9" t="s">
        <v>430</v>
      </c>
      <c r="H66" s="4">
        <v>27240</v>
      </c>
      <c r="I66" s="9"/>
      <c r="J66" s="77"/>
    </row>
    <row r="67" spans="1:10" x14ac:dyDescent="0.25">
      <c r="A67" s="35">
        <v>27061</v>
      </c>
      <c r="B67" s="69" t="s">
        <v>76</v>
      </c>
      <c r="C67" s="11" t="s">
        <v>76</v>
      </c>
      <c r="D67" s="475">
        <v>100</v>
      </c>
      <c r="E67" s="11" t="s">
        <v>76</v>
      </c>
      <c r="F67" s="11" t="s">
        <v>76</v>
      </c>
      <c r="G67" s="56" t="s">
        <v>429</v>
      </c>
      <c r="H67" s="4">
        <v>27087</v>
      </c>
      <c r="I67" s="224"/>
      <c r="J67" s="77"/>
    </row>
    <row r="68" spans="1:10" x14ac:dyDescent="0.25">
      <c r="A68" s="44">
        <v>27030</v>
      </c>
      <c r="B68" s="69">
        <v>2750</v>
      </c>
      <c r="C68" s="11" t="s">
        <v>76</v>
      </c>
      <c r="D68" s="475" t="s">
        <v>76</v>
      </c>
      <c r="E68" s="47" t="s">
        <v>168</v>
      </c>
      <c r="F68" s="47" t="s">
        <v>167</v>
      </c>
      <c r="G68" s="9" t="s">
        <v>428</v>
      </c>
      <c r="H68" s="43">
        <v>27021</v>
      </c>
      <c r="I68" s="9"/>
      <c r="J68" s="77"/>
    </row>
    <row r="69" spans="1:10" x14ac:dyDescent="0.25">
      <c r="A69" s="44">
        <v>26846</v>
      </c>
      <c r="B69" s="69">
        <v>2550</v>
      </c>
      <c r="C69" s="11" t="s">
        <v>76</v>
      </c>
      <c r="D69" s="475" t="s">
        <v>76</v>
      </c>
      <c r="E69" s="47" t="s">
        <v>164</v>
      </c>
      <c r="F69" s="47" t="s">
        <v>163</v>
      </c>
      <c r="G69" s="9" t="s">
        <v>427</v>
      </c>
      <c r="H69" s="43">
        <v>26864</v>
      </c>
      <c r="I69" s="9"/>
      <c r="J69" s="77"/>
    </row>
    <row r="70" spans="1:10" x14ac:dyDescent="0.25">
      <c r="A70" s="44">
        <v>26573</v>
      </c>
      <c r="B70" s="69">
        <v>2400</v>
      </c>
      <c r="C70" s="11" t="s">
        <v>76</v>
      </c>
      <c r="D70" s="69" t="s">
        <v>76</v>
      </c>
      <c r="E70" s="47" t="s">
        <v>160</v>
      </c>
      <c r="F70" s="47" t="s">
        <v>159</v>
      </c>
      <c r="G70" s="9" t="s">
        <v>426</v>
      </c>
      <c r="H70" s="43">
        <v>26584</v>
      </c>
      <c r="I70" s="9"/>
      <c r="J70" s="77"/>
    </row>
    <row r="71" spans="1:10" x14ac:dyDescent="0.25">
      <c r="A71" s="44">
        <v>26299</v>
      </c>
      <c r="B71" s="69">
        <v>1800</v>
      </c>
      <c r="C71" s="11" t="s">
        <v>76</v>
      </c>
      <c r="D71" s="69" t="s">
        <v>76</v>
      </c>
      <c r="E71" s="69">
        <v>5150</v>
      </c>
      <c r="F71" s="69">
        <v>7725</v>
      </c>
      <c r="G71" s="9" t="s">
        <v>157</v>
      </c>
      <c r="H71" s="43">
        <v>26298</v>
      </c>
      <c r="I71" s="9"/>
      <c r="J71" s="77"/>
    </row>
    <row r="72" spans="1:10" x14ac:dyDescent="0.25">
      <c r="A72" s="44">
        <v>26207</v>
      </c>
      <c r="B72" s="69">
        <v>1550</v>
      </c>
      <c r="C72" s="11" t="s">
        <v>76</v>
      </c>
      <c r="D72" s="69" t="s">
        <v>76</v>
      </c>
      <c r="E72" s="79">
        <v>4900</v>
      </c>
      <c r="F72" s="79">
        <v>7350</v>
      </c>
      <c r="G72" s="80" t="s">
        <v>425</v>
      </c>
      <c r="H72" s="43">
        <v>26540</v>
      </c>
      <c r="I72" s="9" t="s">
        <v>1267</v>
      </c>
      <c r="J72" s="77"/>
    </row>
    <row r="73" spans="1:10" x14ac:dyDescent="0.25">
      <c r="A73" s="44">
        <v>25934</v>
      </c>
      <c r="B73" s="70">
        <v>1500</v>
      </c>
      <c r="C73" s="11" t="s">
        <v>76</v>
      </c>
      <c r="D73" s="69" t="s">
        <v>76</v>
      </c>
      <c r="E73" s="69">
        <v>4750</v>
      </c>
      <c r="F73" s="69">
        <v>7125</v>
      </c>
      <c r="G73" s="9" t="s">
        <v>154</v>
      </c>
      <c r="H73" s="43">
        <v>25873</v>
      </c>
      <c r="I73" s="9"/>
      <c r="J73" s="77"/>
    </row>
    <row r="74" spans="1:10" x14ac:dyDescent="0.25">
      <c r="A74" s="44">
        <v>25842</v>
      </c>
      <c r="B74" s="70">
        <v>1250</v>
      </c>
      <c r="C74" s="11" t="s">
        <v>76</v>
      </c>
      <c r="D74" s="69" t="s">
        <v>76</v>
      </c>
      <c r="E74" s="79">
        <v>4500</v>
      </c>
      <c r="F74" s="79">
        <v>6750</v>
      </c>
      <c r="G74" s="9" t="s">
        <v>152</v>
      </c>
      <c r="H74" s="46">
        <v>25842</v>
      </c>
      <c r="I74" s="9"/>
      <c r="J74" s="77"/>
    </row>
    <row r="75" spans="1:10" x14ac:dyDescent="0.25">
      <c r="A75" s="44">
        <v>25569</v>
      </c>
      <c r="B75" s="70">
        <v>1250</v>
      </c>
      <c r="C75" s="11" t="s">
        <v>76</v>
      </c>
      <c r="D75" s="69" t="s">
        <v>76</v>
      </c>
      <c r="E75" s="69">
        <v>4400</v>
      </c>
      <c r="F75" s="69">
        <v>6600</v>
      </c>
      <c r="G75" s="9" t="s">
        <v>151</v>
      </c>
      <c r="H75" s="46">
        <v>25473</v>
      </c>
      <c r="I75" s="9"/>
      <c r="J75" s="77"/>
    </row>
    <row r="76" spans="1:10" x14ac:dyDescent="0.25">
      <c r="A76" s="44">
        <v>25477</v>
      </c>
      <c r="B76" s="70">
        <v>1050</v>
      </c>
      <c r="C76" s="11" t="s">
        <v>76</v>
      </c>
      <c r="D76" s="69" t="s">
        <v>76</v>
      </c>
      <c r="E76" s="79">
        <v>4200</v>
      </c>
      <c r="F76" s="79">
        <v>6300</v>
      </c>
      <c r="G76" s="9" t="s">
        <v>149</v>
      </c>
      <c r="H76" s="43">
        <v>25473</v>
      </c>
      <c r="I76" s="9"/>
      <c r="J76" s="77"/>
    </row>
    <row r="77" spans="1:10" x14ac:dyDescent="0.25">
      <c r="A77" s="44">
        <v>25204</v>
      </c>
      <c r="B77" s="70">
        <v>1050</v>
      </c>
      <c r="C77" s="11" t="s">
        <v>76</v>
      </c>
      <c r="D77" s="69" t="s">
        <v>76</v>
      </c>
      <c r="E77" s="69">
        <v>4100</v>
      </c>
      <c r="F77" s="69">
        <v>6150</v>
      </c>
      <c r="G77" s="9" t="s">
        <v>148</v>
      </c>
      <c r="H77" s="43">
        <v>25224</v>
      </c>
      <c r="I77" s="9"/>
      <c r="J77" s="77"/>
    </row>
    <row r="78" spans="1:10" x14ac:dyDescent="0.25">
      <c r="A78" s="44">
        <v>25020</v>
      </c>
      <c r="B78" s="70">
        <v>950</v>
      </c>
      <c r="C78" s="11" t="s">
        <v>76</v>
      </c>
      <c r="D78" s="69" t="s">
        <v>76</v>
      </c>
      <c r="E78" s="79">
        <v>4000</v>
      </c>
      <c r="F78" s="79">
        <v>6000</v>
      </c>
      <c r="G78" s="9" t="s">
        <v>146</v>
      </c>
      <c r="H78" s="43">
        <v>25022</v>
      </c>
      <c r="I78" s="9"/>
      <c r="J78" s="77"/>
    </row>
    <row r="79" spans="1:10" x14ac:dyDescent="0.25">
      <c r="A79" s="44">
        <v>24869</v>
      </c>
      <c r="B79" s="70">
        <v>950</v>
      </c>
      <c r="C79" s="11" t="s">
        <v>76</v>
      </c>
      <c r="D79" s="69" t="s">
        <v>76</v>
      </c>
      <c r="E79" s="69">
        <v>3900</v>
      </c>
      <c r="F79" s="69">
        <v>5850</v>
      </c>
      <c r="G79" s="9" t="s">
        <v>145</v>
      </c>
      <c r="H79" s="43">
        <v>24869</v>
      </c>
      <c r="I79" s="9"/>
      <c r="J79" s="77"/>
    </row>
    <row r="80" spans="1:10" x14ac:dyDescent="0.25">
      <c r="A80" s="44">
        <v>24838</v>
      </c>
      <c r="B80" s="70">
        <v>850</v>
      </c>
      <c r="C80" s="11" t="s">
        <v>76</v>
      </c>
      <c r="D80" s="69" t="s">
        <v>76</v>
      </c>
      <c r="E80" s="78">
        <v>3800</v>
      </c>
      <c r="F80" s="78">
        <v>5700</v>
      </c>
      <c r="G80" s="9" t="s">
        <v>143</v>
      </c>
      <c r="H80" s="43">
        <v>24834</v>
      </c>
      <c r="I80" s="9"/>
      <c r="J80" s="77"/>
    </row>
    <row r="81" spans="1:10" x14ac:dyDescent="0.25">
      <c r="A81" s="44">
        <v>24746</v>
      </c>
      <c r="B81" s="70">
        <v>800</v>
      </c>
      <c r="C81" s="11" t="s">
        <v>76</v>
      </c>
      <c r="D81" s="69" t="s">
        <v>76</v>
      </c>
      <c r="E81" s="78">
        <v>3700</v>
      </c>
      <c r="F81" s="78">
        <v>5550</v>
      </c>
      <c r="G81" s="9" t="s">
        <v>141</v>
      </c>
      <c r="H81" s="43">
        <v>24780</v>
      </c>
      <c r="I81" s="9"/>
      <c r="J81" s="77"/>
    </row>
    <row r="82" spans="1:10" x14ac:dyDescent="0.25">
      <c r="A82" s="44">
        <v>24473</v>
      </c>
      <c r="B82" s="70">
        <v>800</v>
      </c>
      <c r="C82" s="11" t="s">
        <v>76</v>
      </c>
      <c r="D82" s="69" t="s">
        <v>76</v>
      </c>
      <c r="E82" s="78">
        <v>3600</v>
      </c>
      <c r="F82" s="78">
        <v>5400</v>
      </c>
      <c r="G82" s="9" t="s">
        <v>139</v>
      </c>
      <c r="H82" s="43">
        <v>24484</v>
      </c>
      <c r="I82" s="9"/>
      <c r="J82" s="77"/>
    </row>
    <row r="83" spans="1:10" x14ac:dyDescent="0.25">
      <c r="A83" s="44">
        <v>24289</v>
      </c>
      <c r="B83" s="70">
        <v>750</v>
      </c>
      <c r="C83" s="11" t="s">
        <v>76</v>
      </c>
      <c r="D83" s="69" t="s">
        <v>76</v>
      </c>
      <c r="E83" s="78">
        <v>3500</v>
      </c>
      <c r="F83" s="78">
        <v>5250</v>
      </c>
      <c r="G83" s="9" t="s">
        <v>137</v>
      </c>
      <c r="H83" s="43">
        <v>24289</v>
      </c>
      <c r="I83" s="9"/>
      <c r="J83" s="77"/>
    </row>
    <row r="84" spans="1:10" x14ac:dyDescent="0.25">
      <c r="A84" s="44">
        <v>24108</v>
      </c>
      <c r="B84" s="70">
        <v>750</v>
      </c>
      <c r="C84" s="11" t="s">
        <v>76</v>
      </c>
      <c r="D84" s="69" t="s">
        <v>76</v>
      </c>
      <c r="E84" s="78">
        <v>3400</v>
      </c>
      <c r="F84" s="78">
        <v>5100</v>
      </c>
      <c r="G84" s="9" t="s">
        <v>135</v>
      </c>
      <c r="H84" s="43">
        <v>24106</v>
      </c>
      <c r="I84" s="9"/>
      <c r="J84" s="77"/>
    </row>
    <row r="85" spans="1:10" x14ac:dyDescent="0.25">
      <c r="A85" s="44">
        <v>23924</v>
      </c>
      <c r="B85" s="70">
        <v>700</v>
      </c>
      <c r="C85" s="11" t="s">
        <v>76</v>
      </c>
      <c r="D85" s="69" t="s">
        <v>76</v>
      </c>
      <c r="E85" s="78">
        <v>3300</v>
      </c>
      <c r="F85" s="78">
        <v>5000</v>
      </c>
      <c r="G85" s="9" t="s">
        <v>132</v>
      </c>
      <c r="H85" s="43">
        <v>23752</v>
      </c>
      <c r="I85" s="9"/>
      <c r="J85" s="77"/>
    </row>
    <row r="86" spans="1:10" x14ac:dyDescent="0.25">
      <c r="A86" s="44">
        <v>23682</v>
      </c>
      <c r="B86" s="70">
        <v>700</v>
      </c>
      <c r="C86" s="11" t="s">
        <v>76</v>
      </c>
      <c r="D86" s="69" t="s">
        <v>76</v>
      </c>
      <c r="E86" s="78">
        <v>3200</v>
      </c>
      <c r="F86" s="78">
        <v>4800</v>
      </c>
      <c r="G86" s="9" t="s">
        <v>132</v>
      </c>
      <c r="H86" s="43">
        <v>23752</v>
      </c>
      <c r="I86" s="9"/>
      <c r="J86" s="77"/>
    </row>
    <row r="87" spans="1:10" x14ac:dyDescent="0.25">
      <c r="A87" s="44">
        <v>23377</v>
      </c>
      <c r="B87" s="70">
        <v>700</v>
      </c>
      <c r="C87" s="11" t="s">
        <v>76</v>
      </c>
      <c r="D87" s="69" t="s">
        <v>76</v>
      </c>
      <c r="E87" s="78">
        <v>3100</v>
      </c>
      <c r="F87" s="78">
        <v>4700</v>
      </c>
      <c r="G87" s="9" t="s">
        <v>130</v>
      </c>
      <c r="H87" s="43">
        <v>23262</v>
      </c>
      <c r="I87" s="9"/>
      <c r="J87" s="77"/>
    </row>
    <row r="88" spans="1:10" x14ac:dyDescent="0.25">
      <c r="A88" s="44">
        <v>23193</v>
      </c>
      <c r="B88" s="70">
        <v>700</v>
      </c>
      <c r="C88" s="11" t="s">
        <v>76</v>
      </c>
      <c r="D88" s="475" t="s">
        <v>76</v>
      </c>
      <c r="E88" s="78">
        <v>2900</v>
      </c>
      <c r="F88" s="78">
        <v>4400</v>
      </c>
      <c r="G88" s="9" t="s">
        <v>130</v>
      </c>
      <c r="H88" s="45">
        <v>23262</v>
      </c>
      <c r="I88" s="9"/>
      <c r="J88" s="77"/>
    </row>
    <row r="89" spans="1:10" x14ac:dyDescent="0.25">
      <c r="A89" s="44">
        <v>22737</v>
      </c>
      <c r="B89" s="70">
        <v>312</v>
      </c>
      <c r="C89" s="11" t="s">
        <v>76</v>
      </c>
      <c r="D89" s="475">
        <v>208</v>
      </c>
      <c r="E89" s="78">
        <v>2300</v>
      </c>
      <c r="F89" s="78">
        <v>3200</v>
      </c>
      <c r="G89" s="9" t="s">
        <v>128</v>
      </c>
      <c r="H89" s="43">
        <v>22751</v>
      </c>
      <c r="I89" s="9" t="s">
        <v>1266</v>
      </c>
      <c r="J89" s="77"/>
    </row>
    <row r="90" spans="1:10" x14ac:dyDescent="0.25">
      <c r="A90" s="35">
        <v>22282</v>
      </c>
      <c r="B90" s="70">
        <v>312</v>
      </c>
      <c r="C90" s="11" t="s">
        <v>76</v>
      </c>
      <c r="D90" s="475">
        <v>108</v>
      </c>
      <c r="E90" s="70">
        <v>2010</v>
      </c>
      <c r="F90" s="70">
        <v>2580</v>
      </c>
      <c r="G90" s="56" t="s">
        <v>424</v>
      </c>
      <c r="H90" s="4">
        <v>22330</v>
      </c>
      <c r="I90" s="9" t="s">
        <v>1265</v>
      </c>
      <c r="J90" s="77"/>
    </row>
    <row r="91" spans="1:10" x14ac:dyDescent="0.25">
      <c r="A91" s="35">
        <v>21551</v>
      </c>
      <c r="B91" s="11" t="s">
        <v>423</v>
      </c>
      <c r="C91" s="11" t="s">
        <v>76</v>
      </c>
      <c r="D91" s="475" t="s">
        <v>1258</v>
      </c>
      <c r="E91" s="11" t="s">
        <v>422</v>
      </c>
      <c r="F91" s="11" t="s">
        <v>421</v>
      </c>
      <c r="G91" s="56" t="s">
        <v>1259</v>
      </c>
      <c r="H91" s="3">
        <v>21550</v>
      </c>
      <c r="I91" s="9"/>
      <c r="J91" s="77"/>
    </row>
    <row r="92" spans="1:10" x14ac:dyDescent="0.25">
      <c r="A92" s="35">
        <v>21186</v>
      </c>
      <c r="B92" s="11" t="s">
        <v>423</v>
      </c>
      <c r="C92" s="11" t="s">
        <v>76</v>
      </c>
      <c r="D92" s="475" t="s">
        <v>348</v>
      </c>
      <c r="E92" s="11" t="s">
        <v>422</v>
      </c>
      <c r="F92" s="11" t="s">
        <v>421</v>
      </c>
      <c r="G92" s="66" t="s">
        <v>1271</v>
      </c>
      <c r="H92" s="4">
        <v>21455</v>
      </c>
      <c r="I92" s="184"/>
    </row>
    <row r="93" spans="1:10" x14ac:dyDescent="0.25">
      <c r="A93" s="35">
        <v>20546</v>
      </c>
      <c r="B93" s="11" t="s">
        <v>423</v>
      </c>
      <c r="C93" s="76" t="s">
        <v>76</v>
      </c>
      <c r="D93" s="475" t="s">
        <v>76</v>
      </c>
      <c r="E93" s="74" t="s">
        <v>422</v>
      </c>
      <c r="F93" s="11" t="s">
        <v>421</v>
      </c>
      <c r="G93" s="56" t="s">
        <v>1272</v>
      </c>
      <c r="H93" s="4">
        <v>20637</v>
      </c>
      <c r="I93" s="184"/>
    </row>
    <row r="94" spans="1:10" x14ac:dyDescent="0.25">
      <c r="A94" s="474"/>
      <c r="B94" s="11"/>
      <c r="C94" s="76"/>
      <c r="D94" s="75"/>
      <c r="E94" s="74"/>
      <c r="F94" s="11"/>
      <c r="G94" s="56"/>
      <c r="H94" s="4"/>
      <c r="I94" s="184"/>
    </row>
    <row r="95" spans="1:10" x14ac:dyDescent="0.25">
      <c r="A95" s="474"/>
      <c r="B95" s="476" t="s">
        <v>920</v>
      </c>
      <c r="C95" s="76"/>
      <c r="D95" s="75"/>
      <c r="E95" s="74"/>
      <c r="F95" s="11"/>
      <c r="G95" s="56"/>
      <c r="H95" s="4"/>
      <c r="I95" s="184"/>
    </row>
    <row r="96" spans="1:10" x14ac:dyDescent="0.25">
      <c r="A96" s="474"/>
      <c r="B96" s="34" t="s">
        <v>1275</v>
      </c>
      <c r="C96" s="76"/>
      <c r="D96" s="75"/>
      <c r="E96" s="74"/>
      <c r="F96" s="11"/>
      <c r="G96" s="56"/>
      <c r="H96" s="4"/>
      <c r="I96" s="184"/>
    </row>
    <row r="97" spans="1:9" x14ac:dyDescent="0.25">
      <c r="A97" s="474"/>
      <c r="B97" s="34" t="s">
        <v>1274</v>
      </c>
      <c r="C97" s="76"/>
      <c r="D97" s="75"/>
      <c r="E97" s="74"/>
      <c r="F97" s="11"/>
      <c r="G97" s="56"/>
      <c r="H97" s="4"/>
      <c r="I97" s="184"/>
    </row>
    <row r="98" spans="1:9" x14ac:dyDescent="0.2">
      <c r="B98" s="63"/>
      <c r="C98" s="63"/>
      <c r="D98" s="63"/>
      <c r="E98" s="63"/>
    </row>
    <row r="99" spans="1:9" x14ac:dyDescent="0.25">
      <c r="B99" s="289" t="s">
        <v>922</v>
      </c>
      <c r="C99" s="63"/>
      <c r="E99" s="63"/>
    </row>
    <row r="100" spans="1:9" x14ac:dyDescent="0.25">
      <c r="B100" t="s">
        <v>923</v>
      </c>
      <c r="C100" s="63"/>
      <c r="E100" s="63"/>
    </row>
    <row r="101" spans="1:9" x14ac:dyDescent="0.25">
      <c r="B101" s="12" t="s">
        <v>1257</v>
      </c>
      <c r="C101" s="63"/>
      <c r="D101" s="63"/>
      <c r="E101" s="63"/>
    </row>
  </sheetData>
  <mergeCells count="1">
    <mergeCell ref="I3:I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2" workbookViewId="0">
      <pane xSplit="1" ySplit="2" topLeftCell="B34" activePane="bottomRight" state="frozen"/>
      <selection activeCell="A2" sqref="A2"/>
      <selection pane="topRight" activeCell="B2" sqref="B2"/>
      <selection pane="bottomLeft" activeCell="A4" sqref="A4"/>
      <selection pane="bottomRight" activeCell="C22" sqref="C22"/>
    </sheetView>
  </sheetViews>
  <sheetFormatPr baseColWidth="10" defaultRowHeight="15" x14ac:dyDescent="0.25"/>
  <cols>
    <col min="1" max="1" width="12.7109375" style="369" customWidth="1"/>
    <col min="2" max="2" width="23.42578125" style="369" customWidth="1"/>
    <col min="3" max="3" width="24" style="236" customWidth="1"/>
    <col min="4" max="4" width="22.28515625" style="236" customWidth="1"/>
    <col min="5" max="5" width="17.140625" style="38" customWidth="1"/>
    <col min="6" max="6" width="16.85546875" style="38" customWidth="1"/>
    <col min="7" max="7" width="40.85546875" style="260" customWidth="1"/>
    <col min="8" max="8" width="19.42578125" style="236" customWidth="1"/>
    <col min="9" max="9" width="122.7109375" style="371" customWidth="1"/>
    <col min="10" max="10" width="16.85546875" style="38" customWidth="1"/>
    <col min="11" max="11" width="40.85546875" style="236" customWidth="1"/>
    <col min="12" max="12" width="19.42578125" style="38" customWidth="1"/>
    <col min="13" max="13" width="15.140625" style="38" customWidth="1"/>
    <col min="14" max="16384" width="11.42578125" style="38"/>
  </cols>
  <sheetData>
    <row r="1" spans="1:13" hidden="1" x14ac:dyDescent="0.25">
      <c r="A1" s="369" t="s">
        <v>1030</v>
      </c>
      <c r="C1" s="236" t="s">
        <v>1031</v>
      </c>
    </row>
    <row r="2" spans="1:13" s="367" customFormat="1" ht="24.75" customHeight="1" x14ac:dyDescent="0.25">
      <c r="A2" s="491" t="s">
        <v>1032</v>
      </c>
      <c r="B2" s="491" t="s">
        <v>1033</v>
      </c>
      <c r="C2" s="491"/>
      <c r="D2" s="491"/>
      <c r="E2" s="373"/>
      <c r="F2" s="373"/>
      <c r="G2" s="373"/>
      <c r="I2" s="328"/>
      <c r="J2" s="368"/>
      <c r="K2" s="368"/>
      <c r="M2" s="372"/>
    </row>
    <row r="3" spans="1:13" s="186" customFormat="1" ht="30" x14ac:dyDescent="0.25">
      <c r="A3" s="491"/>
      <c r="B3" s="401" t="s">
        <v>1158</v>
      </c>
      <c r="C3" s="367" t="s">
        <v>1157</v>
      </c>
      <c r="D3" s="373" t="s">
        <v>1156</v>
      </c>
      <c r="E3" s="402"/>
      <c r="F3" s="403"/>
      <c r="G3" s="404"/>
      <c r="H3" s="405"/>
      <c r="I3" s="406"/>
      <c r="J3" s="403"/>
      <c r="K3" s="407"/>
      <c r="L3" s="408"/>
      <c r="M3" s="368"/>
    </row>
    <row r="4" spans="1:13" x14ac:dyDescent="0.25">
      <c r="A4" s="409">
        <v>33970</v>
      </c>
      <c r="B4" s="410"/>
      <c r="C4" s="410"/>
      <c r="D4" s="236">
        <v>1.02</v>
      </c>
      <c r="E4" s="27"/>
      <c r="F4" s="28"/>
      <c r="G4" s="319"/>
      <c r="H4" s="306"/>
      <c r="J4" s="28"/>
      <c r="K4" s="98"/>
    </row>
    <row r="5" spans="1:13" x14ac:dyDescent="0.25">
      <c r="A5" s="409">
        <v>33604</v>
      </c>
      <c r="B5" s="410"/>
      <c r="C5" s="410"/>
      <c r="D5" s="236">
        <v>1.02</v>
      </c>
      <c r="E5" s="27"/>
      <c r="F5" s="28"/>
      <c r="G5" s="319"/>
      <c r="H5" s="306"/>
      <c r="J5" s="28"/>
      <c r="K5" s="98"/>
    </row>
    <row r="6" spans="1:13" x14ac:dyDescent="0.25">
      <c r="A6" s="409">
        <v>33239</v>
      </c>
      <c r="B6" s="410"/>
      <c r="C6" s="410"/>
      <c r="D6" s="236">
        <v>1.0509999999999999</v>
      </c>
      <c r="E6" s="27"/>
      <c r="F6" s="28"/>
      <c r="G6" s="106"/>
      <c r="H6" s="306"/>
      <c r="J6" s="28"/>
      <c r="K6" s="98"/>
    </row>
    <row r="7" spans="1:13" x14ac:dyDescent="0.25">
      <c r="A7" s="409">
        <v>32874</v>
      </c>
      <c r="B7" s="410"/>
      <c r="C7" s="410"/>
      <c r="D7" s="236">
        <v>1.069</v>
      </c>
      <c r="E7" s="27"/>
      <c r="F7" s="28"/>
      <c r="G7" s="106"/>
      <c r="H7" s="306"/>
      <c r="J7" s="28"/>
      <c r="K7" s="98"/>
    </row>
    <row r="8" spans="1:13" x14ac:dyDescent="0.25">
      <c r="A8" s="409">
        <v>32509</v>
      </c>
      <c r="B8" s="410"/>
      <c r="C8" s="410"/>
      <c r="D8" s="236">
        <v>1.1000000000000001</v>
      </c>
      <c r="E8" s="27"/>
      <c r="F8" s="28"/>
      <c r="G8" s="106"/>
      <c r="H8" s="306"/>
      <c r="J8" s="28"/>
      <c r="K8" s="98"/>
    </row>
    <row r="9" spans="1:13" x14ac:dyDescent="0.25">
      <c r="A9" s="409">
        <v>32143</v>
      </c>
      <c r="B9" s="410"/>
      <c r="C9" s="410"/>
      <c r="D9" s="236">
        <v>1.137</v>
      </c>
      <c r="E9" s="27"/>
      <c r="F9" s="28"/>
      <c r="G9" s="319"/>
      <c r="H9" s="283"/>
      <c r="J9" s="28"/>
      <c r="K9" s="98"/>
    </row>
    <row r="10" spans="1:13" x14ac:dyDescent="0.25">
      <c r="A10" s="409">
        <v>31778</v>
      </c>
      <c r="B10" s="410"/>
      <c r="C10" s="410"/>
      <c r="D10" s="236">
        <v>1.1659999999999999</v>
      </c>
      <c r="E10" s="27"/>
      <c r="F10" s="28"/>
      <c r="G10" s="106"/>
      <c r="H10" s="377"/>
      <c r="J10" s="28"/>
      <c r="K10" s="98"/>
    </row>
    <row r="11" spans="1:13" x14ac:dyDescent="0.25">
      <c r="A11" s="409">
        <v>31413</v>
      </c>
      <c r="B11" s="410"/>
      <c r="C11" s="410"/>
      <c r="D11" s="236">
        <v>1.2090000000000001</v>
      </c>
      <c r="E11" s="27"/>
      <c r="F11" s="28"/>
      <c r="G11" s="106"/>
      <c r="H11" s="283"/>
      <c r="J11" s="28"/>
      <c r="K11" s="98"/>
    </row>
    <row r="12" spans="1:13" x14ac:dyDescent="0.25">
      <c r="A12" s="409">
        <v>31048</v>
      </c>
      <c r="B12" s="410"/>
      <c r="C12" s="410"/>
      <c r="D12" s="236">
        <v>1.238</v>
      </c>
      <c r="E12" s="27"/>
      <c r="F12" s="28"/>
      <c r="G12" s="106"/>
      <c r="H12" s="283"/>
      <c r="J12" s="28"/>
      <c r="K12" s="98"/>
    </row>
    <row r="13" spans="1:13" x14ac:dyDescent="0.25">
      <c r="A13" s="409">
        <v>30682</v>
      </c>
      <c r="B13" s="410"/>
      <c r="C13" s="410"/>
      <c r="D13" s="236">
        <v>1.29</v>
      </c>
      <c r="E13" s="27"/>
      <c r="F13" s="28"/>
      <c r="G13" s="106"/>
      <c r="H13" s="283"/>
      <c r="J13" s="28"/>
      <c r="K13" s="98"/>
    </row>
    <row r="14" spans="1:13" x14ac:dyDescent="0.25">
      <c r="A14" s="409">
        <v>30317</v>
      </c>
      <c r="B14" s="410"/>
      <c r="C14" s="410"/>
      <c r="D14" s="236">
        <v>1.3620000000000001</v>
      </c>
      <c r="E14" s="27"/>
      <c r="F14" s="28"/>
      <c r="G14" s="106"/>
      <c r="H14" s="283"/>
      <c r="J14" s="28"/>
      <c r="K14" s="98"/>
    </row>
    <row r="15" spans="1:13" x14ac:dyDescent="0.25">
      <c r="A15" s="409">
        <v>29952</v>
      </c>
      <c r="B15" s="410"/>
      <c r="C15" s="410"/>
      <c r="D15" s="236">
        <v>1.4419999999999999</v>
      </c>
      <c r="E15" s="27"/>
      <c r="F15" s="28"/>
      <c r="G15" s="319"/>
      <c r="H15" s="283"/>
      <c r="J15" s="28"/>
      <c r="K15" s="98"/>
    </row>
    <row r="16" spans="1:13" x14ac:dyDescent="0.25">
      <c r="A16" s="409">
        <v>29587</v>
      </c>
      <c r="B16" s="410"/>
      <c r="C16" s="410"/>
      <c r="D16" s="236">
        <v>1.6120000000000001</v>
      </c>
      <c r="E16" s="27"/>
      <c r="F16" s="28"/>
      <c r="G16" s="106"/>
      <c r="H16" s="283"/>
      <c r="J16" s="28"/>
      <c r="K16" s="98"/>
    </row>
    <row r="17" spans="1:11" x14ac:dyDescent="0.25">
      <c r="A17" s="409">
        <v>29221</v>
      </c>
      <c r="B17" s="410"/>
      <c r="C17" s="410"/>
      <c r="D17" s="236">
        <v>1.8260000000000001</v>
      </c>
      <c r="E17" s="27"/>
      <c r="F17" s="28"/>
      <c r="G17" s="106"/>
      <c r="H17" s="307"/>
      <c r="J17" s="28"/>
      <c r="K17" s="98"/>
    </row>
    <row r="18" spans="1:11" x14ac:dyDescent="0.25">
      <c r="A18" s="409">
        <v>28856</v>
      </c>
      <c r="B18" s="410"/>
      <c r="C18" s="410"/>
      <c r="D18" s="236">
        <v>2.0739999999999998</v>
      </c>
      <c r="E18" s="27"/>
      <c r="F18" s="28"/>
      <c r="G18" s="106"/>
      <c r="H18" s="323"/>
      <c r="J18" s="28"/>
      <c r="K18" s="98"/>
    </row>
    <row r="19" spans="1:11" x14ac:dyDescent="0.25">
      <c r="A19" s="409">
        <v>28491</v>
      </c>
      <c r="B19" s="410"/>
      <c r="C19" s="410"/>
      <c r="D19" s="236">
        <v>2.2730000000000001</v>
      </c>
      <c r="E19" s="27"/>
      <c r="F19" s="28"/>
      <c r="G19" s="106"/>
      <c r="H19" s="323"/>
      <c r="J19" s="28"/>
      <c r="K19" s="98"/>
    </row>
    <row r="20" spans="1:11" x14ac:dyDescent="0.25">
      <c r="A20" s="409">
        <v>28126</v>
      </c>
      <c r="B20" s="410"/>
      <c r="C20" s="410"/>
      <c r="D20" s="236">
        <v>2.5270000000000001</v>
      </c>
      <c r="E20" s="27"/>
      <c r="F20" s="28"/>
      <c r="G20" s="106"/>
      <c r="H20" s="323"/>
      <c r="J20" s="28"/>
      <c r="K20" s="98"/>
    </row>
    <row r="21" spans="1:11" x14ac:dyDescent="0.25">
      <c r="A21" s="409">
        <v>27760</v>
      </c>
      <c r="B21" s="410"/>
      <c r="C21" s="410"/>
      <c r="D21" s="236">
        <v>2.9289999999999998</v>
      </c>
      <c r="E21" s="27"/>
      <c r="F21" s="28"/>
      <c r="G21" s="106"/>
      <c r="H21" s="323"/>
      <c r="J21" s="28"/>
      <c r="K21" s="98"/>
    </row>
    <row r="22" spans="1:11" x14ac:dyDescent="0.25">
      <c r="A22" s="409">
        <v>27395</v>
      </c>
      <c r="B22" s="410"/>
      <c r="C22" s="410"/>
      <c r="D22" s="236">
        <v>3.4430000000000001</v>
      </c>
      <c r="E22" s="329"/>
      <c r="F22" s="28"/>
      <c r="G22" s="325"/>
      <c r="H22" s="323"/>
      <c r="J22" s="28"/>
      <c r="K22" s="133"/>
    </row>
    <row r="23" spans="1:11" x14ac:dyDescent="0.25">
      <c r="A23" s="409">
        <v>27030</v>
      </c>
      <c r="B23" s="410"/>
      <c r="C23" s="410"/>
      <c r="D23" s="236">
        <v>4.0880000000000001</v>
      </c>
      <c r="E23" s="329"/>
      <c r="F23" s="28"/>
      <c r="G23" s="325"/>
      <c r="H23" s="323"/>
      <c r="J23" s="28"/>
      <c r="K23" s="133"/>
    </row>
    <row r="24" spans="1:11" x14ac:dyDescent="0.25">
      <c r="A24" s="409">
        <v>26665</v>
      </c>
      <c r="B24" s="410"/>
      <c r="C24" s="410"/>
      <c r="D24" s="236">
        <v>4.6369999999999996</v>
      </c>
      <c r="E24" s="331"/>
      <c r="F24" s="304"/>
      <c r="G24" s="332"/>
      <c r="H24" s="260"/>
      <c r="I24" s="311"/>
      <c r="J24" s="28"/>
      <c r="K24" s="133"/>
    </row>
    <row r="25" spans="1:11" x14ac:dyDescent="0.25">
      <c r="A25" s="409">
        <v>26299</v>
      </c>
      <c r="B25" s="410"/>
      <c r="C25" s="410"/>
      <c r="D25" s="236">
        <v>5.0179999999999998</v>
      </c>
      <c r="E25" s="329"/>
      <c r="F25" s="28"/>
      <c r="G25" s="332"/>
      <c r="H25" s="269"/>
      <c r="J25" s="28"/>
      <c r="K25" s="133"/>
    </row>
    <row r="26" spans="1:11" x14ac:dyDescent="0.25">
      <c r="A26" s="409">
        <v>25934</v>
      </c>
      <c r="B26" s="410"/>
      <c r="C26" s="410"/>
      <c r="D26" s="236">
        <v>5.5659999999999998</v>
      </c>
      <c r="E26" s="329"/>
      <c r="F26" s="28"/>
      <c r="G26" s="332"/>
      <c r="I26" s="333"/>
      <c r="J26" s="28"/>
      <c r="K26" s="133"/>
    </row>
    <row r="27" spans="1:11" x14ac:dyDescent="0.25">
      <c r="A27" s="409">
        <v>25569</v>
      </c>
      <c r="B27" s="410"/>
      <c r="C27" s="410"/>
      <c r="D27" s="236">
        <v>6.2060000000000004</v>
      </c>
      <c r="E27" s="329"/>
      <c r="F27" s="28"/>
      <c r="G27" s="332"/>
      <c r="J27" s="28"/>
      <c r="K27" s="133"/>
    </row>
    <row r="28" spans="1:11" x14ac:dyDescent="0.25">
      <c r="A28" s="409">
        <v>25204</v>
      </c>
      <c r="B28" s="410"/>
      <c r="C28" s="410"/>
      <c r="D28" s="236">
        <v>6.8319999999999999</v>
      </c>
      <c r="E28" s="329"/>
      <c r="F28" s="28"/>
      <c r="G28" s="332"/>
      <c r="J28" s="28"/>
      <c r="K28" s="133"/>
    </row>
    <row r="29" spans="1:11" x14ac:dyDescent="0.25">
      <c r="A29" s="409">
        <v>24838</v>
      </c>
      <c r="B29" s="410"/>
      <c r="C29" s="410"/>
      <c r="D29" s="236">
        <v>7.8760000000000003</v>
      </c>
      <c r="E29" s="329"/>
      <c r="F29" s="28"/>
      <c r="G29" s="332"/>
      <c r="J29" s="28"/>
      <c r="K29" s="133"/>
    </row>
    <row r="30" spans="1:11" x14ac:dyDescent="0.25">
      <c r="A30" s="409">
        <v>24473</v>
      </c>
      <c r="B30" s="410"/>
      <c r="C30" s="410"/>
      <c r="D30" s="236">
        <v>8.5470000000000006</v>
      </c>
      <c r="E30" s="329"/>
      <c r="F30" s="28"/>
      <c r="G30" s="332"/>
      <c r="J30" s="28"/>
      <c r="K30" s="133"/>
    </row>
    <row r="31" spans="1:11" x14ac:dyDescent="0.25">
      <c r="A31" s="409">
        <v>24108</v>
      </c>
      <c r="B31" s="410"/>
      <c r="C31" s="410"/>
      <c r="D31" s="236">
        <v>9.0250000000000004</v>
      </c>
      <c r="E31" s="329"/>
      <c r="F31" s="28"/>
      <c r="G31" s="332"/>
      <c r="J31" s="28"/>
      <c r="K31" s="133"/>
    </row>
    <row r="32" spans="1:11" x14ac:dyDescent="0.25">
      <c r="A32" s="409">
        <v>23743</v>
      </c>
      <c r="B32" s="410"/>
      <c r="C32" s="410"/>
      <c r="D32" s="236">
        <v>9.5510000000000002</v>
      </c>
      <c r="E32" s="329"/>
      <c r="F32" s="28"/>
      <c r="G32" s="332"/>
      <c r="J32" s="28"/>
      <c r="K32" s="133"/>
    </row>
    <row r="33" spans="1:11" x14ac:dyDescent="0.25">
      <c r="A33" s="409">
        <v>23377</v>
      </c>
      <c r="B33" s="410"/>
      <c r="C33" s="410"/>
      <c r="D33" s="236">
        <v>10.210000000000001</v>
      </c>
      <c r="E33" s="329"/>
      <c r="F33" s="28"/>
      <c r="G33" s="332"/>
      <c r="J33" s="28"/>
      <c r="K33" s="133"/>
    </row>
    <row r="34" spans="1:11" x14ac:dyDescent="0.25">
      <c r="A34" s="409">
        <v>23012</v>
      </c>
      <c r="B34" s="410"/>
      <c r="C34" s="410"/>
      <c r="D34" s="236">
        <v>11.332000000000001</v>
      </c>
      <c r="E34" s="329"/>
      <c r="F34" s="28"/>
      <c r="G34" s="332"/>
      <c r="J34" s="28"/>
      <c r="K34" s="133"/>
    </row>
    <row r="35" spans="1:11" x14ac:dyDescent="0.25">
      <c r="A35" s="409">
        <v>22647</v>
      </c>
      <c r="B35" s="410"/>
      <c r="C35" s="410"/>
      <c r="D35" s="236">
        <v>12.693</v>
      </c>
      <c r="E35" s="329"/>
      <c r="F35" s="28"/>
      <c r="G35" s="332"/>
      <c r="J35" s="28"/>
      <c r="K35" s="133"/>
    </row>
    <row r="36" spans="1:11" x14ac:dyDescent="0.25">
      <c r="A36" s="409">
        <v>22282</v>
      </c>
      <c r="B36" s="410"/>
      <c r="C36" s="410"/>
      <c r="D36" s="236">
        <v>14.725</v>
      </c>
      <c r="E36" s="329"/>
      <c r="F36" s="28"/>
      <c r="G36" s="332"/>
      <c r="J36" s="28"/>
      <c r="K36" s="133"/>
    </row>
    <row r="37" spans="1:11" x14ac:dyDescent="0.25">
      <c r="A37" s="409">
        <v>21916</v>
      </c>
      <c r="B37" s="410"/>
      <c r="C37" s="410"/>
      <c r="D37" s="236">
        <v>16.934999999999999</v>
      </c>
      <c r="E37" s="329"/>
      <c r="F37" s="28"/>
      <c r="G37" s="332"/>
      <c r="J37" s="28"/>
      <c r="K37" s="133"/>
    </row>
    <row r="38" spans="1:11" x14ac:dyDescent="0.25">
      <c r="A38" s="409">
        <v>21551</v>
      </c>
      <c r="B38" s="410"/>
      <c r="C38" s="410"/>
      <c r="D38" s="236">
        <v>18.238</v>
      </c>
      <c r="E38" s="329"/>
      <c r="F38" s="28"/>
      <c r="G38" s="332"/>
      <c r="J38" s="28"/>
      <c r="K38" s="133"/>
    </row>
    <row r="39" spans="1:11" x14ac:dyDescent="0.25">
      <c r="A39" s="409">
        <v>21186</v>
      </c>
      <c r="B39" s="410"/>
      <c r="C39" s="410"/>
      <c r="D39" s="236">
        <v>20.152999999999999</v>
      </c>
      <c r="E39" s="329"/>
      <c r="F39" s="28"/>
      <c r="G39" s="332"/>
      <c r="J39" s="28"/>
      <c r="K39" s="133"/>
    </row>
    <row r="40" spans="1:11" x14ac:dyDescent="0.25">
      <c r="A40" s="409">
        <v>20821</v>
      </c>
      <c r="B40" s="410"/>
      <c r="C40" s="410"/>
      <c r="D40" s="236">
        <v>11.875</v>
      </c>
      <c r="E40" s="329"/>
      <c r="F40" s="28"/>
      <c r="G40" s="332"/>
      <c r="J40" s="28"/>
      <c r="K40" s="133"/>
    </row>
    <row r="41" spans="1:11" x14ac:dyDescent="0.25">
      <c r="A41" s="409">
        <v>20455</v>
      </c>
      <c r="B41" s="410"/>
      <c r="C41" s="410"/>
      <c r="D41" s="236">
        <v>24.59</v>
      </c>
      <c r="E41" s="329"/>
      <c r="F41" s="28"/>
      <c r="G41" s="332"/>
      <c r="J41" s="28"/>
      <c r="K41" s="133"/>
    </row>
    <row r="42" spans="1:11" x14ac:dyDescent="0.25">
      <c r="A42" s="409">
        <v>20090</v>
      </c>
      <c r="B42" s="410"/>
      <c r="C42" s="410"/>
      <c r="D42" s="236">
        <v>27.542000000000002</v>
      </c>
      <c r="E42" s="329"/>
      <c r="F42" s="28"/>
      <c r="G42" s="332"/>
      <c r="J42" s="28"/>
      <c r="K42" s="133"/>
    </row>
    <row r="43" spans="1:11" x14ac:dyDescent="0.25">
      <c r="A43" s="409">
        <v>19725</v>
      </c>
      <c r="B43" s="410"/>
      <c r="C43" s="410"/>
      <c r="D43" s="236">
        <v>29.882999999999999</v>
      </c>
      <c r="E43" s="329"/>
      <c r="F43" s="28"/>
      <c r="G43" s="332"/>
      <c r="J43" s="28"/>
      <c r="K43" s="133"/>
    </row>
    <row r="44" spans="1:11" x14ac:dyDescent="0.25">
      <c r="A44" s="409">
        <v>19360</v>
      </c>
      <c r="B44" s="410"/>
      <c r="C44" s="410"/>
      <c r="D44" s="236">
        <v>31.977</v>
      </c>
      <c r="E44" s="329"/>
      <c r="F44" s="28"/>
      <c r="G44" s="332"/>
      <c r="J44" s="28"/>
      <c r="K44" s="133"/>
    </row>
    <row r="45" spans="1:11" x14ac:dyDescent="0.25">
      <c r="A45" s="409">
        <v>18994</v>
      </c>
      <c r="B45" s="410"/>
      <c r="C45" s="410"/>
      <c r="D45" s="236">
        <v>32.423000000000002</v>
      </c>
      <c r="E45" s="329"/>
      <c r="F45" s="28"/>
      <c r="G45" s="332"/>
      <c r="J45" s="28"/>
      <c r="K45" s="133"/>
    </row>
    <row r="46" spans="1:11" x14ac:dyDescent="0.25">
      <c r="A46" s="409">
        <v>18629</v>
      </c>
      <c r="B46" s="410"/>
      <c r="C46" s="236">
        <v>1.1000000000000001</v>
      </c>
      <c r="D46" s="236">
        <v>38.908000000000001</v>
      </c>
      <c r="E46" s="329"/>
      <c r="F46" s="28"/>
      <c r="G46" s="332"/>
      <c r="J46" s="28"/>
      <c r="K46" s="133"/>
    </row>
    <row r="47" spans="1:11" x14ac:dyDescent="0.25">
      <c r="A47" s="409">
        <v>18264</v>
      </c>
      <c r="B47" s="410"/>
      <c r="C47" s="236">
        <v>1.4</v>
      </c>
      <c r="D47" s="236">
        <v>54.823</v>
      </c>
      <c r="E47" s="329"/>
      <c r="F47" s="28"/>
      <c r="G47" s="332"/>
      <c r="J47" s="28"/>
      <c r="K47" s="133"/>
    </row>
    <row r="48" spans="1:11" x14ac:dyDescent="0.25">
      <c r="A48" s="409">
        <v>17899</v>
      </c>
      <c r="B48" s="410"/>
      <c r="C48" s="236">
        <v>1.6</v>
      </c>
      <c r="D48" s="236">
        <v>62.494999999999997</v>
      </c>
      <c r="E48" s="329"/>
      <c r="F48" s="28"/>
      <c r="G48" s="332"/>
      <c r="J48" s="28"/>
      <c r="K48" s="133"/>
    </row>
    <row r="49" spans="1:11" x14ac:dyDescent="0.25">
      <c r="A49" s="409">
        <v>17533</v>
      </c>
      <c r="B49" s="410"/>
      <c r="C49" s="236">
        <v>1.9</v>
      </c>
      <c r="D49" s="236">
        <v>73.933999999999997</v>
      </c>
      <c r="E49" s="329"/>
      <c r="F49" s="28"/>
      <c r="G49" s="332"/>
      <c r="J49" s="28"/>
      <c r="K49" s="133"/>
    </row>
    <row r="50" spans="1:11" x14ac:dyDescent="0.25">
      <c r="A50" s="409">
        <v>17168</v>
      </c>
      <c r="B50" s="236">
        <v>1.6</v>
      </c>
      <c r="C50" s="236">
        <v>2.72</v>
      </c>
      <c r="D50" s="236">
        <v>105.89100000000001</v>
      </c>
      <c r="E50" s="329"/>
      <c r="F50" s="28"/>
      <c r="G50" s="332"/>
      <c r="J50" s="28"/>
      <c r="K50" s="133"/>
    </row>
    <row r="51" spans="1:11" x14ac:dyDescent="0.25">
      <c r="A51" s="409">
        <v>16803</v>
      </c>
      <c r="B51" s="236">
        <v>2.1</v>
      </c>
      <c r="C51" s="236">
        <v>4.2300000000000004</v>
      </c>
      <c r="D51" s="332"/>
      <c r="E51" s="329"/>
      <c r="F51" s="28"/>
      <c r="G51" s="332"/>
      <c r="J51" s="28"/>
      <c r="K51" s="133"/>
    </row>
    <row r="52" spans="1:11" x14ac:dyDescent="0.25">
      <c r="A52" s="409">
        <v>16438</v>
      </c>
      <c r="B52" s="236">
        <v>2.5</v>
      </c>
      <c r="C52" s="236">
        <v>8.5299999999999994</v>
      </c>
      <c r="D52" s="332"/>
      <c r="E52" s="329"/>
      <c r="F52" s="28"/>
      <c r="G52" s="332"/>
      <c r="J52" s="28"/>
      <c r="K52" s="133"/>
    </row>
    <row r="53" spans="1:11" x14ac:dyDescent="0.25">
      <c r="A53" s="409">
        <v>16072</v>
      </c>
      <c r="B53" s="236">
        <v>5.0999999999999996</v>
      </c>
      <c r="C53" s="236">
        <v>10.56</v>
      </c>
      <c r="D53" s="332"/>
      <c r="E53" s="329"/>
      <c r="F53" s="28"/>
      <c r="G53" s="332"/>
      <c r="J53" s="28"/>
      <c r="K53" s="133"/>
    </row>
    <row r="54" spans="1:11" x14ac:dyDescent="0.25">
      <c r="A54" s="409">
        <v>15342</v>
      </c>
      <c r="B54" s="236">
        <v>6.3</v>
      </c>
      <c r="C54" s="236">
        <v>16.43</v>
      </c>
      <c r="D54" s="332"/>
      <c r="E54" s="329"/>
      <c r="F54" s="28"/>
      <c r="G54" s="332"/>
      <c r="J54" s="28"/>
      <c r="K54" s="133"/>
    </row>
    <row r="55" spans="1:11" x14ac:dyDescent="0.25">
      <c r="A55" s="409">
        <v>14977</v>
      </c>
      <c r="B55" s="236">
        <v>9.8000000000000007</v>
      </c>
      <c r="C55" s="236">
        <v>24.64</v>
      </c>
      <c r="D55" s="332"/>
      <c r="E55" s="329"/>
      <c r="F55" s="28"/>
      <c r="G55" s="332"/>
      <c r="J55" s="28"/>
      <c r="K55" s="133"/>
    </row>
    <row r="56" spans="1:11" x14ac:dyDescent="0.25">
      <c r="A56" s="409">
        <v>14246</v>
      </c>
      <c r="B56" s="236">
        <v>14.7</v>
      </c>
      <c r="C56" s="236">
        <v>24.64</v>
      </c>
      <c r="D56" s="332"/>
      <c r="E56" s="329"/>
      <c r="F56" s="28"/>
      <c r="G56" s="332"/>
      <c r="J56" s="28"/>
      <c r="K56" s="133"/>
    </row>
    <row r="57" spans="1:11" x14ac:dyDescent="0.25">
      <c r="A57" s="409">
        <v>13881</v>
      </c>
      <c r="B57" s="236">
        <v>16</v>
      </c>
      <c r="C57" s="236">
        <v>26.84</v>
      </c>
      <c r="D57" s="332"/>
      <c r="E57" s="329"/>
      <c r="F57" s="28"/>
      <c r="G57" s="332"/>
      <c r="H57" s="323"/>
      <c r="J57" s="28"/>
      <c r="K57" s="133"/>
    </row>
    <row r="58" spans="1:11" x14ac:dyDescent="0.25">
      <c r="A58" s="409">
        <v>13516</v>
      </c>
      <c r="B58" s="236">
        <v>17.600000000000001</v>
      </c>
      <c r="C58" s="236">
        <v>29.59</v>
      </c>
      <c r="D58" s="332"/>
      <c r="E58" s="329"/>
      <c r="F58" s="28"/>
      <c r="G58" s="332"/>
      <c r="H58" s="276"/>
      <c r="J58" s="28"/>
      <c r="K58" s="133"/>
    </row>
    <row r="59" spans="1:11" x14ac:dyDescent="0.25">
      <c r="A59" s="409">
        <v>13150</v>
      </c>
      <c r="B59" s="236">
        <v>22</v>
      </c>
      <c r="C59" s="236">
        <v>36.96</v>
      </c>
      <c r="D59" s="332"/>
      <c r="E59" s="329"/>
      <c r="F59" s="28"/>
      <c r="G59" s="332"/>
      <c r="H59" s="276"/>
      <c r="J59" s="28"/>
      <c r="K59" s="133"/>
    </row>
    <row r="60" spans="1:11" x14ac:dyDescent="0.25">
      <c r="A60" s="409">
        <v>10959</v>
      </c>
      <c r="B60" s="236">
        <v>24.5</v>
      </c>
      <c r="C60" s="236">
        <v>41.14</v>
      </c>
      <c r="D60" s="332"/>
      <c r="E60" s="329"/>
      <c r="F60" s="28"/>
      <c r="G60" s="332"/>
      <c r="H60" s="276"/>
      <c r="J60" s="28"/>
      <c r="K60" s="133"/>
    </row>
    <row r="62" spans="1:11" x14ac:dyDescent="0.25">
      <c r="B62" s="411" t="s">
        <v>920</v>
      </c>
    </row>
    <row r="63" spans="1:11" x14ac:dyDescent="0.25">
      <c r="B63" s="393" t="s">
        <v>1159</v>
      </c>
    </row>
  </sheetData>
  <mergeCells count="2">
    <mergeCell ref="A2:A3"/>
    <mergeCell ref="B2:D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pane xSplit="1" ySplit="3" topLeftCell="B4" activePane="bottomRight" state="frozen"/>
      <selection activeCell="P18" sqref="P18"/>
      <selection pane="topRight" activeCell="P18" sqref="P18"/>
      <selection pane="bottomLeft" activeCell="P18" sqref="P18"/>
      <selection pane="bottomRight" activeCell="E78" sqref="E78"/>
    </sheetView>
  </sheetViews>
  <sheetFormatPr baseColWidth="10" defaultRowHeight="15" x14ac:dyDescent="0.25"/>
  <cols>
    <col min="2" max="2" width="13.85546875" customWidth="1"/>
    <col min="3" max="3" width="12.140625" customWidth="1"/>
    <col min="4" max="4" width="15.140625" customWidth="1"/>
    <col min="5" max="5" width="36.5703125" customWidth="1"/>
    <col min="6" max="6" width="13.85546875" customWidth="1"/>
    <col min="7" max="7" width="114.7109375" customWidth="1"/>
  </cols>
  <sheetData>
    <row r="1" spans="1:7" hidden="1" x14ac:dyDescent="0.25">
      <c r="A1" s="38" t="s">
        <v>0</v>
      </c>
      <c r="B1" s="38" t="s">
        <v>680</v>
      </c>
      <c r="C1" s="38" t="s">
        <v>681</v>
      </c>
      <c r="D1" s="38" t="s">
        <v>682</v>
      </c>
      <c r="E1" s="38" t="s">
        <v>683</v>
      </c>
      <c r="F1" s="38" t="s">
        <v>684</v>
      </c>
      <c r="G1" s="38" t="s">
        <v>678</v>
      </c>
    </row>
    <row r="2" spans="1:7" ht="45" customHeight="1" x14ac:dyDescent="0.25">
      <c r="A2" s="496" t="s">
        <v>127</v>
      </c>
      <c r="B2" s="497" t="s">
        <v>78</v>
      </c>
      <c r="C2" s="498"/>
      <c r="D2" s="499"/>
      <c r="E2" s="492" t="s">
        <v>598</v>
      </c>
      <c r="F2" s="493" t="s">
        <v>1083</v>
      </c>
      <c r="G2" s="495" t="s">
        <v>1</v>
      </c>
    </row>
    <row r="3" spans="1:7" ht="45" x14ac:dyDescent="0.25">
      <c r="A3" s="496"/>
      <c r="B3" s="31" t="s">
        <v>72</v>
      </c>
      <c r="C3" s="31" t="s">
        <v>73</v>
      </c>
      <c r="D3" s="31" t="s">
        <v>74</v>
      </c>
      <c r="E3" s="492"/>
      <c r="F3" s="494"/>
      <c r="G3" s="495"/>
    </row>
    <row r="4" spans="1:7" s="107" customFormat="1" x14ac:dyDescent="0.25">
      <c r="A4" s="185">
        <v>2014</v>
      </c>
      <c r="B4" s="32">
        <v>1429.5</v>
      </c>
      <c r="C4" s="32">
        <v>1429.5</v>
      </c>
      <c r="D4" s="32">
        <v>1429.5</v>
      </c>
      <c r="E4" s="80" t="s">
        <v>1080</v>
      </c>
      <c r="F4" s="276">
        <v>41718</v>
      </c>
      <c r="G4" s="56" t="s">
        <v>1081</v>
      </c>
    </row>
    <row r="5" spans="1:7" x14ac:dyDescent="0.25">
      <c r="A5" s="29">
        <v>2013</v>
      </c>
      <c r="B5" s="32">
        <v>1886</v>
      </c>
      <c r="C5" s="32">
        <v>1886</v>
      </c>
      <c r="D5" s="32">
        <v>1886</v>
      </c>
      <c r="E5" s="278"/>
      <c r="F5" s="277"/>
      <c r="G5" s="279"/>
    </row>
    <row r="6" spans="1:7" x14ac:dyDescent="0.25">
      <c r="A6" s="29">
        <v>2012</v>
      </c>
      <c r="B6" s="32">
        <v>1844</v>
      </c>
      <c r="C6" s="32">
        <v>1844</v>
      </c>
      <c r="D6" s="32">
        <v>1844</v>
      </c>
      <c r="E6" s="278"/>
      <c r="F6" s="277"/>
      <c r="G6" s="279"/>
    </row>
    <row r="7" spans="1:7" x14ac:dyDescent="0.25">
      <c r="A7" s="29">
        <v>2011</v>
      </c>
      <c r="B7" s="32">
        <v>1800</v>
      </c>
      <c r="C7" s="32">
        <v>1800</v>
      </c>
      <c r="D7" s="32">
        <v>1800</v>
      </c>
      <c r="E7" s="278"/>
      <c r="F7" s="277"/>
      <c r="G7" s="279"/>
    </row>
    <row r="8" spans="1:7" x14ac:dyDescent="0.25">
      <c r="A8" s="29">
        <v>2010</v>
      </c>
      <c r="B8" s="32">
        <v>1772</v>
      </c>
      <c r="C8" s="32">
        <v>1772</v>
      </c>
      <c r="D8" s="32">
        <v>1772</v>
      </c>
      <c r="E8" s="278"/>
      <c r="F8" s="277"/>
      <c r="G8" s="279"/>
    </row>
    <row r="9" spans="1:7" x14ac:dyDescent="0.25">
      <c r="A9" s="29">
        <v>2009</v>
      </c>
      <c r="B9" s="32">
        <v>1742</v>
      </c>
      <c r="C9" s="32">
        <v>1742</v>
      </c>
      <c r="D9" s="32">
        <v>1742</v>
      </c>
      <c r="E9" s="278"/>
      <c r="F9" s="277"/>
      <c r="G9" s="279"/>
    </row>
    <row r="10" spans="1:7" x14ac:dyDescent="0.25">
      <c r="A10" s="29">
        <v>2008</v>
      </c>
      <c r="B10" s="392">
        <v>1688</v>
      </c>
      <c r="C10" s="392">
        <v>1688</v>
      </c>
      <c r="D10" s="392">
        <v>1688</v>
      </c>
      <c r="E10" s="278"/>
      <c r="F10" s="277"/>
      <c r="G10" s="279"/>
    </row>
    <row r="11" spans="1:7" x14ac:dyDescent="0.25">
      <c r="A11" s="29">
        <v>2007</v>
      </c>
      <c r="B11" s="392">
        <v>1654</v>
      </c>
      <c r="C11" s="392">
        <v>1654</v>
      </c>
      <c r="D11" s="392">
        <v>1654</v>
      </c>
      <c r="E11" s="278"/>
      <c r="F11" s="277"/>
      <c r="G11" s="279"/>
    </row>
    <row r="12" spans="1:7" x14ac:dyDescent="0.25">
      <c r="A12" s="29">
        <v>2006</v>
      </c>
      <c r="B12" s="392">
        <v>1606</v>
      </c>
      <c r="C12" s="392">
        <v>1606</v>
      </c>
      <c r="D12" s="392">
        <v>1606</v>
      </c>
      <c r="E12" s="278"/>
      <c r="F12" s="277"/>
      <c r="G12" s="279"/>
    </row>
    <row r="13" spans="1:7" x14ac:dyDescent="0.25">
      <c r="A13" s="29">
        <v>2005</v>
      </c>
      <c r="B13" s="392">
        <v>1522</v>
      </c>
      <c r="C13" s="392">
        <v>1522</v>
      </c>
      <c r="D13" s="392">
        <v>1522</v>
      </c>
      <c r="E13" s="278"/>
      <c r="F13" s="277"/>
      <c r="G13" s="279"/>
    </row>
    <row r="14" spans="1:7" x14ac:dyDescent="0.25">
      <c r="A14" s="29">
        <v>2004</v>
      </c>
      <c r="B14" s="392">
        <v>1438</v>
      </c>
      <c r="C14" s="392">
        <v>1438</v>
      </c>
      <c r="D14" s="392">
        <v>1438</v>
      </c>
      <c r="E14" s="278"/>
      <c r="F14" s="277"/>
      <c r="G14" s="279"/>
    </row>
    <row r="15" spans="1:7" x14ac:dyDescent="0.25">
      <c r="A15" s="29">
        <v>2003</v>
      </c>
      <c r="B15" s="392">
        <v>1366</v>
      </c>
      <c r="C15" s="392">
        <v>1366</v>
      </c>
      <c r="D15" s="392">
        <v>1366</v>
      </c>
      <c r="E15" s="278"/>
      <c r="F15" s="277"/>
      <c r="G15" s="279"/>
    </row>
    <row r="16" spans="1:7" x14ac:dyDescent="0.25">
      <c r="A16" s="29">
        <v>2002</v>
      </c>
      <c r="B16" s="392">
        <v>1334</v>
      </c>
      <c r="C16" s="392">
        <v>1334</v>
      </c>
      <c r="D16" s="392">
        <v>1334</v>
      </c>
      <c r="E16" s="278"/>
      <c r="F16" s="277"/>
      <c r="G16" s="279"/>
    </row>
    <row r="17" spans="1:9" x14ac:dyDescent="0.25">
      <c r="A17" s="29">
        <v>2001</v>
      </c>
      <c r="B17" s="30">
        <v>8404</v>
      </c>
      <c r="C17" s="30">
        <v>8404</v>
      </c>
      <c r="D17" s="30">
        <v>8404</v>
      </c>
      <c r="E17" s="278"/>
      <c r="F17" s="277"/>
      <c r="G17" s="279"/>
    </row>
    <row r="18" spans="1:9" x14ac:dyDescent="0.25">
      <c r="A18" s="29">
        <v>2000</v>
      </c>
      <c r="B18" s="30">
        <v>8144</v>
      </c>
      <c r="C18" s="30">
        <v>8144</v>
      </c>
      <c r="D18" s="30">
        <v>8144</v>
      </c>
      <c r="E18" s="278"/>
      <c r="F18" s="277"/>
      <c r="G18" s="279"/>
    </row>
    <row r="19" spans="1:9" x14ac:dyDescent="0.25">
      <c r="A19" s="29">
        <v>1999</v>
      </c>
      <c r="B19" s="30">
        <v>8044</v>
      </c>
      <c r="C19" s="30">
        <v>8044</v>
      </c>
      <c r="D19" s="30">
        <v>8044</v>
      </c>
      <c r="E19" s="278"/>
      <c r="F19" s="277"/>
      <c r="G19" s="279"/>
    </row>
    <row r="20" spans="1:9" x14ac:dyDescent="0.25">
      <c r="A20" s="29">
        <v>1998</v>
      </c>
      <c r="B20" s="30">
        <v>7886</v>
      </c>
      <c r="C20" s="30">
        <v>7886</v>
      </c>
      <c r="D20" s="30">
        <v>7886</v>
      </c>
      <c r="E20" s="278"/>
      <c r="F20" s="277"/>
      <c r="G20" s="279"/>
    </row>
    <row r="21" spans="1:9" x14ac:dyDescent="0.25">
      <c r="A21" s="29">
        <v>1997</v>
      </c>
      <c r="B21" s="30">
        <v>7582</v>
      </c>
      <c r="C21" s="30">
        <v>7582</v>
      </c>
      <c r="D21" s="30">
        <v>7582</v>
      </c>
      <c r="E21" s="278"/>
      <c r="F21" s="277"/>
      <c r="G21" s="279"/>
    </row>
    <row r="22" spans="1:9" x14ac:dyDescent="0.25">
      <c r="A22" s="29">
        <v>1996</v>
      </c>
      <c r="B22" s="30">
        <v>7396</v>
      </c>
      <c r="C22" s="30">
        <v>7396</v>
      </c>
      <c r="D22" s="30">
        <v>7396</v>
      </c>
      <c r="E22" s="278"/>
      <c r="F22" s="277"/>
      <c r="G22" s="279" t="s">
        <v>1084</v>
      </c>
      <c r="I22" s="366"/>
    </row>
    <row r="23" spans="1:9" x14ac:dyDescent="0.25">
      <c r="A23" s="29">
        <v>1995</v>
      </c>
      <c r="B23" s="30">
        <v>7112</v>
      </c>
      <c r="C23" s="30">
        <v>6484</v>
      </c>
      <c r="D23" s="30">
        <v>6484</v>
      </c>
      <c r="E23" s="278"/>
      <c r="F23" s="277"/>
      <c r="G23" s="279"/>
    </row>
    <row r="24" spans="1:9" x14ac:dyDescent="0.25">
      <c r="A24" s="29">
        <v>1994</v>
      </c>
      <c r="B24" s="30">
        <v>6966</v>
      </c>
      <c r="C24" s="30">
        <v>6226</v>
      </c>
      <c r="D24" s="30">
        <v>6226</v>
      </c>
      <c r="E24" s="278"/>
      <c r="F24" s="277"/>
      <c r="G24" s="279"/>
    </row>
    <row r="25" spans="1:9" x14ac:dyDescent="0.25">
      <c r="A25" s="29">
        <v>1993</v>
      </c>
      <c r="B25" s="30">
        <v>6812</v>
      </c>
      <c r="C25" s="30">
        <v>6090</v>
      </c>
      <c r="D25" s="30">
        <v>6090</v>
      </c>
      <c r="E25" s="278"/>
      <c r="F25" s="277"/>
      <c r="G25" s="279"/>
    </row>
    <row r="26" spans="1:9" x14ac:dyDescent="0.25">
      <c r="A26" s="29">
        <v>1992</v>
      </c>
      <c r="B26" s="30">
        <v>6532</v>
      </c>
      <c r="C26" s="30">
        <v>5612.15</v>
      </c>
      <c r="D26" s="30">
        <v>5612.15</v>
      </c>
      <c r="E26" s="278"/>
      <c r="F26" s="277"/>
      <c r="G26" s="279"/>
    </row>
    <row r="27" spans="1:9" x14ac:dyDescent="0.25">
      <c r="A27" s="29">
        <v>1991</v>
      </c>
      <c r="B27" s="30">
        <v>6388</v>
      </c>
      <c r="C27" s="30">
        <v>5379.07</v>
      </c>
      <c r="D27" s="30">
        <v>5190.1000000000004</v>
      </c>
      <c r="E27" s="278"/>
      <c r="F27" s="277"/>
      <c r="G27" s="279"/>
    </row>
    <row r="28" spans="1:9" x14ac:dyDescent="0.25">
      <c r="A28" s="29">
        <v>1990</v>
      </c>
      <c r="B28" s="30">
        <v>5982</v>
      </c>
      <c r="C28" s="30">
        <v>4987.0200000000004</v>
      </c>
      <c r="D28" s="30">
        <v>4563.28</v>
      </c>
      <c r="E28" s="278"/>
      <c r="F28" s="277"/>
      <c r="G28" s="279"/>
    </row>
    <row r="29" spans="1:9" x14ac:dyDescent="0.25">
      <c r="A29" s="29">
        <v>1989</v>
      </c>
      <c r="B29" s="30">
        <v>5752</v>
      </c>
      <c r="C29" s="30">
        <v>4795.17</v>
      </c>
      <c r="D29" s="30">
        <v>4474.25</v>
      </c>
      <c r="E29" s="278"/>
      <c r="F29" s="277"/>
      <c r="G29" s="279"/>
    </row>
    <row r="30" spans="1:9" x14ac:dyDescent="0.25">
      <c r="A30" s="29">
        <v>1988</v>
      </c>
      <c r="B30" s="30">
        <v>5568</v>
      </c>
      <c r="C30" s="30">
        <v>4641.43</v>
      </c>
      <c r="D30" s="30">
        <v>4330.82</v>
      </c>
      <c r="E30" s="278"/>
      <c r="F30" s="277"/>
      <c r="G30" s="279"/>
    </row>
    <row r="31" spans="1:9" x14ac:dyDescent="0.25">
      <c r="A31" s="29">
        <v>1987</v>
      </c>
      <c r="B31" s="30">
        <v>5384</v>
      </c>
      <c r="C31" s="30">
        <v>4448.82</v>
      </c>
      <c r="D31" s="30">
        <v>4188.41</v>
      </c>
      <c r="E31" s="278"/>
      <c r="F31" s="277"/>
      <c r="G31" s="279"/>
    </row>
    <row r="32" spans="1:9" x14ac:dyDescent="0.25">
      <c r="A32" s="29">
        <v>1986</v>
      </c>
      <c r="B32" s="30">
        <v>5208</v>
      </c>
      <c r="C32" s="30">
        <v>4341.6400000000003</v>
      </c>
      <c r="D32" s="30">
        <v>4051.07</v>
      </c>
      <c r="E32" s="280" t="s">
        <v>1079</v>
      </c>
      <c r="F32" s="19">
        <v>31402</v>
      </c>
      <c r="G32" s="279" t="s">
        <v>1085</v>
      </c>
    </row>
    <row r="33" spans="1:7" x14ac:dyDescent="0.25">
      <c r="A33" s="29">
        <v>1985</v>
      </c>
      <c r="B33" s="30">
        <v>4872</v>
      </c>
      <c r="C33" s="30">
        <v>4062.51</v>
      </c>
      <c r="D33" s="30">
        <v>3790.61</v>
      </c>
      <c r="E33" s="278"/>
      <c r="F33" s="24"/>
      <c r="G33" s="279"/>
    </row>
    <row r="34" spans="1:7" x14ac:dyDescent="0.25">
      <c r="A34" s="29">
        <v>1984</v>
      </c>
      <c r="B34" s="30">
        <v>4556</v>
      </c>
      <c r="C34" s="30">
        <v>3797.89</v>
      </c>
      <c r="D34" s="30">
        <v>3543.69</v>
      </c>
      <c r="E34" s="277"/>
      <c r="F34" s="277"/>
      <c r="G34" s="279"/>
    </row>
    <row r="35" spans="1:7" x14ac:dyDescent="0.25">
      <c r="A35" s="29">
        <v>1983</v>
      </c>
      <c r="B35" s="30">
        <v>4058</v>
      </c>
      <c r="C35" s="30">
        <v>3382.97</v>
      </c>
      <c r="D35" s="30">
        <v>3156.56</v>
      </c>
      <c r="E35" s="277"/>
      <c r="F35" s="277"/>
      <c r="G35" s="279"/>
    </row>
    <row r="36" spans="1:7" x14ac:dyDescent="0.25">
      <c r="A36" s="29">
        <v>1982</v>
      </c>
      <c r="B36" s="30">
        <v>3630</v>
      </c>
      <c r="C36" s="30">
        <v>2966.8</v>
      </c>
      <c r="D36" s="30">
        <v>2768.2</v>
      </c>
      <c r="E36" s="277"/>
      <c r="F36" s="277"/>
      <c r="G36" s="279"/>
    </row>
    <row r="37" spans="1:7" x14ac:dyDescent="0.25">
      <c r="A37" s="29">
        <v>1981</v>
      </c>
      <c r="B37" s="30">
        <v>2958</v>
      </c>
      <c r="C37" s="30">
        <v>2417.5500000000002</v>
      </c>
      <c r="D37" s="30">
        <v>2215.4</v>
      </c>
      <c r="E37" s="277"/>
      <c r="F37" s="277"/>
      <c r="G37" s="279"/>
    </row>
    <row r="38" spans="1:7" x14ac:dyDescent="0.25">
      <c r="A38" s="29">
        <v>1980</v>
      </c>
      <c r="B38" s="30">
        <v>2586</v>
      </c>
      <c r="C38" s="30">
        <v>2112</v>
      </c>
      <c r="D38" s="30">
        <v>1897.5</v>
      </c>
      <c r="E38" s="277"/>
      <c r="F38" s="277"/>
      <c r="G38" s="279"/>
    </row>
    <row r="39" spans="1:7" x14ac:dyDescent="0.25">
      <c r="A39" s="29">
        <v>1979</v>
      </c>
      <c r="B39" s="30">
        <v>2262</v>
      </c>
      <c r="C39" s="30">
        <v>1847.3</v>
      </c>
      <c r="D39" s="30">
        <v>1627.1</v>
      </c>
      <c r="E39" s="277"/>
      <c r="F39" s="277"/>
      <c r="G39" s="279"/>
    </row>
    <row r="40" spans="1:7" x14ac:dyDescent="0.25">
      <c r="A40" s="29">
        <v>1978</v>
      </c>
      <c r="B40" s="30">
        <v>2012</v>
      </c>
      <c r="C40" s="30">
        <v>1641.65</v>
      </c>
      <c r="D40" s="30">
        <v>1417.5</v>
      </c>
      <c r="E40" s="277"/>
      <c r="F40" s="277"/>
      <c r="G40" s="279"/>
    </row>
    <row r="41" spans="1:7" x14ac:dyDescent="0.25">
      <c r="A41" s="29">
        <v>1977</v>
      </c>
      <c r="B41" s="30">
        <v>1788</v>
      </c>
      <c r="C41" s="30">
        <v>1459.65</v>
      </c>
      <c r="D41" s="30">
        <v>1236.25</v>
      </c>
      <c r="E41" s="277"/>
      <c r="F41" s="277"/>
      <c r="G41" s="279"/>
    </row>
    <row r="42" spans="1:7" x14ac:dyDescent="0.25">
      <c r="A42" s="29">
        <v>1976</v>
      </c>
      <c r="B42" s="30">
        <v>1578</v>
      </c>
      <c r="C42" s="30">
        <v>1288.8499999999999</v>
      </c>
      <c r="D42" s="30">
        <v>1071.4000000000001</v>
      </c>
      <c r="E42" s="277"/>
      <c r="F42" s="277"/>
      <c r="G42" s="279"/>
    </row>
    <row r="43" spans="1:7" x14ac:dyDescent="0.25">
      <c r="A43" s="29">
        <v>1975</v>
      </c>
      <c r="B43" s="30">
        <v>1350</v>
      </c>
      <c r="C43" s="30">
        <v>1103.7</v>
      </c>
      <c r="D43" s="30">
        <v>900.56</v>
      </c>
      <c r="E43" s="277"/>
      <c r="F43" s="277"/>
      <c r="G43" s="279"/>
    </row>
    <row r="44" spans="1:7" x14ac:dyDescent="0.25">
      <c r="A44" s="29">
        <v>1974</v>
      </c>
      <c r="B44" s="30">
        <v>1086</v>
      </c>
      <c r="C44" s="30">
        <v>886.5</v>
      </c>
      <c r="D44" s="30">
        <v>723.74</v>
      </c>
      <c r="E44" s="277"/>
      <c r="F44" s="277"/>
      <c r="G44" s="279"/>
    </row>
    <row r="45" spans="1:7" x14ac:dyDescent="0.25">
      <c r="A45" s="29">
        <v>1973</v>
      </c>
      <c r="B45" s="30">
        <v>910</v>
      </c>
      <c r="C45" s="30">
        <v>743.15</v>
      </c>
      <c r="D45" s="30">
        <v>606.29</v>
      </c>
      <c r="E45" s="277"/>
      <c r="F45" s="277"/>
      <c r="G45" s="279"/>
    </row>
    <row r="46" spans="1:7" x14ac:dyDescent="0.25">
      <c r="A46" s="29">
        <v>1972</v>
      </c>
      <c r="B46" s="30">
        <v>788</v>
      </c>
      <c r="C46" s="30">
        <v>661.65</v>
      </c>
      <c r="D46" s="30">
        <v>540.77</v>
      </c>
      <c r="E46" s="278" t="s">
        <v>1086</v>
      </c>
      <c r="F46" s="19">
        <v>26327</v>
      </c>
      <c r="G46" s="279" t="s">
        <v>602</v>
      </c>
    </row>
    <row r="47" spans="1:7" x14ac:dyDescent="0.25">
      <c r="A47" s="29">
        <v>1971</v>
      </c>
      <c r="B47" s="30">
        <v>437.5</v>
      </c>
      <c r="C47" s="30">
        <v>437.5</v>
      </c>
      <c r="D47" s="30">
        <v>437.5</v>
      </c>
      <c r="E47" s="277"/>
      <c r="F47" s="277"/>
      <c r="G47" s="279"/>
    </row>
    <row r="48" spans="1:7" x14ac:dyDescent="0.25">
      <c r="A48" s="29">
        <v>1970</v>
      </c>
      <c r="B48" s="30">
        <v>412.5</v>
      </c>
      <c r="C48" s="30">
        <v>412.5</v>
      </c>
      <c r="D48" s="30">
        <v>412.5</v>
      </c>
      <c r="E48" s="277"/>
      <c r="F48" s="277"/>
      <c r="G48" s="279"/>
    </row>
    <row r="49" spans="1:7" x14ac:dyDescent="0.25">
      <c r="A49" s="29">
        <v>1969</v>
      </c>
      <c r="B49" s="30">
        <v>387.5</v>
      </c>
      <c r="C49" s="30">
        <v>387.5</v>
      </c>
      <c r="D49" s="30">
        <v>387.5</v>
      </c>
      <c r="E49" s="277"/>
      <c r="F49" s="277"/>
      <c r="G49" s="279"/>
    </row>
    <row r="50" spans="1:7" x14ac:dyDescent="0.25">
      <c r="A50" s="29">
        <v>1968</v>
      </c>
      <c r="B50" s="30">
        <v>362.5</v>
      </c>
      <c r="C50" s="30">
        <v>362.5</v>
      </c>
      <c r="D50" s="30">
        <v>362.5</v>
      </c>
      <c r="E50" s="277"/>
      <c r="F50" s="277"/>
      <c r="G50" s="279"/>
    </row>
    <row r="51" spans="1:7" x14ac:dyDescent="0.25">
      <c r="A51" s="29">
        <v>1967</v>
      </c>
      <c r="B51" s="30">
        <v>325</v>
      </c>
      <c r="C51" s="30">
        <v>325</v>
      </c>
      <c r="D51" s="30">
        <v>325</v>
      </c>
      <c r="E51" s="277"/>
      <c r="F51" s="277"/>
      <c r="G51" s="279"/>
    </row>
    <row r="52" spans="1:7" x14ac:dyDescent="0.25">
      <c r="A52" s="29">
        <v>1966</v>
      </c>
      <c r="B52" s="30">
        <v>287.5</v>
      </c>
      <c r="C52" s="30">
        <v>287.5</v>
      </c>
      <c r="D52" s="30">
        <v>287.5</v>
      </c>
      <c r="E52" s="277"/>
      <c r="F52" s="277"/>
      <c r="G52" s="279"/>
    </row>
    <row r="53" spans="1:7" x14ac:dyDescent="0.25">
      <c r="A53" s="29">
        <v>1965</v>
      </c>
      <c r="B53" s="30">
        <v>250</v>
      </c>
      <c r="C53" s="30">
        <v>250</v>
      </c>
      <c r="D53" s="30">
        <v>250</v>
      </c>
      <c r="E53" s="277"/>
      <c r="F53" s="277"/>
      <c r="G53" s="279"/>
    </row>
    <row r="54" spans="1:7" x14ac:dyDescent="0.25">
      <c r="A54" s="29">
        <v>1964</v>
      </c>
      <c r="B54" s="30">
        <v>225</v>
      </c>
      <c r="C54" s="30">
        <v>225</v>
      </c>
      <c r="D54" s="30">
        <v>225</v>
      </c>
      <c r="E54" s="277"/>
      <c r="F54" s="277"/>
      <c r="G54" s="279"/>
    </row>
    <row r="55" spans="1:7" x14ac:dyDescent="0.25">
      <c r="A55" s="29">
        <v>1963</v>
      </c>
      <c r="B55" s="30">
        <v>200</v>
      </c>
      <c r="C55" s="30">
        <v>200</v>
      </c>
      <c r="D55" s="30">
        <v>200</v>
      </c>
      <c r="E55" s="277"/>
      <c r="F55" s="277"/>
      <c r="G55" s="279"/>
    </row>
    <row r="56" spans="1:7" x14ac:dyDescent="0.25">
      <c r="A56" s="29">
        <v>1960</v>
      </c>
      <c r="B56" s="30">
        <v>180.95</v>
      </c>
      <c r="C56" s="30">
        <v>180.95</v>
      </c>
      <c r="D56" s="30">
        <v>180.95</v>
      </c>
      <c r="E56" s="277"/>
      <c r="F56" s="277"/>
      <c r="G56" s="279" t="s">
        <v>1102</v>
      </c>
    </row>
    <row r="57" spans="1:7" x14ac:dyDescent="0.25">
      <c r="A57" s="29">
        <v>1956</v>
      </c>
      <c r="B57" s="391">
        <v>18095</v>
      </c>
      <c r="C57" s="391">
        <v>18095</v>
      </c>
      <c r="D57" s="391">
        <v>18095</v>
      </c>
      <c r="E57" s="277"/>
      <c r="F57" s="277"/>
      <c r="G57" s="279"/>
    </row>
    <row r="58" spans="1:7" x14ac:dyDescent="0.25">
      <c r="A58" s="29">
        <v>1954</v>
      </c>
      <c r="B58" s="391">
        <v>16450</v>
      </c>
      <c r="C58" s="391">
        <v>16450</v>
      </c>
      <c r="D58" s="391">
        <v>16450</v>
      </c>
      <c r="E58" s="277"/>
      <c r="F58" s="277"/>
      <c r="G58" s="279"/>
    </row>
    <row r="59" spans="1:7" x14ac:dyDescent="0.25">
      <c r="A59" s="29">
        <v>1952</v>
      </c>
      <c r="B59" s="391">
        <v>14950</v>
      </c>
      <c r="C59" s="391">
        <v>14950</v>
      </c>
      <c r="D59" s="391">
        <v>14950</v>
      </c>
      <c r="E59" s="277"/>
      <c r="F59" s="277"/>
      <c r="G59" s="279"/>
    </row>
    <row r="60" spans="1:7" x14ac:dyDescent="0.25">
      <c r="A60" s="29">
        <v>1951</v>
      </c>
      <c r="B60" s="391">
        <v>13000</v>
      </c>
      <c r="C60" s="391">
        <v>8000</v>
      </c>
      <c r="D60" s="391">
        <v>8000</v>
      </c>
      <c r="E60" s="277"/>
      <c r="F60" s="277"/>
      <c r="G60" s="279"/>
    </row>
    <row r="61" spans="1:7" x14ac:dyDescent="0.25">
      <c r="A61" s="29">
        <v>1950</v>
      </c>
      <c r="B61" s="391">
        <v>11250</v>
      </c>
      <c r="C61" s="391">
        <v>5625</v>
      </c>
      <c r="D61" s="391">
        <v>5625</v>
      </c>
      <c r="E61" s="277"/>
      <c r="F61" s="277"/>
      <c r="G61" s="279"/>
    </row>
    <row r="62" spans="1:7" x14ac:dyDescent="0.25">
      <c r="A62" s="29">
        <v>1949</v>
      </c>
      <c r="B62" s="391">
        <v>8500</v>
      </c>
      <c r="C62" s="391">
        <v>3750</v>
      </c>
      <c r="D62" s="391">
        <v>3750</v>
      </c>
      <c r="E62" s="278" t="s">
        <v>1125</v>
      </c>
      <c r="F62" s="19">
        <v>17969</v>
      </c>
      <c r="G62" s="279" t="s">
        <v>1082</v>
      </c>
    </row>
    <row r="63" spans="1:7" x14ac:dyDescent="0.25">
      <c r="A63" s="29">
        <v>1948</v>
      </c>
      <c r="B63" s="391">
        <v>1800</v>
      </c>
      <c r="C63" s="391">
        <v>1800</v>
      </c>
      <c r="D63" s="26" t="s">
        <v>75</v>
      </c>
      <c r="E63" s="277"/>
      <c r="F63" s="277"/>
      <c r="G63" s="279"/>
    </row>
    <row r="64" spans="1:7" x14ac:dyDescent="0.25">
      <c r="A64" s="29">
        <v>1946</v>
      </c>
      <c r="B64" s="391">
        <v>1800</v>
      </c>
      <c r="C64" s="21"/>
      <c r="D64" s="21"/>
      <c r="E64" s="278" t="s">
        <v>1087</v>
      </c>
      <c r="F64" s="277"/>
      <c r="G64" s="279"/>
    </row>
    <row r="65" spans="1:7" x14ac:dyDescent="0.25">
      <c r="A65" s="29">
        <v>1942</v>
      </c>
      <c r="B65" s="391">
        <v>60</v>
      </c>
      <c r="C65" s="21"/>
      <c r="D65" s="21"/>
      <c r="E65" s="278"/>
      <c r="F65" s="277"/>
      <c r="G65" s="279"/>
    </row>
    <row r="66" spans="1:7" x14ac:dyDescent="0.25">
      <c r="A66" s="29">
        <v>1936</v>
      </c>
      <c r="B66" s="391">
        <v>15</v>
      </c>
      <c r="C66" s="21"/>
      <c r="D66" s="21"/>
      <c r="E66" s="277"/>
      <c r="F66" s="277"/>
      <c r="G66" s="277"/>
    </row>
    <row r="67" spans="1:7" x14ac:dyDescent="0.25">
      <c r="A67" s="29">
        <v>1930</v>
      </c>
      <c r="B67" s="21" t="s">
        <v>77</v>
      </c>
      <c r="C67" s="21"/>
      <c r="D67" s="21"/>
      <c r="E67" s="278" t="s">
        <v>1087</v>
      </c>
      <c r="F67" s="277"/>
      <c r="G67" s="278" t="s">
        <v>1126</v>
      </c>
    </row>
    <row r="69" spans="1:7" x14ac:dyDescent="0.25">
      <c r="B69" s="352" t="s">
        <v>920</v>
      </c>
      <c r="C69" s="340"/>
      <c r="D69" s="340"/>
    </row>
    <row r="70" spans="1:7" x14ac:dyDescent="0.25">
      <c r="B70" t="s">
        <v>1090</v>
      </c>
      <c r="C70" s="340"/>
      <c r="D70" s="340"/>
    </row>
    <row r="71" spans="1:7" x14ac:dyDescent="0.25">
      <c r="B71" s="340" t="s">
        <v>1116</v>
      </c>
      <c r="C71" s="340"/>
      <c r="D71" s="340"/>
    </row>
    <row r="72" spans="1:7" x14ac:dyDescent="0.25">
      <c r="B72" s="340"/>
      <c r="C72" s="340"/>
      <c r="D72" s="340"/>
    </row>
    <row r="73" spans="1:7" x14ac:dyDescent="0.25">
      <c r="B73" s="390" t="s">
        <v>1127</v>
      </c>
      <c r="C73" s="340"/>
      <c r="D73" s="340"/>
    </row>
    <row r="74" spans="1:7" x14ac:dyDescent="0.25">
      <c r="B74" s="375" t="s">
        <v>1128</v>
      </c>
    </row>
  </sheetData>
  <mergeCells count="5">
    <mergeCell ref="E2:E3"/>
    <mergeCell ref="F2:F3"/>
    <mergeCell ref="G2:G3"/>
    <mergeCell ref="A2:A3"/>
    <mergeCell ref="B2:D2"/>
  </mergeCells>
  <hyperlinks>
    <hyperlink ref="E32" r:id="rId1" location="JORFTEXT000000866621" display="http://legifrance.gouv.fr/affichTexte.do;jsessionid=CD659DB0D453A0682E893B5A1A41A3B5.tpdjo13v_3?cidTexte=JORFTEXT000000866621&amp;dateTexte=19870814&amp;categorieLien=id - JORFTEXT000000866621"/>
    <hyperlink ref="E4" r:id="rId2" location="LEGIARTI000028750208" display="LEGIARTI000028750208"/>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workbookViewId="0">
      <pane xSplit="1" ySplit="3" topLeftCell="B4" activePane="bottomRight" state="frozen"/>
      <selection activeCell="P18" sqref="P18"/>
      <selection pane="topRight" activeCell="P18" sqref="P18"/>
      <selection pane="bottomLeft" activeCell="P18" sqref="P18"/>
      <selection pane="bottomRight" activeCell="A29" sqref="A29"/>
    </sheetView>
  </sheetViews>
  <sheetFormatPr baseColWidth="10" defaultRowHeight="15" x14ac:dyDescent="0.25"/>
  <cols>
    <col min="1" max="1" width="13" style="38" customWidth="1"/>
    <col min="2" max="2" width="13.7109375" style="38" customWidth="1"/>
    <col min="3" max="6" width="15.140625" style="38" customWidth="1"/>
    <col min="7" max="7" width="15" style="38" customWidth="1"/>
    <col min="8" max="8" width="12" style="38" customWidth="1"/>
    <col min="9" max="9" width="34.28515625" style="38" customWidth="1"/>
    <col min="10" max="10" width="14.28515625" style="38" customWidth="1"/>
    <col min="11" max="11" width="74.85546875" style="38" customWidth="1"/>
    <col min="12" max="263" width="11.42578125" style="38"/>
    <col min="264" max="264" width="15.140625" style="38" customWidth="1"/>
    <col min="265" max="265" width="31.85546875" style="38" customWidth="1"/>
    <col min="266" max="266" width="20.140625" style="38" customWidth="1"/>
    <col min="267" max="267" width="127.140625" style="38" customWidth="1"/>
    <col min="268" max="519" width="11.42578125" style="38"/>
    <col min="520" max="520" width="15.140625" style="38" customWidth="1"/>
    <col min="521" max="521" width="31.85546875" style="38" customWidth="1"/>
    <col min="522" max="522" width="20.140625" style="38" customWidth="1"/>
    <col min="523" max="523" width="127.140625" style="38" customWidth="1"/>
    <col min="524" max="775" width="11.42578125" style="38"/>
    <col min="776" max="776" width="15.140625" style="38" customWidth="1"/>
    <col min="777" max="777" width="31.85546875" style="38" customWidth="1"/>
    <col min="778" max="778" width="20.140625" style="38" customWidth="1"/>
    <col min="779" max="779" width="127.140625" style="38" customWidth="1"/>
    <col min="780" max="1031" width="11.42578125" style="38"/>
    <col min="1032" max="1032" width="15.140625" style="38" customWidth="1"/>
    <col min="1033" max="1033" width="31.85546875" style="38" customWidth="1"/>
    <col min="1034" max="1034" width="20.140625" style="38" customWidth="1"/>
    <col min="1035" max="1035" width="127.140625" style="38" customWidth="1"/>
    <col min="1036" max="1287" width="11.42578125" style="38"/>
    <col min="1288" max="1288" width="15.140625" style="38" customWidth="1"/>
    <col min="1289" max="1289" width="31.85546875" style="38" customWidth="1"/>
    <col min="1290" max="1290" width="20.140625" style="38" customWidth="1"/>
    <col min="1291" max="1291" width="127.140625" style="38" customWidth="1"/>
    <col min="1292" max="1543" width="11.42578125" style="38"/>
    <col min="1544" max="1544" width="15.140625" style="38" customWidth="1"/>
    <col min="1545" max="1545" width="31.85546875" style="38" customWidth="1"/>
    <col min="1546" max="1546" width="20.140625" style="38" customWidth="1"/>
    <col min="1547" max="1547" width="127.140625" style="38" customWidth="1"/>
    <col min="1548" max="1799" width="11.42578125" style="38"/>
    <col min="1800" max="1800" width="15.140625" style="38" customWidth="1"/>
    <col min="1801" max="1801" width="31.85546875" style="38" customWidth="1"/>
    <col min="1802" max="1802" width="20.140625" style="38" customWidth="1"/>
    <col min="1803" max="1803" width="127.140625" style="38" customWidth="1"/>
    <col min="1804" max="2055" width="11.42578125" style="38"/>
    <col min="2056" max="2056" width="15.140625" style="38" customWidth="1"/>
    <col min="2057" max="2057" width="31.85546875" style="38" customWidth="1"/>
    <col min="2058" max="2058" width="20.140625" style="38" customWidth="1"/>
    <col min="2059" max="2059" width="127.140625" style="38" customWidth="1"/>
    <col min="2060" max="2311" width="11.42578125" style="38"/>
    <col min="2312" max="2312" width="15.140625" style="38" customWidth="1"/>
    <col min="2313" max="2313" width="31.85546875" style="38" customWidth="1"/>
    <col min="2314" max="2314" width="20.140625" style="38" customWidth="1"/>
    <col min="2315" max="2315" width="127.140625" style="38" customWidth="1"/>
    <col min="2316" max="2567" width="11.42578125" style="38"/>
    <col min="2568" max="2568" width="15.140625" style="38" customWidth="1"/>
    <col min="2569" max="2569" width="31.85546875" style="38" customWidth="1"/>
    <col min="2570" max="2570" width="20.140625" style="38" customWidth="1"/>
    <col min="2571" max="2571" width="127.140625" style="38" customWidth="1"/>
    <col min="2572" max="2823" width="11.42578125" style="38"/>
    <col min="2824" max="2824" width="15.140625" style="38" customWidth="1"/>
    <col min="2825" max="2825" width="31.85546875" style="38" customWidth="1"/>
    <col min="2826" max="2826" width="20.140625" style="38" customWidth="1"/>
    <col min="2827" max="2827" width="127.140625" style="38" customWidth="1"/>
    <col min="2828" max="3079" width="11.42578125" style="38"/>
    <col min="3080" max="3080" width="15.140625" style="38" customWidth="1"/>
    <col min="3081" max="3081" width="31.85546875" style="38" customWidth="1"/>
    <col min="3082" max="3082" width="20.140625" style="38" customWidth="1"/>
    <col min="3083" max="3083" width="127.140625" style="38" customWidth="1"/>
    <col min="3084" max="3335" width="11.42578125" style="38"/>
    <col min="3336" max="3336" width="15.140625" style="38" customWidth="1"/>
    <col min="3337" max="3337" width="31.85546875" style="38" customWidth="1"/>
    <col min="3338" max="3338" width="20.140625" style="38" customWidth="1"/>
    <col min="3339" max="3339" width="127.140625" style="38" customWidth="1"/>
    <col min="3340" max="3591" width="11.42578125" style="38"/>
    <col min="3592" max="3592" width="15.140625" style="38" customWidth="1"/>
    <col min="3593" max="3593" width="31.85546875" style="38" customWidth="1"/>
    <col min="3594" max="3594" width="20.140625" style="38" customWidth="1"/>
    <col min="3595" max="3595" width="127.140625" style="38" customWidth="1"/>
    <col min="3596" max="3847" width="11.42578125" style="38"/>
    <col min="3848" max="3848" width="15.140625" style="38" customWidth="1"/>
    <col min="3849" max="3849" width="31.85546875" style="38" customWidth="1"/>
    <col min="3850" max="3850" width="20.140625" style="38" customWidth="1"/>
    <col min="3851" max="3851" width="127.140625" style="38" customWidth="1"/>
    <col min="3852" max="4103" width="11.42578125" style="38"/>
    <col min="4104" max="4104" width="15.140625" style="38" customWidth="1"/>
    <col min="4105" max="4105" width="31.85546875" style="38" customWidth="1"/>
    <col min="4106" max="4106" width="20.140625" style="38" customWidth="1"/>
    <col min="4107" max="4107" width="127.140625" style="38" customWidth="1"/>
    <col min="4108" max="4359" width="11.42578125" style="38"/>
    <col min="4360" max="4360" width="15.140625" style="38" customWidth="1"/>
    <col min="4361" max="4361" width="31.85546875" style="38" customWidth="1"/>
    <col min="4362" max="4362" width="20.140625" style="38" customWidth="1"/>
    <col min="4363" max="4363" width="127.140625" style="38" customWidth="1"/>
    <col min="4364" max="4615" width="11.42578125" style="38"/>
    <col min="4616" max="4616" width="15.140625" style="38" customWidth="1"/>
    <col min="4617" max="4617" width="31.85546875" style="38" customWidth="1"/>
    <col min="4618" max="4618" width="20.140625" style="38" customWidth="1"/>
    <col min="4619" max="4619" width="127.140625" style="38" customWidth="1"/>
    <col min="4620" max="4871" width="11.42578125" style="38"/>
    <col min="4872" max="4872" width="15.140625" style="38" customWidth="1"/>
    <col min="4873" max="4873" width="31.85546875" style="38" customWidth="1"/>
    <col min="4874" max="4874" width="20.140625" style="38" customWidth="1"/>
    <col min="4875" max="4875" width="127.140625" style="38" customWidth="1"/>
    <col min="4876" max="5127" width="11.42578125" style="38"/>
    <col min="5128" max="5128" width="15.140625" style="38" customWidth="1"/>
    <col min="5129" max="5129" width="31.85546875" style="38" customWidth="1"/>
    <col min="5130" max="5130" width="20.140625" style="38" customWidth="1"/>
    <col min="5131" max="5131" width="127.140625" style="38" customWidth="1"/>
    <col min="5132" max="5383" width="11.42578125" style="38"/>
    <col min="5384" max="5384" width="15.140625" style="38" customWidth="1"/>
    <col min="5385" max="5385" width="31.85546875" style="38" customWidth="1"/>
    <col min="5386" max="5386" width="20.140625" style="38" customWidth="1"/>
    <col min="5387" max="5387" width="127.140625" style="38" customWidth="1"/>
    <col min="5388" max="5639" width="11.42578125" style="38"/>
    <col min="5640" max="5640" width="15.140625" style="38" customWidth="1"/>
    <col min="5641" max="5641" width="31.85546875" style="38" customWidth="1"/>
    <col min="5642" max="5642" width="20.140625" style="38" customWidth="1"/>
    <col min="5643" max="5643" width="127.140625" style="38" customWidth="1"/>
    <col min="5644" max="5895" width="11.42578125" style="38"/>
    <col min="5896" max="5896" width="15.140625" style="38" customWidth="1"/>
    <col min="5897" max="5897" width="31.85546875" style="38" customWidth="1"/>
    <col min="5898" max="5898" width="20.140625" style="38" customWidth="1"/>
    <col min="5899" max="5899" width="127.140625" style="38" customWidth="1"/>
    <col min="5900" max="6151" width="11.42578125" style="38"/>
    <col min="6152" max="6152" width="15.140625" style="38" customWidth="1"/>
    <col min="6153" max="6153" width="31.85546875" style="38" customWidth="1"/>
    <col min="6154" max="6154" width="20.140625" style="38" customWidth="1"/>
    <col min="6155" max="6155" width="127.140625" style="38" customWidth="1"/>
    <col min="6156" max="6407" width="11.42578125" style="38"/>
    <col min="6408" max="6408" width="15.140625" style="38" customWidth="1"/>
    <col min="6409" max="6409" width="31.85546875" style="38" customWidth="1"/>
    <col min="6410" max="6410" width="20.140625" style="38" customWidth="1"/>
    <col min="6411" max="6411" width="127.140625" style="38" customWidth="1"/>
    <col min="6412" max="6663" width="11.42578125" style="38"/>
    <col min="6664" max="6664" width="15.140625" style="38" customWidth="1"/>
    <col min="6665" max="6665" width="31.85546875" style="38" customWidth="1"/>
    <col min="6666" max="6666" width="20.140625" style="38" customWidth="1"/>
    <col min="6667" max="6667" width="127.140625" style="38" customWidth="1"/>
    <col min="6668" max="6919" width="11.42578125" style="38"/>
    <col min="6920" max="6920" width="15.140625" style="38" customWidth="1"/>
    <col min="6921" max="6921" width="31.85546875" style="38" customWidth="1"/>
    <col min="6922" max="6922" width="20.140625" style="38" customWidth="1"/>
    <col min="6923" max="6923" width="127.140625" style="38" customWidth="1"/>
    <col min="6924" max="7175" width="11.42578125" style="38"/>
    <col min="7176" max="7176" width="15.140625" style="38" customWidth="1"/>
    <col min="7177" max="7177" width="31.85546875" style="38" customWidth="1"/>
    <col min="7178" max="7178" width="20.140625" style="38" customWidth="1"/>
    <col min="7179" max="7179" width="127.140625" style="38" customWidth="1"/>
    <col min="7180" max="7431" width="11.42578125" style="38"/>
    <col min="7432" max="7432" width="15.140625" style="38" customWidth="1"/>
    <col min="7433" max="7433" width="31.85546875" style="38" customWidth="1"/>
    <col min="7434" max="7434" width="20.140625" style="38" customWidth="1"/>
    <col min="7435" max="7435" width="127.140625" style="38" customWidth="1"/>
    <col min="7436" max="7687" width="11.42578125" style="38"/>
    <col min="7688" max="7688" width="15.140625" style="38" customWidth="1"/>
    <col min="7689" max="7689" width="31.85546875" style="38" customWidth="1"/>
    <col min="7690" max="7690" width="20.140625" style="38" customWidth="1"/>
    <col min="7691" max="7691" width="127.140625" style="38" customWidth="1"/>
    <col min="7692" max="7943" width="11.42578125" style="38"/>
    <col min="7944" max="7944" width="15.140625" style="38" customWidth="1"/>
    <col min="7945" max="7945" width="31.85546875" style="38" customWidth="1"/>
    <col min="7946" max="7946" width="20.140625" style="38" customWidth="1"/>
    <col min="7947" max="7947" width="127.140625" style="38" customWidth="1"/>
    <col min="7948" max="8199" width="11.42578125" style="38"/>
    <col min="8200" max="8200" width="15.140625" style="38" customWidth="1"/>
    <col min="8201" max="8201" width="31.85546875" style="38" customWidth="1"/>
    <col min="8202" max="8202" width="20.140625" style="38" customWidth="1"/>
    <col min="8203" max="8203" width="127.140625" style="38" customWidth="1"/>
    <col min="8204" max="8455" width="11.42578125" style="38"/>
    <col min="8456" max="8456" width="15.140625" style="38" customWidth="1"/>
    <col min="8457" max="8457" width="31.85546875" style="38" customWidth="1"/>
    <col min="8458" max="8458" width="20.140625" style="38" customWidth="1"/>
    <col min="8459" max="8459" width="127.140625" style="38" customWidth="1"/>
    <col min="8460" max="8711" width="11.42578125" style="38"/>
    <col min="8712" max="8712" width="15.140625" style="38" customWidth="1"/>
    <col min="8713" max="8713" width="31.85546875" style="38" customWidth="1"/>
    <col min="8714" max="8714" width="20.140625" style="38" customWidth="1"/>
    <col min="8715" max="8715" width="127.140625" style="38" customWidth="1"/>
    <col min="8716" max="8967" width="11.42578125" style="38"/>
    <col min="8968" max="8968" width="15.140625" style="38" customWidth="1"/>
    <col min="8969" max="8969" width="31.85546875" style="38" customWidth="1"/>
    <col min="8970" max="8970" width="20.140625" style="38" customWidth="1"/>
    <col min="8971" max="8971" width="127.140625" style="38" customWidth="1"/>
    <col min="8972" max="9223" width="11.42578125" style="38"/>
    <col min="9224" max="9224" width="15.140625" style="38" customWidth="1"/>
    <col min="9225" max="9225" width="31.85546875" style="38" customWidth="1"/>
    <col min="9226" max="9226" width="20.140625" style="38" customWidth="1"/>
    <col min="9227" max="9227" width="127.140625" style="38" customWidth="1"/>
    <col min="9228" max="9479" width="11.42578125" style="38"/>
    <col min="9480" max="9480" width="15.140625" style="38" customWidth="1"/>
    <col min="9481" max="9481" width="31.85546875" style="38" customWidth="1"/>
    <col min="9482" max="9482" width="20.140625" style="38" customWidth="1"/>
    <col min="9483" max="9483" width="127.140625" style="38" customWidth="1"/>
    <col min="9484" max="9735" width="11.42578125" style="38"/>
    <col min="9736" max="9736" width="15.140625" style="38" customWidth="1"/>
    <col min="9737" max="9737" width="31.85546875" style="38" customWidth="1"/>
    <col min="9738" max="9738" width="20.140625" style="38" customWidth="1"/>
    <col min="9739" max="9739" width="127.140625" style="38" customWidth="1"/>
    <col min="9740" max="9991" width="11.42578125" style="38"/>
    <col min="9992" max="9992" width="15.140625" style="38" customWidth="1"/>
    <col min="9993" max="9993" width="31.85546875" style="38" customWidth="1"/>
    <col min="9994" max="9994" width="20.140625" style="38" customWidth="1"/>
    <col min="9995" max="9995" width="127.140625" style="38" customWidth="1"/>
    <col min="9996" max="10247" width="11.42578125" style="38"/>
    <col min="10248" max="10248" width="15.140625" style="38" customWidth="1"/>
    <col min="10249" max="10249" width="31.85546875" style="38" customWidth="1"/>
    <col min="10250" max="10250" width="20.140625" style="38" customWidth="1"/>
    <col min="10251" max="10251" width="127.140625" style="38" customWidth="1"/>
    <col min="10252" max="10503" width="11.42578125" style="38"/>
    <col min="10504" max="10504" width="15.140625" style="38" customWidth="1"/>
    <col min="10505" max="10505" width="31.85546875" style="38" customWidth="1"/>
    <col min="10506" max="10506" width="20.140625" style="38" customWidth="1"/>
    <col min="10507" max="10507" width="127.140625" style="38" customWidth="1"/>
    <col min="10508" max="10759" width="11.42578125" style="38"/>
    <col min="10760" max="10760" width="15.140625" style="38" customWidth="1"/>
    <col min="10761" max="10761" width="31.85546875" style="38" customWidth="1"/>
    <col min="10762" max="10762" width="20.140625" style="38" customWidth="1"/>
    <col min="10763" max="10763" width="127.140625" style="38" customWidth="1"/>
    <col min="10764" max="11015" width="11.42578125" style="38"/>
    <col min="11016" max="11016" width="15.140625" style="38" customWidth="1"/>
    <col min="11017" max="11017" width="31.85546875" style="38" customWidth="1"/>
    <col min="11018" max="11018" width="20.140625" style="38" customWidth="1"/>
    <col min="11019" max="11019" width="127.140625" style="38" customWidth="1"/>
    <col min="11020" max="11271" width="11.42578125" style="38"/>
    <col min="11272" max="11272" width="15.140625" style="38" customWidth="1"/>
    <col min="11273" max="11273" width="31.85546875" style="38" customWidth="1"/>
    <col min="11274" max="11274" width="20.140625" style="38" customWidth="1"/>
    <col min="11275" max="11275" width="127.140625" style="38" customWidth="1"/>
    <col min="11276" max="11527" width="11.42578125" style="38"/>
    <col min="11528" max="11528" width="15.140625" style="38" customWidth="1"/>
    <col min="11529" max="11529" width="31.85546875" style="38" customWidth="1"/>
    <col min="11530" max="11530" width="20.140625" style="38" customWidth="1"/>
    <col min="11531" max="11531" width="127.140625" style="38" customWidth="1"/>
    <col min="11532" max="11783" width="11.42578125" style="38"/>
    <col min="11784" max="11784" width="15.140625" style="38" customWidth="1"/>
    <col min="11785" max="11785" width="31.85546875" style="38" customWidth="1"/>
    <col min="11786" max="11786" width="20.140625" style="38" customWidth="1"/>
    <col min="11787" max="11787" width="127.140625" style="38" customWidth="1"/>
    <col min="11788" max="12039" width="11.42578125" style="38"/>
    <col min="12040" max="12040" width="15.140625" style="38" customWidth="1"/>
    <col min="12041" max="12041" width="31.85546875" style="38" customWidth="1"/>
    <col min="12042" max="12042" width="20.140625" style="38" customWidth="1"/>
    <col min="12043" max="12043" width="127.140625" style="38" customWidth="1"/>
    <col min="12044" max="12295" width="11.42578125" style="38"/>
    <col min="12296" max="12296" width="15.140625" style="38" customWidth="1"/>
    <col min="12297" max="12297" width="31.85546875" style="38" customWidth="1"/>
    <col min="12298" max="12298" width="20.140625" style="38" customWidth="1"/>
    <col min="12299" max="12299" width="127.140625" style="38" customWidth="1"/>
    <col min="12300" max="12551" width="11.42578125" style="38"/>
    <col min="12552" max="12552" width="15.140625" style="38" customWidth="1"/>
    <col min="12553" max="12553" width="31.85546875" style="38" customWidth="1"/>
    <col min="12554" max="12554" width="20.140625" style="38" customWidth="1"/>
    <col min="12555" max="12555" width="127.140625" style="38" customWidth="1"/>
    <col min="12556" max="12807" width="11.42578125" style="38"/>
    <col min="12808" max="12808" width="15.140625" style="38" customWidth="1"/>
    <col min="12809" max="12809" width="31.85546875" style="38" customWidth="1"/>
    <col min="12810" max="12810" width="20.140625" style="38" customWidth="1"/>
    <col min="12811" max="12811" width="127.140625" style="38" customWidth="1"/>
    <col min="12812" max="13063" width="11.42578125" style="38"/>
    <col min="13064" max="13064" width="15.140625" style="38" customWidth="1"/>
    <col min="13065" max="13065" width="31.85546875" style="38" customWidth="1"/>
    <col min="13066" max="13066" width="20.140625" style="38" customWidth="1"/>
    <col min="13067" max="13067" width="127.140625" style="38" customWidth="1"/>
    <col min="13068" max="13319" width="11.42578125" style="38"/>
    <col min="13320" max="13320" width="15.140625" style="38" customWidth="1"/>
    <col min="13321" max="13321" width="31.85546875" style="38" customWidth="1"/>
    <col min="13322" max="13322" width="20.140625" style="38" customWidth="1"/>
    <col min="13323" max="13323" width="127.140625" style="38" customWidth="1"/>
    <col min="13324" max="13575" width="11.42578125" style="38"/>
    <col min="13576" max="13576" width="15.140625" style="38" customWidth="1"/>
    <col min="13577" max="13577" width="31.85546875" style="38" customWidth="1"/>
    <col min="13578" max="13578" width="20.140625" style="38" customWidth="1"/>
    <col min="13579" max="13579" width="127.140625" style="38" customWidth="1"/>
    <col min="13580" max="13831" width="11.42578125" style="38"/>
    <col min="13832" max="13832" width="15.140625" style="38" customWidth="1"/>
    <col min="13833" max="13833" width="31.85546875" style="38" customWidth="1"/>
    <col min="13834" max="13834" width="20.140625" style="38" customWidth="1"/>
    <col min="13835" max="13835" width="127.140625" style="38" customWidth="1"/>
    <col min="13836" max="14087" width="11.42578125" style="38"/>
    <col min="14088" max="14088" width="15.140625" style="38" customWidth="1"/>
    <col min="14089" max="14089" width="31.85546875" style="38" customWidth="1"/>
    <col min="14090" max="14090" width="20.140625" style="38" customWidth="1"/>
    <col min="14091" max="14091" width="127.140625" style="38" customWidth="1"/>
    <col min="14092" max="14343" width="11.42578125" style="38"/>
    <col min="14344" max="14344" width="15.140625" style="38" customWidth="1"/>
    <col min="14345" max="14345" width="31.85546875" style="38" customWidth="1"/>
    <col min="14346" max="14346" width="20.140625" style="38" customWidth="1"/>
    <col min="14347" max="14347" width="127.140625" style="38" customWidth="1"/>
    <col min="14348" max="14599" width="11.42578125" style="38"/>
    <col min="14600" max="14600" width="15.140625" style="38" customWidth="1"/>
    <col min="14601" max="14601" width="31.85546875" style="38" customWidth="1"/>
    <col min="14602" max="14602" width="20.140625" style="38" customWidth="1"/>
    <col min="14603" max="14603" width="127.140625" style="38" customWidth="1"/>
    <col min="14604" max="14855" width="11.42578125" style="38"/>
    <col min="14856" max="14856" width="15.140625" style="38" customWidth="1"/>
    <col min="14857" max="14857" width="31.85546875" style="38" customWidth="1"/>
    <col min="14858" max="14858" width="20.140625" style="38" customWidth="1"/>
    <col min="14859" max="14859" width="127.140625" style="38" customWidth="1"/>
    <col min="14860" max="15111" width="11.42578125" style="38"/>
    <col min="15112" max="15112" width="15.140625" style="38" customWidth="1"/>
    <col min="15113" max="15113" width="31.85546875" style="38" customWidth="1"/>
    <col min="15114" max="15114" width="20.140625" style="38" customWidth="1"/>
    <col min="15115" max="15115" width="127.140625" style="38" customWidth="1"/>
    <col min="15116" max="15367" width="11.42578125" style="38"/>
    <col min="15368" max="15368" width="15.140625" style="38" customWidth="1"/>
    <col min="15369" max="15369" width="31.85546875" style="38" customWidth="1"/>
    <col min="15370" max="15370" width="20.140625" style="38" customWidth="1"/>
    <col min="15371" max="15371" width="127.140625" style="38" customWidth="1"/>
    <col min="15372" max="15623" width="11.42578125" style="38"/>
    <col min="15624" max="15624" width="15.140625" style="38" customWidth="1"/>
    <col min="15625" max="15625" width="31.85546875" style="38" customWidth="1"/>
    <col min="15626" max="15626" width="20.140625" style="38" customWidth="1"/>
    <col min="15627" max="15627" width="127.140625" style="38" customWidth="1"/>
    <col min="15628" max="15879" width="11.42578125" style="38"/>
    <col min="15880" max="15880" width="15.140625" style="38" customWidth="1"/>
    <col min="15881" max="15881" width="31.85546875" style="38" customWidth="1"/>
    <col min="15882" max="15882" width="20.140625" style="38" customWidth="1"/>
    <col min="15883" max="15883" width="127.140625" style="38" customWidth="1"/>
    <col min="15884" max="16135" width="11.42578125" style="38"/>
    <col min="16136" max="16136" width="15.140625" style="38" customWidth="1"/>
    <col min="16137" max="16137" width="31.85546875" style="38" customWidth="1"/>
    <col min="16138" max="16138" width="20.140625" style="38" customWidth="1"/>
    <col min="16139" max="16139" width="127.140625" style="38" customWidth="1"/>
    <col min="16140" max="16384" width="11.42578125" style="38"/>
  </cols>
  <sheetData>
    <row r="1" spans="1:23" hidden="1" x14ac:dyDescent="0.25">
      <c r="A1" s="38" t="s">
        <v>0</v>
      </c>
      <c r="B1" s="38" t="s">
        <v>685</v>
      </c>
      <c r="C1" s="38" t="s">
        <v>686</v>
      </c>
      <c r="D1" s="182" t="s">
        <v>687</v>
      </c>
      <c r="E1" s="182" t="s">
        <v>688</v>
      </c>
      <c r="F1" s="182" t="s">
        <v>689</v>
      </c>
      <c r="G1" s="182" t="s">
        <v>690</v>
      </c>
      <c r="H1" s="182" t="s">
        <v>691</v>
      </c>
      <c r="I1" s="182" t="s">
        <v>683</v>
      </c>
      <c r="J1" s="182" t="s">
        <v>684</v>
      </c>
      <c r="K1" s="182" t="s">
        <v>678</v>
      </c>
    </row>
    <row r="2" spans="1:23" s="186" customFormat="1" ht="31.5" customHeight="1" x14ac:dyDescent="0.25">
      <c r="A2" s="500" t="s">
        <v>1129</v>
      </c>
      <c r="B2" s="501" t="s">
        <v>1122</v>
      </c>
      <c r="C2" s="502"/>
      <c r="D2" s="502"/>
      <c r="E2" s="502"/>
      <c r="F2" s="502"/>
      <c r="G2" s="502"/>
      <c r="H2" s="503"/>
      <c r="I2" s="504" t="s">
        <v>598</v>
      </c>
      <c r="J2" s="504" t="s">
        <v>674</v>
      </c>
      <c r="K2" s="500" t="s">
        <v>1</v>
      </c>
    </row>
    <row r="3" spans="1:23" s="186" customFormat="1" ht="30" x14ac:dyDescent="0.25">
      <c r="A3" s="500"/>
      <c r="B3" s="232" t="s">
        <v>599</v>
      </c>
      <c r="C3" s="118" t="s">
        <v>600</v>
      </c>
      <c r="D3" s="118" t="s">
        <v>1132</v>
      </c>
      <c r="E3" s="118" t="s">
        <v>1133</v>
      </c>
      <c r="F3" s="118" t="s">
        <v>1134</v>
      </c>
      <c r="G3" s="118" t="s">
        <v>1135</v>
      </c>
      <c r="H3" s="316" t="s">
        <v>1136</v>
      </c>
      <c r="I3" s="505"/>
      <c r="J3" s="506"/>
      <c r="K3" s="500"/>
    </row>
    <row r="4" spans="1:23" s="77" customFormat="1" x14ac:dyDescent="0.25">
      <c r="A4" s="134">
        <v>40909</v>
      </c>
      <c r="B4" s="397" t="s">
        <v>589</v>
      </c>
      <c r="C4" s="397" t="s">
        <v>590</v>
      </c>
      <c r="D4" s="397" t="s">
        <v>592</v>
      </c>
      <c r="E4" s="397" t="s">
        <v>593</v>
      </c>
      <c r="F4" s="397" t="s">
        <v>595</v>
      </c>
      <c r="G4" s="397" t="s">
        <v>588</v>
      </c>
      <c r="H4" s="395"/>
      <c r="I4" s="77" t="s">
        <v>1119</v>
      </c>
      <c r="J4" s="269">
        <v>40907</v>
      </c>
      <c r="K4" s="398" t="s">
        <v>1130</v>
      </c>
    </row>
    <row r="5" spans="1:23" s="77" customFormat="1" x14ac:dyDescent="0.25">
      <c r="A5" s="134">
        <v>40725</v>
      </c>
      <c r="B5" s="397" t="s">
        <v>589</v>
      </c>
      <c r="C5" s="397" t="s">
        <v>590</v>
      </c>
      <c r="D5" s="397" t="s">
        <v>591</v>
      </c>
      <c r="E5" s="397" t="s">
        <v>594</v>
      </c>
      <c r="F5" s="397" t="s">
        <v>596</v>
      </c>
      <c r="G5" s="397" t="s">
        <v>597</v>
      </c>
      <c r="H5" s="397" t="s">
        <v>588</v>
      </c>
      <c r="I5" s="77" t="s">
        <v>1137</v>
      </c>
      <c r="J5" s="46">
        <v>40543</v>
      </c>
      <c r="K5" s="55" t="s">
        <v>1131</v>
      </c>
    </row>
    <row r="6" spans="1:23" s="77" customFormat="1" x14ac:dyDescent="0.25">
      <c r="A6" s="227">
        <v>16803</v>
      </c>
      <c r="B6" s="397" t="s">
        <v>589</v>
      </c>
      <c r="C6" s="395"/>
      <c r="D6" s="395"/>
      <c r="E6" s="395"/>
      <c r="F6" s="395"/>
      <c r="G6" s="395"/>
      <c r="H6" s="395"/>
      <c r="I6" s="77" t="s">
        <v>1124</v>
      </c>
      <c r="J6" s="43">
        <v>16730</v>
      </c>
      <c r="K6" s="86"/>
    </row>
    <row r="7" spans="1:23" s="77" customFormat="1" x14ac:dyDescent="0.25">
      <c r="A7" s="139"/>
      <c r="B7" s="104"/>
      <c r="C7" s="105"/>
      <c r="D7" s="105"/>
      <c r="E7" s="105"/>
      <c r="F7" s="105"/>
      <c r="G7" s="105"/>
      <c r="H7" s="105"/>
      <c r="J7" s="106"/>
      <c r="K7" s="111"/>
    </row>
    <row r="8" spans="1:23" s="77" customFormat="1" ht="17.25" customHeight="1" x14ac:dyDescent="0.25">
      <c r="A8" s="235"/>
      <c r="B8" s="394" t="s">
        <v>1118</v>
      </c>
      <c r="C8" s="374"/>
      <c r="D8" s="374"/>
      <c r="E8" s="374"/>
      <c r="F8" s="374"/>
      <c r="G8" s="374"/>
      <c r="H8" s="374"/>
      <c r="I8" s="374"/>
      <c r="J8" s="374"/>
      <c r="K8" s="192"/>
      <c r="L8" s="192"/>
      <c r="M8" s="192"/>
      <c r="N8" s="192"/>
      <c r="O8" s="192"/>
      <c r="P8" s="192"/>
      <c r="Q8" s="192"/>
      <c r="R8" s="192"/>
      <c r="S8" s="192"/>
    </row>
    <row r="9" spans="1:23" s="77" customFormat="1" x14ac:dyDescent="0.25">
      <c r="A9" s="139"/>
      <c r="B9" s="378" t="s">
        <v>1121</v>
      </c>
      <c r="C9" s="105"/>
      <c r="D9" s="105"/>
      <c r="E9" s="105"/>
      <c r="F9" s="105"/>
      <c r="G9" s="105"/>
      <c r="H9" s="105"/>
      <c r="I9" s="135"/>
      <c r="J9" s="136"/>
      <c r="K9" s="7"/>
    </row>
    <row r="10" spans="1:23" x14ac:dyDescent="0.25">
      <c r="A10" s="140"/>
      <c r="B10" s="396" t="s">
        <v>1117</v>
      </c>
      <c r="C10" s="101"/>
      <c r="D10" s="101"/>
      <c r="E10" s="101"/>
      <c r="F10" s="101"/>
      <c r="G10" s="101"/>
      <c r="H10" s="101"/>
      <c r="I10" s="108"/>
      <c r="J10" s="5"/>
      <c r="K10" s="7"/>
    </row>
    <row r="11" spans="1:23" x14ac:dyDescent="0.25">
      <c r="A11" s="140"/>
      <c r="B11" s="101"/>
      <c r="C11" s="101"/>
      <c r="D11" s="101"/>
      <c r="E11" s="101"/>
      <c r="F11" s="101"/>
      <c r="G11" s="101"/>
      <c r="H11" s="101"/>
      <c r="I11" s="28"/>
      <c r="J11" s="5"/>
      <c r="K11" s="7"/>
    </row>
    <row r="12" spans="1:23" x14ac:dyDescent="0.25">
      <c r="A12" s="140"/>
      <c r="B12" s="202" t="s">
        <v>1138</v>
      </c>
      <c r="H12" s="101"/>
      <c r="I12" s="28"/>
      <c r="J12" s="5"/>
      <c r="K12" s="179"/>
    </row>
    <row r="13" spans="1:23" ht="15" customHeight="1" x14ac:dyDescent="0.25">
      <c r="A13" s="17"/>
      <c r="B13" s="38" t="s">
        <v>1139</v>
      </c>
      <c r="H13" s="101"/>
      <c r="I13" s="28"/>
      <c r="J13" s="5"/>
      <c r="K13" s="179"/>
      <c r="L13" s="179"/>
      <c r="M13" s="179"/>
      <c r="N13" s="179"/>
      <c r="O13" s="179"/>
      <c r="P13" s="179"/>
      <c r="Q13" s="179"/>
      <c r="R13" s="179"/>
      <c r="S13" s="179"/>
      <c r="T13" s="179"/>
      <c r="U13" s="179"/>
      <c r="V13" s="179"/>
      <c r="W13" s="179"/>
    </row>
    <row r="14" spans="1:23" ht="15" customHeight="1" x14ac:dyDescent="0.25">
      <c r="A14" s="17"/>
      <c r="I14" s="28"/>
      <c r="J14" s="137"/>
      <c r="K14" s="179"/>
      <c r="L14" s="179"/>
      <c r="M14" s="179"/>
      <c r="N14" s="179"/>
      <c r="O14" s="179"/>
      <c r="P14" s="179"/>
      <c r="Q14" s="179"/>
      <c r="R14" s="179"/>
      <c r="S14" s="179"/>
      <c r="T14" s="179"/>
      <c r="U14" s="179"/>
      <c r="V14" s="179"/>
      <c r="W14" s="179"/>
    </row>
    <row r="15" spans="1:23" x14ac:dyDescent="0.25">
      <c r="A15" s="141"/>
      <c r="I15" s="28"/>
      <c r="J15" s="137"/>
      <c r="K15" s="179"/>
      <c r="L15" s="179"/>
      <c r="M15" s="179"/>
      <c r="N15" s="179"/>
      <c r="O15" s="179"/>
      <c r="P15" s="179"/>
      <c r="Q15" s="179"/>
      <c r="R15" s="179"/>
      <c r="S15" s="179"/>
      <c r="T15" s="179"/>
      <c r="U15" s="179"/>
      <c r="V15" s="179"/>
      <c r="W15" s="179"/>
    </row>
    <row r="16" spans="1:23" ht="15" customHeight="1" x14ac:dyDescent="0.25">
      <c r="A16" s="141"/>
      <c r="B16" s="121"/>
      <c r="C16" s="121"/>
      <c r="D16" s="121"/>
      <c r="E16" s="121"/>
      <c r="F16" s="121"/>
      <c r="G16" s="121"/>
      <c r="I16" s="28"/>
      <c r="J16" s="137"/>
      <c r="K16" s="7"/>
      <c r="L16" s="179"/>
      <c r="M16" s="179"/>
      <c r="N16" s="179"/>
      <c r="O16" s="179"/>
      <c r="P16" s="179"/>
      <c r="Q16" s="179"/>
      <c r="R16" s="179"/>
      <c r="S16" s="179"/>
      <c r="T16" s="179"/>
      <c r="U16" s="179"/>
      <c r="V16" s="179"/>
      <c r="W16" s="179"/>
    </row>
    <row r="17" spans="1:11" x14ac:dyDescent="0.25">
      <c r="A17" s="140"/>
      <c r="B17" s="121"/>
      <c r="C17" s="121"/>
      <c r="D17" s="121"/>
      <c r="E17" s="121"/>
      <c r="F17" s="121"/>
      <c r="G17" s="121"/>
      <c r="I17" s="28"/>
      <c r="J17" s="137"/>
      <c r="K17" s="7"/>
    </row>
    <row r="18" spans="1:11" ht="15" customHeight="1" x14ac:dyDescent="0.25">
      <c r="A18" s="140"/>
      <c r="B18" s="121"/>
      <c r="C18" s="121"/>
      <c r="D18" s="121"/>
      <c r="E18" s="121"/>
      <c r="F18" s="121"/>
      <c r="G18" s="121"/>
      <c r="H18" s="121"/>
      <c r="I18" s="28"/>
      <c r="J18" s="137"/>
      <c r="K18" s="7"/>
    </row>
    <row r="19" spans="1:11" x14ac:dyDescent="0.25">
      <c r="A19" s="140"/>
      <c r="B19" s="121"/>
      <c r="C19" s="121"/>
      <c r="D19" s="121"/>
      <c r="E19" s="121"/>
      <c r="F19" s="121"/>
      <c r="G19" s="121"/>
      <c r="H19" s="121"/>
      <c r="I19" s="28"/>
      <c r="J19" s="137"/>
      <c r="K19" s="7"/>
    </row>
    <row r="20" spans="1:11" x14ac:dyDescent="0.25">
      <c r="A20" s="17"/>
      <c r="B20" s="121"/>
      <c r="C20" s="121"/>
      <c r="D20" s="121"/>
      <c r="E20" s="121"/>
      <c r="F20" s="121"/>
      <c r="G20" s="121"/>
      <c r="H20" s="121"/>
      <c r="I20" s="28"/>
      <c r="J20" s="137"/>
      <c r="K20" s="7"/>
    </row>
    <row r="21" spans="1:11" x14ac:dyDescent="0.25">
      <c r="A21" s="17"/>
      <c r="B21" s="121"/>
      <c r="C21" s="121"/>
      <c r="D21" s="121"/>
      <c r="E21" s="121"/>
      <c r="F21" s="121"/>
      <c r="G21" s="121"/>
      <c r="H21" s="121"/>
      <c r="I21" s="28"/>
      <c r="J21" s="137"/>
      <c r="K21" s="7"/>
    </row>
    <row r="22" spans="1:11" x14ac:dyDescent="0.25">
      <c r="A22" s="141"/>
      <c r="B22" s="121"/>
      <c r="C22" s="121"/>
      <c r="D22" s="121"/>
      <c r="E22" s="121"/>
      <c r="F22" s="121"/>
      <c r="G22" s="121"/>
      <c r="H22" s="121"/>
      <c r="I22" s="28"/>
      <c r="J22" s="137"/>
      <c r="K22" s="7"/>
    </row>
    <row r="23" spans="1:11" x14ac:dyDescent="0.25">
      <c r="A23" s="141"/>
      <c r="B23" s="121"/>
      <c r="C23" s="121"/>
      <c r="D23" s="121"/>
      <c r="E23" s="121"/>
      <c r="F23" s="121"/>
      <c r="G23" s="121"/>
      <c r="H23" s="121"/>
      <c r="I23" s="28"/>
      <c r="J23" s="137"/>
      <c r="K23" s="7"/>
    </row>
    <row r="24" spans="1:11" x14ac:dyDescent="0.25">
      <c r="A24" s="141"/>
      <c r="B24" s="121"/>
      <c r="C24" s="121"/>
      <c r="D24" s="121"/>
      <c r="E24" s="121"/>
      <c r="F24" s="121"/>
      <c r="G24" s="121"/>
      <c r="H24" s="121"/>
      <c r="I24" s="28"/>
      <c r="J24" s="137"/>
      <c r="K24" s="7"/>
    </row>
    <row r="25" spans="1:11" x14ac:dyDescent="0.25">
      <c r="A25" s="141"/>
      <c r="B25" s="121"/>
      <c r="C25" s="121"/>
      <c r="D25" s="121"/>
      <c r="E25" s="121"/>
      <c r="F25" s="121"/>
      <c r="G25" s="121"/>
      <c r="H25" s="121"/>
      <c r="I25" s="28"/>
      <c r="J25" s="137"/>
      <c r="K25" s="7"/>
    </row>
    <row r="26" spans="1:11" x14ac:dyDescent="0.25">
      <c r="A26" s="140"/>
      <c r="B26" s="121"/>
      <c r="C26" s="121"/>
      <c r="D26" s="121"/>
      <c r="E26" s="121"/>
      <c r="F26" s="121"/>
      <c r="G26" s="121"/>
      <c r="H26" s="121"/>
      <c r="I26" s="28"/>
      <c r="J26" s="137"/>
      <c r="K26" s="7"/>
    </row>
    <row r="27" spans="1:11" x14ac:dyDescent="0.25">
      <c r="A27" s="140"/>
      <c r="B27" s="121"/>
      <c r="C27" s="121"/>
      <c r="D27" s="121"/>
      <c r="E27" s="121"/>
      <c r="F27" s="121"/>
      <c r="G27" s="121"/>
      <c r="H27" s="121"/>
      <c r="I27" s="28"/>
      <c r="J27" s="137"/>
      <c r="K27" s="7"/>
    </row>
    <row r="28" spans="1:11" x14ac:dyDescent="0.25">
      <c r="A28" s="140"/>
      <c r="B28" s="121"/>
      <c r="C28" s="121"/>
      <c r="D28" s="121"/>
      <c r="E28" s="121"/>
      <c r="F28" s="121"/>
      <c r="G28" s="121"/>
      <c r="H28" s="121"/>
      <c r="I28" s="28"/>
      <c r="J28" s="137"/>
      <c r="K28" s="7"/>
    </row>
    <row r="29" spans="1:11" x14ac:dyDescent="0.25">
      <c r="A29" s="140"/>
      <c r="B29" s="121"/>
      <c r="C29" s="121"/>
      <c r="D29" s="121"/>
      <c r="E29" s="121"/>
      <c r="F29" s="121"/>
      <c r="G29" s="121"/>
      <c r="H29" s="121"/>
      <c r="I29" s="28"/>
      <c r="J29" s="137"/>
      <c r="K29" s="7"/>
    </row>
    <row r="30" spans="1:11" x14ac:dyDescent="0.25">
      <c r="A30" s="140"/>
      <c r="B30" s="121"/>
      <c r="C30" s="121"/>
      <c r="D30" s="121"/>
      <c r="E30" s="121"/>
      <c r="F30" s="121"/>
      <c r="G30" s="121"/>
      <c r="H30" s="121"/>
      <c r="I30" s="28"/>
      <c r="J30" s="137"/>
      <c r="K30" s="7"/>
    </row>
    <row r="31" spans="1:11" x14ac:dyDescent="0.25">
      <c r="A31" s="140"/>
      <c r="B31" s="121"/>
      <c r="C31" s="121"/>
      <c r="D31" s="121"/>
      <c r="E31" s="121"/>
      <c r="F31" s="121"/>
      <c r="G31" s="121"/>
      <c r="H31" s="121"/>
      <c r="I31" s="28"/>
      <c r="J31" s="137"/>
      <c r="K31" s="7"/>
    </row>
    <row r="32" spans="1:11" x14ac:dyDescent="0.25">
      <c r="A32" s="17"/>
      <c r="B32" s="122"/>
      <c r="C32" s="122"/>
      <c r="D32" s="122"/>
      <c r="E32" s="122"/>
      <c r="F32" s="122"/>
      <c r="G32" s="122"/>
      <c r="H32" s="121"/>
      <c r="I32" s="28"/>
      <c r="J32" s="137"/>
      <c r="K32" s="7"/>
    </row>
    <row r="33" spans="2:10" x14ac:dyDescent="0.25">
      <c r="B33" s="122"/>
      <c r="C33" s="122"/>
      <c r="D33" s="122"/>
      <c r="E33" s="122"/>
      <c r="F33" s="122"/>
      <c r="G33" s="122"/>
      <c r="H33" s="121"/>
      <c r="I33" s="28"/>
      <c r="J33" s="137"/>
    </row>
    <row r="34" spans="2:10" x14ac:dyDescent="0.25">
      <c r="B34" s="122"/>
      <c r="C34" s="122"/>
      <c r="D34" s="122"/>
      <c r="E34" s="122"/>
      <c r="F34" s="122"/>
      <c r="G34" s="122"/>
      <c r="H34" s="122"/>
    </row>
    <row r="35" spans="2:10" x14ac:dyDescent="0.25">
      <c r="B35" s="122"/>
      <c r="C35" s="122"/>
      <c r="D35" s="122"/>
      <c r="E35" s="122"/>
      <c r="F35" s="122"/>
      <c r="G35" s="122"/>
      <c r="H35" s="122"/>
    </row>
    <row r="36" spans="2:10" x14ac:dyDescent="0.25">
      <c r="B36" s="122"/>
      <c r="C36" s="122"/>
      <c r="D36" s="122"/>
      <c r="E36" s="122"/>
      <c r="F36" s="122"/>
      <c r="G36" s="122"/>
      <c r="H36" s="122"/>
    </row>
    <row r="37" spans="2:10" x14ac:dyDescent="0.25">
      <c r="B37" s="122"/>
      <c r="C37" s="122"/>
      <c r="D37" s="122"/>
      <c r="E37" s="122"/>
      <c r="F37" s="122"/>
      <c r="G37" s="122"/>
      <c r="H37" s="122"/>
    </row>
    <row r="38" spans="2:10" x14ac:dyDescent="0.25">
      <c r="B38" s="122"/>
      <c r="C38" s="122"/>
      <c r="D38" s="122"/>
      <c r="E38" s="122"/>
      <c r="F38" s="122"/>
      <c r="G38" s="122"/>
      <c r="H38" s="122"/>
    </row>
    <row r="39" spans="2:10" x14ac:dyDescent="0.25">
      <c r="H39" s="122"/>
    </row>
    <row r="40" spans="2:10" x14ac:dyDescent="0.25">
      <c r="H40" s="122"/>
    </row>
  </sheetData>
  <mergeCells count="5">
    <mergeCell ref="A2:A3"/>
    <mergeCell ref="B2:H2"/>
    <mergeCell ref="K2:K3"/>
    <mergeCell ref="I2:I3"/>
    <mergeCell ref="J2:J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2" workbookViewId="0">
      <pane xSplit="1" ySplit="2" topLeftCell="B4" activePane="bottomRight" state="frozen"/>
      <selection activeCell="P18" sqref="P18"/>
      <selection pane="topRight" activeCell="P18" sqref="P18"/>
      <selection pane="bottomLeft" activeCell="P18" sqref="P18"/>
      <selection pane="bottomRight" activeCell="B33" sqref="B33"/>
    </sheetView>
  </sheetViews>
  <sheetFormatPr baseColWidth="10" defaultRowHeight="15" x14ac:dyDescent="0.25"/>
  <cols>
    <col min="1" max="1" width="15.85546875" style="38" customWidth="1"/>
    <col min="2" max="2" width="13.7109375" style="38" customWidth="1"/>
    <col min="3" max="3" width="13.28515625" style="38" customWidth="1"/>
    <col min="4" max="4" width="13.5703125" style="38" customWidth="1"/>
    <col min="5" max="5" width="13.28515625" style="38" customWidth="1"/>
    <col min="6" max="7" width="13.42578125" style="38" customWidth="1"/>
    <col min="8" max="8" width="12.7109375" style="38" customWidth="1"/>
    <col min="9" max="9" width="41.5703125" style="38" customWidth="1"/>
    <col min="10" max="10" width="15.28515625" style="38" customWidth="1"/>
    <col min="11" max="11" width="76.28515625" style="38" customWidth="1"/>
    <col min="12" max="263" width="11.42578125" style="38"/>
    <col min="264" max="264" width="15.140625" style="38" customWidth="1"/>
    <col min="265" max="265" width="31.85546875" style="38" customWidth="1"/>
    <col min="266" max="266" width="20.140625" style="38" customWidth="1"/>
    <col min="267" max="267" width="127.140625" style="38" customWidth="1"/>
    <col min="268" max="519" width="11.42578125" style="38"/>
    <col min="520" max="520" width="15.140625" style="38" customWidth="1"/>
    <col min="521" max="521" width="31.85546875" style="38" customWidth="1"/>
    <col min="522" max="522" width="20.140625" style="38" customWidth="1"/>
    <col min="523" max="523" width="127.140625" style="38" customWidth="1"/>
    <col min="524" max="775" width="11.42578125" style="38"/>
    <col min="776" max="776" width="15.140625" style="38" customWidth="1"/>
    <col min="777" max="777" width="31.85546875" style="38" customWidth="1"/>
    <col min="778" max="778" width="20.140625" style="38" customWidth="1"/>
    <col min="779" max="779" width="127.140625" style="38" customWidth="1"/>
    <col min="780" max="1031" width="11.42578125" style="38"/>
    <col min="1032" max="1032" width="15.140625" style="38" customWidth="1"/>
    <col min="1033" max="1033" width="31.85546875" style="38" customWidth="1"/>
    <col min="1034" max="1034" width="20.140625" style="38" customWidth="1"/>
    <col min="1035" max="1035" width="127.140625" style="38" customWidth="1"/>
    <col min="1036" max="1287" width="11.42578125" style="38"/>
    <col min="1288" max="1288" width="15.140625" style="38" customWidth="1"/>
    <col min="1289" max="1289" width="31.85546875" style="38" customWidth="1"/>
    <col min="1290" max="1290" width="20.140625" style="38" customWidth="1"/>
    <col min="1291" max="1291" width="127.140625" style="38" customWidth="1"/>
    <col min="1292" max="1543" width="11.42578125" style="38"/>
    <col min="1544" max="1544" width="15.140625" style="38" customWidth="1"/>
    <col min="1545" max="1545" width="31.85546875" style="38" customWidth="1"/>
    <col min="1546" max="1546" width="20.140625" style="38" customWidth="1"/>
    <col min="1547" max="1547" width="127.140625" style="38" customWidth="1"/>
    <col min="1548" max="1799" width="11.42578125" style="38"/>
    <col min="1800" max="1800" width="15.140625" style="38" customWidth="1"/>
    <col min="1801" max="1801" width="31.85546875" style="38" customWidth="1"/>
    <col min="1802" max="1802" width="20.140625" style="38" customWidth="1"/>
    <col min="1803" max="1803" width="127.140625" style="38" customWidth="1"/>
    <col min="1804" max="2055" width="11.42578125" style="38"/>
    <col min="2056" max="2056" width="15.140625" style="38" customWidth="1"/>
    <col min="2057" max="2057" width="31.85546875" style="38" customWidth="1"/>
    <col min="2058" max="2058" width="20.140625" style="38" customWidth="1"/>
    <col min="2059" max="2059" width="127.140625" style="38" customWidth="1"/>
    <col min="2060" max="2311" width="11.42578125" style="38"/>
    <col min="2312" max="2312" width="15.140625" style="38" customWidth="1"/>
    <col min="2313" max="2313" width="31.85546875" style="38" customWidth="1"/>
    <col min="2314" max="2314" width="20.140625" style="38" customWidth="1"/>
    <col min="2315" max="2315" width="127.140625" style="38" customWidth="1"/>
    <col min="2316" max="2567" width="11.42578125" style="38"/>
    <col min="2568" max="2568" width="15.140625" style="38" customWidth="1"/>
    <col min="2569" max="2569" width="31.85546875" style="38" customWidth="1"/>
    <col min="2570" max="2570" width="20.140625" style="38" customWidth="1"/>
    <col min="2571" max="2571" width="127.140625" style="38" customWidth="1"/>
    <col min="2572" max="2823" width="11.42578125" style="38"/>
    <col min="2824" max="2824" width="15.140625" style="38" customWidth="1"/>
    <col min="2825" max="2825" width="31.85546875" style="38" customWidth="1"/>
    <col min="2826" max="2826" width="20.140625" style="38" customWidth="1"/>
    <col min="2827" max="2827" width="127.140625" style="38" customWidth="1"/>
    <col min="2828" max="3079" width="11.42578125" style="38"/>
    <col min="3080" max="3080" width="15.140625" style="38" customWidth="1"/>
    <col min="3081" max="3081" width="31.85546875" style="38" customWidth="1"/>
    <col min="3082" max="3082" width="20.140625" style="38" customWidth="1"/>
    <col min="3083" max="3083" width="127.140625" style="38" customWidth="1"/>
    <col min="3084" max="3335" width="11.42578125" style="38"/>
    <col min="3336" max="3336" width="15.140625" style="38" customWidth="1"/>
    <col min="3337" max="3337" width="31.85546875" style="38" customWidth="1"/>
    <col min="3338" max="3338" width="20.140625" style="38" customWidth="1"/>
    <col min="3339" max="3339" width="127.140625" style="38" customWidth="1"/>
    <col min="3340" max="3591" width="11.42578125" style="38"/>
    <col min="3592" max="3592" width="15.140625" style="38" customWidth="1"/>
    <col min="3593" max="3593" width="31.85546875" style="38" customWidth="1"/>
    <col min="3594" max="3594" width="20.140625" style="38" customWidth="1"/>
    <col min="3595" max="3595" width="127.140625" style="38" customWidth="1"/>
    <col min="3596" max="3847" width="11.42578125" style="38"/>
    <col min="3848" max="3848" width="15.140625" style="38" customWidth="1"/>
    <col min="3849" max="3849" width="31.85546875" style="38" customWidth="1"/>
    <col min="3850" max="3850" width="20.140625" style="38" customWidth="1"/>
    <col min="3851" max="3851" width="127.140625" style="38" customWidth="1"/>
    <col min="3852" max="4103" width="11.42578125" style="38"/>
    <col min="4104" max="4104" width="15.140625" style="38" customWidth="1"/>
    <col min="4105" max="4105" width="31.85546875" style="38" customWidth="1"/>
    <col min="4106" max="4106" width="20.140625" style="38" customWidth="1"/>
    <col min="4107" max="4107" width="127.140625" style="38" customWidth="1"/>
    <col min="4108" max="4359" width="11.42578125" style="38"/>
    <col min="4360" max="4360" width="15.140625" style="38" customWidth="1"/>
    <col min="4361" max="4361" width="31.85546875" style="38" customWidth="1"/>
    <col min="4362" max="4362" width="20.140625" style="38" customWidth="1"/>
    <col min="4363" max="4363" width="127.140625" style="38" customWidth="1"/>
    <col min="4364" max="4615" width="11.42578125" style="38"/>
    <col min="4616" max="4616" width="15.140625" style="38" customWidth="1"/>
    <col min="4617" max="4617" width="31.85546875" style="38" customWidth="1"/>
    <col min="4618" max="4618" width="20.140625" style="38" customWidth="1"/>
    <col min="4619" max="4619" width="127.140625" style="38" customWidth="1"/>
    <col min="4620" max="4871" width="11.42578125" style="38"/>
    <col min="4872" max="4872" width="15.140625" style="38" customWidth="1"/>
    <col min="4873" max="4873" width="31.85546875" style="38" customWidth="1"/>
    <col min="4874" max="4874" width="20.140625" style="38" customWidth="1"/>
    <col min="4875" max="4875" width="127.140625" style="38" customWidth="1"/>
    <col min="4876" max="5127" width="11.42578125" style="38"/>
    <col min="5128" max="5128" width="15.140625" style="38" customWidth="1"/>
    <col min="5129" max="5129" width="31.85546875" style="38" customWidth="1"/>
    <col min="5130" max="5130" width="20.140625" style="38" customWidth="1"/>
    <col min="5131" max="5131" width="127.140625" style="38" customWidth="1"/>
    <col min="5132" max="5383" width="11.42578125" style="38"/>
    <col min="5384" max="5384" width="15.140625" style="38" customWidth="1"/>
    <col min="5385" max="5385" width="31.85546875" style="38" customWidth="1"/>
    <col min="5386" max="5386" width="20.140625" style="38" customWidth="1"/>
    <col min="5387" max="5387" width="127.140625" style="38" customWidth="1"/>
    <col min="5388" max="5639" width="11.42578125" style="38"/>
    <col min="5640" max="5640" width="15.140625" style="38" customWidth="1"/>
    <col min="5641" max="5641" width="31.85546875" style="38" customWidth="1"/>
    <col min="5642" max="5642" width="20.140625" style="38" customWidth="1"/>
    <col min="5643" max="5643" width="127.140625" style="38" customWidth="1"/>
    <col min="5644" max="5895" width="11.42578125" style="38"/>
    <col min="5896" max="5896" width="15.140625" style="38" customWidth="1"/>
    <col min="5897" max="5897" width="31.85546875" style="38" customWidth="1"/>
    <col min="5898" max="5898" width="20.140625" style="38" customWidth="1"/>
    <col min="5899" max="5899" width="127.140625" style="38" customWidth="1"/>
    <col min="5900" max="6151" width="11.42578125" style="38"/>
    <col min="6152" max="6152" width="15.140625" style="38" customWidth="1"/>
    <col min="6153" max="6153" width="31.85546875" style="38" customWidth="1"/>
    <col min="6154" max="6154" width="20.140625" style="38" customWidth="1"/>
    <col min="6155" max="6155" width="127.140625" style="38" customWidth="1"/>
    <col min="6156" max="6407" width="11.42578125" style="38"/>
    <col min="6408" max="6408" width="15.140625" style="38" customWidth="1"/>
    <col min="6409" max="6409" width="31.85546875" style="38" customWidth="1"/>
    <col min="6410" max="6410" width="20.140625" style="38" customWidth="1"/>
    <col min="6411" max="6411" width="127.140625" style="38" customWidth="1"/>
    <col min="6412" max="6663" width="11.42578125" style="38"/>
    <col min="6664" max="6664" width="15.140625" style="38" customWidth="1"/>
    <col min="6665" max="6665" width="31.85546875" style="38" customWidth="1"/>
    <col min="6666" max="6666" width="20.140625" style="38" customWidth="1"/>
    <col min="6667" max="6667" width="127.140625" style="38" customWidth="1"/>
    <col min="6668" max="6919" width="11.42578125" style="38"/>
    <col min="6920" max="6920" width="15.140625" style="38" customWidth="1"/>
    <col min="6921" max="6921" width="31.85546875" style="38" customWidth="1"/>
    <col min="6922" max="6922" width="20.140625" style="38" customWidth="1"/>
    <col min="6923" max="6923" width="127.140625" style="38" customWidth="1"/>
    <col min="6924" max="7175" width="11.42578125" style="38"/>
    <col min="7176" max="7176" width="15.140625" style="38" customWidth="1"/>
    <col min="7177" max="7177" width="31.85546875" style="38" customWidth="1"/>
    <col min="7178" max="7178" width="20.140625" style="38" customWidth="1"/>
    <col min="7179" max="7179" width="127.140625" style="38" customWidth="1"/>
    <col min="7180" max="7431" width="11.42578125" style="38"/>
    <col min="7432" max="7432" width="15.140625" style="38" customWidth="1"/>
    <col min="7433" max="7433" width="31.85546875" style="38" customWidth="1"/>
    <col min="7434" max="7434" width="20.140625" style="38" customWidth="1"/>
    <col min="7435" max="7435" width="127.140625" style="38" customWidth="1"/>
    <col min="7436" max="7687" width="11.42578125" style="38"/>
    <col min="7688" max="7688" width="15.140625" style="38" customWidth="1"/>
    <col min="7689" max="7689" width="31.85546875" style="38" customWidth="1"/>
    <col min="7690" max="7690" width="20.140625" style="38" customWidth="1"/>
    <col min="7691" max="7691" width="127.140625" style="38" customWidth="1"/>
    <col min="7692" max="7943" width="11.42578125" style="38"/>
    <col min="7944" max="7944" width="15.140625" style="38" customWidth="1"/>
    <col min="7945" max="7945" width="31.85546875" style="38" customWidth="1"/>
    <col min="7946" max="7946" width="20.140625" style="38" customWidth="1"/>
    <col min="7947" max="7947" width="127.140625" style="38" customWidth="1"/>
    <col min="7948" max="8199" width="11.42578125" style="38"/>
    <col min="8200" max="8200" width="15.140625" style="38" customWidth="1"/>
    <col min="8201" max="8201" width="31.85546875" style="38" customWidth="1"/>
    <col min="8202" max="8202" width="20.140625" style="38" customWidth="1"/>
    <col min="8203" max="8203" width="127.140625" style="38" customWidth="1"/>
    <col min="8204" max="8455" width="11.42578125" style="38"/>
    <col min="8456" max="8456" width="15.140625" style="38" customWidth="1"/>
    <col min="8457" max="8457" width="31.85546875" style="38" customWidth="1"/>
    <col min="8458" max="8458" width="20.140625" style="38" customWidth="1"/>
    <col min="8459" max="8459" width="127.140625" style="38" customWidth="1"/>
    <col min="8460" max="8711" width="11.42578125" style="38"/>
    <col min="8712" max="8712" width="15.140625" style="38" customWidth="1"/>
    <col min="8713" max="8713" width="31.85546875" style="38" customWidth="1"/>
    <col min="8714" max="8714" width="20.140625" style="38" customWidth="1"/>
    <col min="8715" max="8715" width="127.140625" style="38" customWidth="1"/>
    <col min="8716" max="8967" width="11.42578125" style="38"/>
    <col min="8968" max="8968" width="15.140625" style="38" customWidth="1"/>
    <col min="8969" max="8969" width="31.85546875" style="38" customWidth="1"/>
    <col min="8970" max="8970" width="20.140625" style="38" customWidth="1"/>
    <col min="8971" max="8971" width="127.140625" style="38" customWidth="1"/>
    <col min="8972" max="9223" width="11.42578125" style="38"/>
    <col min="9224" max="9224" width="15.140625" style="38" customWidth="1"/>
    <col min="9225" max="9225" width="31.85546875" style="38" customWidth="1"/>
    <col min="9226" max="9226" width="20.140625" style="38" customWidth="1"/>
    <col min="9227" max="9227" width="127.140625" style="38" customWidth="1"/>
    <col min="9228" max="9479" width="11.42578125" style="38"/>
    <col min="9480" max="9480" width="15.140625" style="38" customWidth="1"/>
    <col min="9481" max="9481" width="31.85546875" style="38" customWidth="1"/>
    <col min="9482" max="9482" width="20.140625" style="38" customWidth="1"/>
    <col min="9483" max="9483" width="127.140625" style="38" customWidth="1"/>
    <col min="9484" max="9735" width="11.42578125" style="38"/>
    <col min="9736" max="9736" width="15.140625" style="38" customWidth="1"/>
    <col min="9737" max="9737" width="31.85546875" style="38" customWidth="1"/>
    <col min="9738" max="9738" width="20.140625" style="38" customWidth="1"/>
    <col min="9739" max="9739" width="127.140625" style="38" customWidth="1"/>
    <col min="9740" max="9991" width="11.42578125" style="38"/>
    <col min="9992" max="9992" width="15.140625" style="38" customWidth="1"/>
    <col min="9993" max="9993" width="31.85546875" style="38" customWidth="1"/>
    <col min="9994" max="9994" width="20.140625" style="38" customWidth="1"/>
    <col min="9995" max="9995" width="127.140625" style="38" customWidth="1"/>
    <col min="9996" max="10247" width="11.42578125" style="38"/>
    <col min="10248" max="10248" width="15.140625" style="38" customWidth="1"/>
    <col min="10249" max="10249" width="31.85546875" style="38" customWidth="1"/>
    <col min="10250" max="10250" width="20.140625" style="38" customWidth="1"/>
    <col min="10251" max="10251" width="127.140625" style="38" customWidth="1"/>
    <col min="10252" max="10503" width="11.42578125" style="38"/>
    <col min="10504" max="10504" width="15.140625" style="38" customWidth="1"/>
    <col min="10505" max="10505" width="31.85546875" style="38" customWidth="1"/>
    <col min="10506" max="10506" width="20.140625" style="38" customWidth="1"/>
    <col min="10507" max="10507" width="127.140625" style="38" customWidth="1"/>
    <col min="10508" max="10759" width="11.42578125" style="38"/>
    <col min="10760" max="10760" width="15.140625" style="38" customWidth="1"/>
    <col min="10761" max="10761" width="31.85546875" style="38" customWidth="1"/>
    <col min="10762" max="10762" width="20.140625" style="38" customWidth="1"/>
    <col min="10763" max="10763" width="127.140625" style="38" customWidth="1"/>
    <col min="10764" max="11015" width="11.42578125" style="38"/>
    <col min="11016" max="11016" width="15.140625" style="38" customWidth="1"/>
    <col min="11017" max="11017" width="31.85546875" style="38" customWidth="1"/>
    <col min="11018" max="11018" width="20.140625" style="38" customWidth="1"/>
    <col min="11019" max="11019" width="127.140625" style="38" customWidth="1"/>
    <col min="11020" max="11271" width="11.42578125" style="38"/>
    <col min="11272" max="11272" width="15.140625" style="38" customWidth="1"/>
    <col min="11273" max="11273" width="31.85546875" style="38" customWidth="1"/>
    <col min="11274" max="11274" width="20.140625" style="38" customWidth="1"/>
    <col min="11275" max="11275" width="127.140625" style="38" customWidth="1"/>
    <col min="11276" max="11527" width="11.42578125" style="38"/>
    <col min="11528" max="11528" width="15.140625" style="38" customWidth="1"/>
    <col min="11529" max="11529" width="31.85546875" style="38" customWidth="1"/>
    <col min="11530" max="11530" width="20.140625" style="38" customWidth="1"/>
    <col min="11531" max="11531" width="127.140625" style="38" customWidth="1"/>
    <col min="11532" max="11783" width="11.42578125" style="38"/>
    <col min="11784" max="11784" width="15.140625" style="38" customWidth="1"/>
    <col min="11785" max="11785" width="31.85546875" style="38" customWidth="1"/>
    <col min="11786" max="11786" width="20.140625" style="38" customWidth="1"/>
    <col min="11787" max="11787" width="127.140625" style="38" customWidth="1"/>
    <col min="11788" max="12039" width="11.42578125" style="38"/>
    <col min="12040" max="12040" width="15.140625" style="38" customWidth="1"/>
    <col min="12041" max="12041" width="31.85546875" style="38" customWidth="1"/>
    <col min="12042" max="12042" width="20.140625" style="38" customWidth="1"/>
    <col min="12043" max="12043" width="127.140625" style="38" customWidth="1"/>
    <col min="12044" max="12295" width="11.42578125" style="38"/>
    <col min="12296" max="12296" width="15.140625" style="38" customWidth="1"/>
    <col min="12297" max="12297" width="31.85546875" style="38" customWidth="1"/>
    <col min="12298" max="12298" width="20.140625" style="38" customWidth="1"/>
    <col min="12299" max="12299" width="127.140625" style="38" customWidth="1"/>
    <col min="12300" max="12551" width="11.42578125" style="38"/>
    <col min="12552" max="12552" width="15.140625" style="38" customWidth="1"/>
    <col min="12553" max="12553" width="31.85546875" style="38" customWidth="1"/>
    <col min="12554" max="12554" width="20.140625" style="38" customWidth="1"/>
    <col min="12555" max="12555" width="127.140625" style="38" customWidth="1"/>
    <col min="12556" max="12807" width="11.42578125" style="38"/>
    <col min="12808" max="12808" width="15.140625" style="38" customWidth="1"/>
    <col min="12809" max="12809" width="31.85546875" style="38" customWidth="1"/>
    <col min="12810" max="12810" width="20.140625" style="38" customWidth="1"/>
    <col min="12811" max="12811" width="127.140625" style="38" customWidth="1"/>
    <col min="12812" max="13063" width="11.42578125" style="38"/>
    <col min="13064" max="13064" width="15.140625" style="38" customWidth="1"/>
    <col min="13065" max="13065" width="31.85546875" style="38" customWidth="1"/>
    <col min="13066" max="13066" width="20.140625" style="38" customWidth="1"/>
    <col min="13067" max="13067" width="127.140625" style="38" customWidth="1"/>
    <col min="13068" max="13319" width="11.42578125" style="38"/>
    <col min="13320" max="13320" width="15.140625" style="38" customWidth="1"/>
    <col min="13321" max="13321" width="31.85546875" style="38" customWidth="1"/>
    <col min="13322" max="13322" width="20.140625" style="38" customWidth="1"/>
    <col min="13323" max="13323" width="127.140625" style="38" customWidth="1"/>
    <col min="13324" max="13575" width="11.42578125" style="38"/>
    <col min="13576" max="13576" width="15.140625" style="38" customWidth="1"/>
    <col min="13577" max="13577" width="31.85546875" style="38" customWidth="1"/>
    <col min="13578" max="13578" width="20.140625" style="38" customWidth="1"/>
    <col min="13579" max="13579" width="127.140625" style="38" customWidth="1"/>
    <col min="13580" max="13831" width="11.42578125" style="38"/>
    <col min="13832" max="13832" width="15.140625" style="38" customWidth="1"/>
    <col min="13833" max="13833" width="31.85546875" style="38" customWidth="1"/>
    <col min="13834" max="13834" width="20.140625" style="38" customWidth="1"/>
    <col min="13835" max="13835" width="127.140625" style="38" customWidth="1"/>
    <col min="13836" max="14087" width="11.42578125" style="38"/>
    <col min="14088" max="14088" width="15.140625" style="38" customWidth="1"/>
    <col min="14089" max="14089" width="31.85546875" style="38" customWidth="1"/>
    <col min="14090" max="14090" width="20.140625" style="38" customWidth="1"/>
    <col min="14091" max="14091" width="127.140625" style="38" customWidth="1"/>
    <col min="14092" max="14343" width="11.42578125" style="38"/>
    <col min="14344" max="14344" width="15.140625" style="38" customWidth="1"/>
    <col min="14345" max="14345" width="31.85546875" style="38" customWidth="1"/>
    <col min="14346" max="14346" width="20.140625" style="38" customWidth="1"/>
    <col min="14347" max="14347" width="127.140625" style="38" customWidth="1"/>
    <col min="14348" max="14599" width="11.42578125" style="38"/>
    <col min="14600" max="14600" width="15.140625" style="38" customWidth="1"/>
    <col min="14601" max="14601" width="31.85546875" style="38" customWidth="1"/>
    <col min="14602" max="14602" width="20.140625" style="38" customWidth="1"/>
    <col min="14603" max="14603" width="127.140625" style="38" customWidth="1"/>
    <col min="14604" max="14855" width="11.42578125" style="38"/>
    <col min="14856" max="14856" width="15.140625" style="38" customWidth="1"/>
    <col min="14857" max="14857" width="31.85546875" style="38" customWidth="1"/>
    <col min="14858" max="14858" width="20.140625" style="38" customWidth="1"/>
    <col min="14859" max="14859" width="127.140625" style="38" customWidth="1"/>
    <col min="14860" max="15111" width="11.42578125" style="38"/>
    <col min="15112" max="15112" width="15.140625" style="38" customWidth="1"/>
    <col min="15113" max="15113" width="31.85546875" style="38" customWidth="1"/>
    <col min="15114" max="15114" width="20.140625" style="38" customWidth="1"/>
    <col min="15115" max="15115" width="127.140625" style="38" customWidth="1"/>
    <col min="15116" max="15367" width="11.42578125" style="38"/>
    <col min="15368" max="15368" width="15.140625" style="38" customWidth="1"/>
    <col min="15369" max="15369" width="31.85546875" style="38" customWidth="1"/>
    <col min="15370" max="15370" width="20.140625" style="38" customWidth="1"/>
    <col min="15371" max="15371" width="127.140625" style="38" customWidth="1"/>
    <col min="15372" max="15623" width="11.42578125" style="38"/>
    <col min="15624" max="15624" width="15.140625" style="38" customWidth="1"/>
    <col min="15625" max="15625" width="31.85546875" style="38" customWidth="1"/>
    <col min="15626" max="15626" width="20.140625" style="38" customWidth="1"/>
    <col min="15627" max="15627" width="127.140625" style="38" customWidth="1"/>
    <col min="15628" max="15879" width="11.42578125" style="38"/>
    <col min="15880" max="15880" width="15.140625" style="38" customWidth="1"/>
    <col min="15881" max="15881" width="31.85546875" style="38" customWidth="1"/>
    <col min="15882" max="15882" width="20.140625" style="38" customWidth="1"/>
    <col min="15883" max="15883" width="127.140625" style="38" customWidth="1"/>
    <col min="15884" max="16135" width="11.42578125" style="38"/>
    <col min="16136" max="16136" width="15.140625" style="38" customWidth="1"/>
    <col min="16137" max="16137" width="31.85546875" style="38" customWidth="1"/>
    <col min="16138" max="16138" width="20.140625" style="38" customWidth="1"/>
    <col min="16139" max="16139" width="127.140625" style="38" customWidth="1"/>
    <col min="16140" max="16384" width="11.42578125" style="38"/>
  </cols>
  <sheetData>
    <row r="1" spans="1:23" hidden="1" x14ac:dyDescent="0.25">
      <c r="A1" s="38" t="s">
        <v>0</v>
      </c>
      <c r="B1" s="38" t="s">
        <v>692</v>
      </c>
      <c r="C1" s="38" t="s">
        <v>693</v>
      </c>
      <c r="D1" s="182" t="s">
        <v>694</v>
      </c>
      <c r="E1" s="182" t="s">
        <v>695</v>
      </c>
      <c r="F1" s="182" t="s">
        <v>696</v>
      </c>
      <c r="G1" s="182" t="s">
        <v>697</v>
      </c>
      <c r="H1" s="38" t="s">
        <v>698</v>
      </c>
      <c r="I1" s="38" t="s">
        <v>683</v>
      </c>
      <c r="J1" s="182" t="s">
        <v>684</v>
      </c>
      <c r="K1" s="38" t="s">
        <v>678</v>
      </c>
    </row>
    <row r="2" spans="1:23" s="186" customFormat="1" ht="31.5" customHeight="1" x14ac:dyDescent="0.25">
      <c r="A2" s="500" t="s">
        <v>127</v>
      </c>
      <c r="B2" s="501" t="s">
        <v>1123</v>
      </c>
      <c r="C2" s="502"/>
      <c r="D2" s="502"/>
      <c r="E2" s="502"/>
      <c r="F2" s="502"/>
      <c r="G2" s="502"/>
      <c r="H2" s="503"/>
      <c r="I2" s="504" t="s">
        <v>598</v>
      </c>
      <c r="J2" s="504" t="s">
        <v>674</v>
      </c>
      <c r="K2" s="500" t="s">
        <v>1</v>
      </c>
    </row>
    <row r="3" spans="1:23" s="186" customFormat="1" ht="29.25" customHeight="1" x14ac:dyDescent="0.25">
      <c r="A3" s="500"/>
      <c r="B3" s="232" t="s">
        <v>569</v>
      </c>
      <c r="C3" s="118">
        <v>18810</v>
      </c>
      <c r="D3" s="118">
        <v>18994</v>
      </c>
      <c r="E3" s="118">
        <v>19360</v>
      </c>
      <c r="F3" s="118">
        <v>19725</v>
      </c>
      <c r="G3" s="118">
        <v>20090</v>
      </c>
      <c r="H3" s="123">
        <v>20455</v>
      </c>
      <c r="I3" s="505"/>
      <c r="J3" s="505"/>
      <c r="K3" s="500"/>
    </row>
    <row r="4" spans="1:23" s="77" customFormat="1" x14ac:dyDescent="0.25">
      <c r="A4" s="134">
        <v>40909</v>
      </c>
      <c r="B4" s="104" t="s">
        <v>578</v>
      </c>
      <c r="C4" s="104" t="s">
        <v>579</v>
      </c>
      <c r="D4" s="104" t="s">
        <v>580</v>
      </c>
      <c r="E4" s="104" t="s">
        <v>581</v>
      </c>
      <c r="F4" s="104" t="s">
        <v>582</v>
      </c>
      <c r="G4" s="104" t="s">
        <v>583</v>
      </c>
      <c r="H4" s="105"/>
      <c r="I4" s="135" t="s">
        <v>1119</v>
      </c>
      <c r="J4" s="269">
        <v>40907</v>
      </c>
      <c r="K4" s="398" t="s">
        <v>1130</v>
      </c>
    </row>
    <row r="5" spans="1:23" s="77" customFormat="1" x14ac:dyDescent="0.25">
      <c r="A5" s="134">
        <v>40725</v>
      </c>
      <c r="B5" s="104" t="s">
        <v>578</v>
      </c>
      <c r="C5" s="104" t="s">
        <v>579</v>
      </c>
      <c r="D5" s="104" t="s">
        <v>584</v>
      </c>
      <c r="E5" s="104" t="s">
        <v>585</v>
      </c>
      <c r="F5" s="104" t="s">
        <v>587</v>
      </c>
      <c r="G5" s="104" t="s">
        <v>586</v>
      </c>
      <c r="H5" s="104" t="s">
        <v>583</v>
      </c>
      <c r="I5" s="135" t="s">
        <v>1137</v>
      </c>
      <c r="J5" s="46">
        <v>40543</v>
      </c>
      <c r="K5" s="55" t="s">
        <v>1131</v>
      </c>
    </row>
    <row r="6" spans="1:23" s="77" customFormat="1" x14ac:dyDescent="0.25">
      <c r="A6" s="134">
        <v>30407</v>
      </c>
      <c r="B6" s="104" t="s">
        <v>578</v>
      </c>
      <c r="C6" s="105"/>
      <c r="D6" s="105"/>
      <c r="E6" s="105"/>
      <c r="F6" s="105"/>
      <c r="G6" s="105"/>
      <c r="H6" s="105"/>
      <c r="I6" s="135" t="s">
        <v>868</v>
      </c>
      <c r="J6" s="283">
        <v>30038</v>
      </c>
      <c r="K6" s="180"/>
    </row>
    <row r="7" spans="1:23" ht="17.25" customHeight="1" x14ac:dyDescent="0.25">
      <c r="A7" s="235"/>
      <c r="B7" s="380"/>
      <c r="C7" s="380"/>
      <c r="D7" s="380"/>
      <c r="E7" s="380"/>
      <c r="F7" s="380"/>
      <c r="G7" s="380"/>
      <c r="H7" s="380"/>
      <c r="I7" s="380"/>
      <c r="J7" s="380"/>
      <c r="K7" s="111"/>
    </row>
    <row r="8" spans="1:23" s="77" customFormat="1" x14ac:dyDescent="0.25">
      <c r="A8" s="138"/>
      <c r="B8" s="379" t="s">
        <v>1118</v>
      </c>
      <c r="C8" s="105"/>
      <c r="D8" s="105"/>
      <c r="E8" s="105"/>
      <c r="F8" s="105"/>
      <c r="G8" s="105"/>
      <c r="H8" s="105"/>
      <c r="I8" s="135"/>
      <c r="J8" s="38"/>
      <c r="K8" s="111"/>
    </row>
    <row r="9" spans="1:23" s="77" customFormat="1" x14ac:dyDescent="0.25">
      <c r="A9" s="139"/>
      <c r="B9" s="378" t="s">
        <v>1117</v>
      </c>
      <c r="C9" s="105"/>
      <c r="D9" s="105"/>
      <c r="E9" s="105"/>
      <c r="F9" s="105"/>
      <c r="G9" s="105"/>
      <c r="H9" s="105"/>
      <c r="I9" s="135"/>
      <c r="J9" s="136"/>
      <c r="K9" s="7"/>
    </row>
    <row r="10" spans="1:23" x14ac:dyDescent="0.25">
      <c r="A10" s="140"/>
      <c r="B10" s="381" t="s">
        <v>1121</v>
      </c>
      <c r="C10" s="101"/>
      <c r="D10" s="101"/>
      <c r="E10" s="101"/>
      <c r="F10" s="101"/>
      <c r="G10" s="101"/>
      <c r="H10" s="101"/>
      <c r="I10" s="108"/>
      <c r="J10" s="5"/>
      <c r="K10" s="7"/>
    </row>
    <row r="11" spans="1:23" x14ac:dyDescent="0.25">
      <c r="A11" s="140"/>
      <c r="B11" s="101"/>
      <c r="C11" s="101"/>
      <c r="D11" s="101"/>
      <c r="E11" s="101"/>
      <c r="F11" s="101"/>
      <c r="G11" s="101"/>
      <c r="H11" s="101"/>
      <c r="I11" s="28"/>
      <c r="J11" s="5"/>
      <c r="K11" s="7"/>
    </row>
    <row r="12" spans="1:23" x14ac:dyDescent="0.25">
      <c r="A12" s="140"/>
      <c r="B12" s="101"/>
      <c r="C12" s="101"/>
      <c r="D12" s="101"/>
      <c r="E12" s="101"/>
      <c r="F12" s="101"/>
      <c r="G12" s="101"/>
      <c r="H12" s="101"/>
      <c r="I12" s="28"/>
      <c r="J12" s="5"/>
      <c r="K12" s="179"/>
    </row>
    <row r="13" spans="1:23" ht="15" customHeight="1" x14ac:dyDescent="0.25">
      <c r="A13" s="17"/>
      <c r="B13" s="101"/>
      <c r="C13" s="101"/>
      <c r="D13" s="101"/>
      <c r="E13" s="101"/>
      <c r="F13" s="101"/>
      <c r="G13" s="101"/>
      <c r="H13" s="101"/>
      <c r="I13" s="28"/>
      <c r="J13" s="5"/>
      <c r="K13" s="179"/>
      <c r="L13" s="179"/>
      <c r="M13" s="179"/>
      <c r="N13" s="179"/>
      <c r="O13" s="179"/>
      <c r="P13" s="179"/>
      <c r="Q13" s="179"/>
      <c r="R13" s="179"/>
      <c r="S13" s="179"/>
      <c r="T13" s="179"/>
      <c r="U13" s="179"/>
      <c r="V13" s="179"/>
      <c r="W13" s="179"/>
    </row>
    <row r="14" spans="1:23" ht="15" customHeight="1" x14ac:dyDescent="0.25">
      <c r="A14" s="17"/>
      <c r="I14" s="28"/>
      <c r="J14" s="137"/>
      <c r="K14" s="179"/>
      <c r="L14" s="179"/>
      <c r="M14" s="179"/>
      <c r="N14" s="179"/>
      <c r="O14" s="179"/>
      <c r="P14" s="179"/>
      <c r="Q14" s="179"/>
      <c r="R14" s="179"/>
      <c r="S14" s="179"/>
      <c r="T14" s="179"/>
      <c r="U14" s="179"/>
      <c r="V14" s="179"/>
      <c r="W14" s="179"/>
    </row>
    <row r="15" spans="1:23" x14ac:dyDescent="0.25">
      <c r="A15" s="141"/>
      <c r="I15" s="28"/>
      <c r="J15" s="137"/>
      <c r="K15" s="179"/>
      <c r="L15" s="179"/>
      <c r="M15" s="179"/>
      <c r="N15" s="179"/>
      <c r="O15" s="179"/>
      <c r="P15" s="179"/>
      <c r="Q15" s="179"/>
      <c r="R15" s="179"/>
      <c r="S15" s="179"/>
      <c r="T15" s="179"/>
      <c r="U15" s="179"/>
      <c r="V15" s="179"/>
      <c r="W15" s="179"/>
    </row>
    <row r="16" spans="1:23" ht="15" customHeight="1" x14ac:dyDescent="0.25">
      <c r="A16" s="141"/>
      <c r="I16" s="28"/>
      <c r="J16" s="137"/>
      <c r="K16" s="7"/>
      <c r="L16" s="179"/>
      <c r="M16" s="179"/>
      <c r="N16" s="179"/>
      <c r="O16" s="179"/>
      <c r="P16" s="179"/>
      <c r="Q16" s="179"/>
      <c r="R16" s="179"/>
      <c r="S16" s="179"/>
      <c r="T16" s="179"/>
      <c r="U16" s="179"/>
      <c r="V16" s="179"/>
      <c r="W16" s="179"/>
    </row>
    <row r="17" spans="1:11" x14ac:dyDescent="0.25">
      <c r="A17" s="140"/>
      <c r="I17" s="28"/>
      <c r="J17" s="137"/>
      <c r="K17" s="7"/>
    </row>
    <row r="18" spans="1:11" ht="15" customHeight="1" x14ac:dyDescent="0.25">
      <c r="A18" s="140"/>
      <c r="B18" s="121"/>
      <c r="C18" s="121"/>
      <c r="D18" s="121"/>
      <c r="E18" s="121"/>
      <c r="F18" s="121"/>
      <c r="G18" s="121"/>
      <c r="H18" s="121"/>
      <c r="I18" s="28"/>
      <c r="J18" s="137"/>
      <c r="K18" s="7"/>
    </row>
    <row r="19" spans="1:11" x14ac:dyDescent="0.25">
      <c r="A19" s="140"/>
      <c r="B19" s="121"/>
      <c r="C19" s="121"/>
      <c r="D19" s="121"/>
      <c r="E19" s="121"/>
      <c r="F19" s="121"/>
      <c r="G19" s="121"/>
      <c r="H19" s="121"/>
      <c r="I19" s="28"/>
      <c r="J19" s="137"/>
      <c r="K19" s="7"/>
    </row>
    <row r="20" spans="1:11" x14ac:dyDescent="0.25">
      <c r="A20" s="17"/>
      <c r="B20" s="121"/>
      <c r="C20" s="121"/>
      <c r="D20" s="121"/>
      <c r="E20" s="121"/>
      <c r="F20" s="121"/>
      <c r="G20" s="121"/>
      <c r="H20" s="121"/>
      <c r="I20" s="28"/>
      <c r="J20" s="137"/>
      <c r="K20" s="7"/>
    </row>
    <row r="21" spans="1:11" x14ac:dyDescent="0.25">
      <c r="A21" s="17"/>
      <c r="B21" s="121"/>
      <c r="C21" s="121"/>
      <c r="D21" s="121"/>
      <c r="E21" s="121"/>
      <c r="F21" s="121"/>
      <c r="G21" s="121"/>
      <c r="H21" s="121"/>
      <c r="I21" s="28"/>
      <c r="J21" s="137"/>
      <c r="K21" s="7"/>
    </row>
    <row r="22" spans="1:11" x14ac:dyDescent="0.25">
      <c r="A22" s="141"/>
      <c r="B22" s="121"/>
      <c r="C22" s="121"/>
      <c r="D22" s="121"/>
      <c r="E22" s="121"/>
      <c r="F22" s="121"/>
      <c r="G22" s="121"/>
      <c r="H22" s="121"/>
      <c r="I22" s="28"/>
      <c r="J22" s="137"/>
      <c r="K22" s="7"/>
    </row>
    <row r="23" spans="1:11" x14ac:dyDescent="0.25">
      <c r="A23" s="141"/>
      <c r="B23" s="121"/>
      <c r="C23" s="121"/>
      <c r="D23" s="121"/>
      <c r="E23" s="121"/>
      <c r="F23" s="121"/>
      <c r="G23" s="121"/>
      <c r="H23" s="121"/>
      <c r="I23" s="28"/>
      <c r="J23" s="137"/>
      <c r="K23" s="7"/>
    </row>
    <row r="24" spans="1:11" x14ac:dyDescent="0.25">
      <c r="A24" s="141"/>
      <c r="B24" s="121"/>
      <c r="C24" s="121"/>
      <c r="D24" s="121"/>
      <c r="E24" s="121"/>
      <c r="F24" s="121"/>
      <c r="G24" s="121"/>
      <c r="H24" s="121"/>
      <c r="I24" s="28"/>
      <c r="J24" s="137"/>
      <c r="K24" s="7"/>
    </row>
    <row r="25" spans="1:11" x14ac:dyDescent="0.25">
      <c r="A25" s="141"/>
      <c r="B25" s="121"/>
      <c r="C25" s="121"/>
      <c r="D25" s="121"/>
      <c r="E25" s="121"/>
      <c r="F25" s="121"/>
      <c r="G25" s="121"/>
      <c r="H25" s="121"/>
      <c r="I25" s="28"/>
      <c r="J25" s="137"/>
      <c r="K25" s="7"/>
    </row>
    <row r="26" spans="1:11" x14ac:dyDescent="0.25">
      <c r="A26" s="140"/>
      <c r="B26" s="121"/>
      <c r="C26" s="121"/>
      <c r="D26" s="121"/>
      <c r="E26" s="121"/>
      <c r="F26" s="121"/>
      <c r="G26" s="121"/>
      <c r="H26" s="121"/>
      <c r="I26" s="28"/>
      <c r="J26" s="137"/>
      <c r="K26" s="7"/>
    </row>
    <row r="27" spans="1:11" x14ac:dyDescent="0.25">
      <c r="A27" s="140"/>
      <c r="B27" s="121"/>
      <c r="C27" s="121"/>
      <c r="D27" s="121"/>
      <c r="E27" s="121"/>
      <c r="F27" s="121"/>
      <c r="G27" s="121"/>
      <c r="H27" s="121"/>
      <c r="I27" s="28"/>
      <c r="J27" s="137"/>
      <c r="K27" s="7"/>
    </row>
    <row r="28" spans="1:11" x14ac:dyDescent="0.25">
      <c r="A28" s="140"/>
      <c r="B28" s="121"/>
      <c r="C28" s="121"/>
      <c r="D28" s="121"/>
      <c r="E28" s="121"/>
      <c r="F28" s="121"/>
      <c r="G28" s="121"/>
      <c r="H28" s="121"/>
      <c r="I28" s="28"/>
      <c r="J28" s="137"/>
      <c r="K28" s="7"/>
    </row>
    <row r="29" spans="1:11" x14ac:dyDescent="0.25">
      <c r="A29" s="140"/>
      <c r="B29" s="121"/>
      <c r="C29" s="121"/>
      <c r="D29" s="121"/>
      <c r="E29" s="121"/>
      <c r="F29" s="121"/>
      <c r="G29" s="121"/>
      <c r="H29" s="121"/>
      <c r="I29" s="28"/>
      <c r="J29" s="137"/>
      <c r="K29" s="7"/>
    </row>
    <row r="30" spans="1:11" x14ac:dyDescent="0.25">
      <c r="A30" s="140"/>
      <c r="B30" s="121"/>
      <c r="C30" s="121"/>
      <c r="D30" s="121"/>
      <c r="E30" s="121"/>
      <c r="F30" s="121"/>
      <c r="G30" s="121"/>
      <c r="H30" s="121"/>
      <c r="I30" s="28"/>
      <c r="J30" s="137"/>
      <c r="K30" s="7"/>
    </row>
    <row r="31" spans="1:11" x14ac:dyDescent="0.25">
      <c r="A31" s="140"/>
      <c r="B31" s="121"/>
      <c r="C31" s="121"/>
      <c r="D31" s="121"/>
      <c r="E31" s="121"/>
      <c r="F31" s="121"/>
      <c r="G31" s="121"/>
      <c r="H31" s="121"/>
      <c r="I31" s="28"/>
      <c r="J31" s="137"/>
      <c r="K31" s="7"/>
    </row>
    <row r="32" spans="1:11" x14ac:dyDescent="0.25">
      <c r="A32" s="17"/>
      <c r="B32" s="121"/>
      <c r="C32" s="121"/>
      <c r="D32" s="121"/>
      <c r="E32" s="121"/>
      <c r="F32" s="121"/>
      <c r="G32" s="121"/>
      <c r="H32" s="121"/>
      <c r="I32" s="28"/>
      <c r="J32" s="137"/>
      <c r="K32" s="7"/>
    </row>
    <row r="33" spans="2:10" x14ac:dyDescent="0.25">
      <c r="B33" s="121"/>
      <c r="C33" s="121"/>
      <c r="D33" s="121"/>
      <c r="E33" s="121"/>
      <c r="F33" s="121"/>
      <c r="G33" s="121"/>
      <c r="H33" s="121"/>
      <c r="I33" s="28"/>
      <c r="J33" s="137"/>
    </row>
    <row r="34" spans="2:10" x14ac:dyDescent="0.25">
      <c r="B34" s="122"/>
      <c r="C34" s="122"/>
      <c r="D34" s="122"/>
      <c r="E34" s="122"/>
      <c r="F34" s="122"/>
      <c r="G34" s="122"/>
      <c r="H34" s="122"/>
    </row>
    <row r="35" spans="2:10" x14ac:dyDescent="0.25">
      <c r="B35" s="122"/>
      <c r="C35" s="122"/>
      <c r="D35" s="122"/>
      <c r="E35" s="122"/>
      <c r="F35" s="122"/>
      <c r="G35" s="122"/>
      <c r="H35" s="122"/>
    </row>
    <row r="36" spans="2:10" x14ac:dyDescent="0.25">
      <c r="B36" s="122"/>
      <c r="C36" s="122"/>
      <c r="D36" s="122"/>
      <c r="E36" s="122"/>
      <c r="F36" s="122"/>
      <c r="G36" s="122"/>
      <c r="H36" s="122"/>
    </row>
    <row r="37" spans="2:10" x14ac:dyDescent="0.25">
      <c r="B37" s="122"/>
      <c r="C37" s="122"/>
      <c r="D37" s="122"/>
      <c r="E37" s="122"/>
      <c r="F37" s="122"/>
      <c r="G37" s="122"/>
      <c r="H37" s="122"/>
    </row>
    <row r="38" spans="2:10" x14ac:dyDescent="0.25">
      <c r="B38" s="122"/>
      <c r="C38" s="122"/>
      <c r="D38" s="122"/>
      <c r="E38" s="122"/>
      <c r="F38" s="122"/>
      <c r="G38" s="122"/>
      <c r="H38" s="122"/>
    </row>
    <row r="39" spans="2:10" x14ac:dyDescent="0.25">
      <c r="B39" s="122"/>
      <c r="C39" s="122"/>
      <c r="D39" s="122"/>
      <c r="E39" s="122"/>
      <c r="F39" s="122"/>
      <c r="G39" s="122"/>
      <c r="H39" s="122"/>
    </row>
    <row r="40" spans="2:10" x14ac:dyDescent="0.25">
      <c r="B40" s="122"/>
      <c r="C40" s="122"/>
      <c r="D40" s="122"/>
      <c r="E40" s="122"/>
      <c r="F40" s="122"/>
      <c r="G40" s="122"/>
      <c r="H40" s="122"/>
    </row>
  </sheetData>
  <mergeCells count="5">
    <mergeCell ref="B2:H2"/>
    <mergeCell ref="K2:K3"/>
    <mergeCell ref="A2:A3"/>
    <mergeCell ref="I2:I3"/>
    <mergeCell ref="J2:J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2" workbookViewId="0">
      <pane xSplit="1" ySplit="2" topLeftCell="B4" activePane="bottomRight" state="frozen"/>
      <selection activeCell="P18" sqref="P18"/>
      <selection pane="topRight" activeCell="P18" sqref="P18"/>
      <selection pane="bottomLeft" activeCell="P18" sqref="P18"/>
      <selection pane="bottomRight" activeCell="G17" sqref="G17"/>
    </sheetView>
  </sheetViews>
  <sheetFormatPr baseColWidth="10" defaultRowHeight="15" x14ac:dyDescent="0.25"/>
  <cols>
    <col min="1" max="1" width="12.85546875" customWidth="1"/>
    <col min="2" max="2" width="15.5703125" customWidth="1"/>
    <col min="3" max="3" width="13.42578125" customWidth="1"/>
    <col min="4" max="4" width="17.140625" customWidth="1"/>
    <col min="5" max="5" width="13.42578125" customWidth="1"/>
    <col min="6" max="6" width="37.7109375" customWidth="1"/>
    <col min="7" max="7" width="14.85546875" customWidth="1"/>
    <col min="8" max="8" width="51.7109375" style="20" customWidth="1"/>
  </cols>
  <sheetData>
    <row r="1" spans="1:17" hidden="1" x14ac:dyDescent="0.25">
      <c r="A1" s="236" t="s">
        <v>0</v>
      </c>
      <c r="B1" s="236" t="s">
        <v>483</v>
      </c>
      <c r="C1" s="236"/>
      <c r="D1" s="236" t="s">
        <v>484</v>
      </c>
      <c r="E1" s="236"/>
      <c r="F1" s="236"/>
      <c r="G1" s="38"/>
      <c r="H1" s="237"/>
    </row>
    <row r="2" spans="1:17" ht="23.25" customHeight="1" x14ac:dyDescent="0.25">
      <c r="A2" s="508" t="s">
        <v>127</v>
      </c>
      <c r="B2" s="510" t="s">
        <v>912</v>
      </c>
      <c r="C2" s="510"/>
      <c r="D2" s="510" t="s">
        <v>913</v>
      </c>
      <c r="E2" s="510"/>
      <c r="F2" s="508" t="s">
        <v>598</v>
      </c>
      <c r="G2" s="508" t="s">
        <v>675</v>
      </c>
      <c r="H2" s="507" t="s">
        <v>1</v>
      </c>
      <c r="I2" s="181"/>
      <c r="J2" s="181"/>
      <c r="K2" s="181"/>
      <c r="L2" s="181"/>
      <c r="M2" s="181"/>
      <c r="N2" s="181"/>
      <c r="O2" s="181"/>
      <c r="P2" s="181"/>
      <c r="Q2" s="181"/>
    </row>
    <row r="3" spans="1:17" s="119" customFormat="1" ht="23.25" customHeight="1" x14ac:dyDescent="0.25">
      <c r="A3" s="508"/>
      <c r="B3" s="238" t="s">
        <v>914</v>
      </c>
      <c r="C3" s="238" t="s">
        <v>915</v>
      </c>
      <c r="D3" s="238" t="s">
        <v>914</v>
      </c>
      <c r="E3" s="238" t="s">
        <v>915</v>
      </c>
      <c r="F3" s="508"/>
      <c r="G3" s="508"/>
      <c r="H3" s="507"/>
    </row>
    <row r="4" spans="1:17" x14ac:dyDescent="0.25">
      <c r="A4" s="239">
        <v>41365</v>
      </c>
      <c r="B4" s="170">
        <v>7547.96</v>
      </c>
      <c r="C4" s="204">
        <v>628.99</v>
      </c>
      <c r="D4" s="170">
        <v>8247.85</v>
      </c>
      <c r="E4" s="170">
        <v>687.32</v>
      </c>
      <c r="F4" s="10" t="s">
        <v>876</v>
      </c>
      <c r="G4" s="24"/>
      <c r="H4" s="240"/>
    </row>
    <row r="5" spans="1:17" x14ac:dyDescent="0.25">
      <c r="A5" s="239">
        <v>41000</v>
      </c>
      <c r="B5" s="170">
        <v>7451.1</v>
      </c>
      <c r="C5" s="204">
        <f>B5/12</f>
        <v>620.92500000000007</v>
      </c>
      <c r="D5" s="170">
        <v>8142.01</v>
      </c>
      <c r="E5" s="170">
        <v>678.5</v>
      </c>
      <c r="F5" s="10" t="s">
        <v>877</v>
      </c>
      <c r="G5" s="24"/>
      <c r="H5" s="240"/>
    </row>
    <row r="6" spans="1:17" x14ac:dyDescent="0.25">
      <c r="A6" s="239">
        <v>40634</v>
      </c>
      <c r="B6" s="170">
        <v>7297.85</v>
      </c>
      <c r="C6" s="204">
        <v>608.15</v>
      </c>
      <c r="D6" s="170">
        <v>7974.55</v>
      </c>
      <c r="E6" s="170">
        <v>664.54</v>
      </c>
      <c r="F6" s="10" t="s">
        <v>878</v>
      </c>
      <c r="G6" s="24"/>
      <c r="H6" s="241"/>
    </row>
    <row r="7" spans="1:17" x14ac:dyDescent="0.25">
      <c r="A7" s="239">
        <v>40269</v>
      </c>
      <c r="B7" s="170">
        <v>7147.75</v>
      </c>
      <c r="C7" s="204">
        <v>595.64</v>
      </c>
      <c r="D7" s="170">
        <v>7810.53</v>
      </c>
      <c r="E7" s="170">
        <v>650.87</v>
      </c>
      <c r="F7" s="10" t="s">
        <v>879</v>
      </c>
      <c r="G7" s="24"/>
      <c r="H7" s="241"/>
    </row>
    <row r="8" spans="1:17" x14ac:dyDescent="0.25">
      <c r="A8" s="239">
        <v>39904</v>
      </c>
      <c r="B8" s="170">
        <v>7084</v>
      </c>
      <c r="C8" s="204">
        <v>590.33000000000004</v>
      </c>
      <c r="D8" s="170">
        <v>7740.87</v>
      </c>
      <c r="E8" s="170">
        <v>645.07000000000005</v>
      </c>
      <c r="F8" s="10" t="s">
        <v>880</v>
      </c>
      <c r="G8" s="32"/>
      <c r="H8" s="242"/>
    </row>
    <row r="9" spans="1:17" x14ac:dyDescent="0.25">
      <c r="A9" s="239">
        <v>39692</v>
      </c>
      <c r="B9" s="171">
        <v>7013.87</v>
      </c>
      <c r="C9" s="204">
        <v>584.48</v>
      </c>
      <c r="D9" s="171">
        <v>7664.23</v>
      </c>
      <c r="E9" s="171">
        <v>638.67999999999995</v>
      </c>
      <c r="F9" s="10" t="s">
        <v>881</v>
      </c>
      <c r="G9" s="24"/>
      <c r="H9" s="241"/>
    </row>
    <row r="10" spans="1:17" x14ac:dyDescent="0.25">
      <c r="A10" s="239">
        <v>39448</v>
      </c>
      <c r="B10" s="172">
        <v>6958.21</v>
      </c>
      <c r="C10" s="204">
        <v>579.85</v>
      </c>
      <c r="D10" s="172">
        <v>7603.41</v>
      </c>
      <c r="E10" s="173">
        <v>633.61</v>
      </c>
      <c r="F10" s="10" t="s">
        <v>1163</v>
      </c>
      <c r="G10" s="19">
        <v>39419</v>
      </c>
      <c r="H10" s="243"/>
    </row>
    <row r="11" spans="1:17" x14ac:dyDescent="0.25">
      <c r="A11" s="239">
        <v>39083</v>
      </c>
      <c r="B11" s="172">
        <v>6882.51</v>
      </c>
      <c r="C11" s="204">
        <v>573.54</v>
      </c>
      <c r="D11" s="172">
        <v>7301.64</v>
      </c>
      <c r="E11" s="173">
        <v>608.47</v>
      </c>
      <c r="F11" s="10" t="s">
        <v>882</v>
      </c>
      <c r="G11" s="24"/>
      <c r="H11" s="243"/>
    </row>
    <row r="12" spans="1:17" x14ac:dyDescent="0.25">
      <c r="A12" s="239">
        <v>38718</v>
      </c>
      <c r="B12" s="172">
        <v>6760.82</v>
      </c>
      <c r="C12" s="204">
        <v>563.4</v>
      </c>
      <c r="D12" s="172">
        <v>7172.54</v>
      </c>
      <c r="E12" s="173">
        <v>597.71</v>
      </c>
      <c r="F12" s="10" t="s">
        <v>1164</v>
      </c>
      <c r="G12" s="24"/>
      <c r="H12" s="243"/>
    </row>
    <row r="13" spans="1:17" x14ac:dyDescent="0.25">
      <c r="A13" s="239">
        <v>38353</v>
      </c>
      <c r="B13" s="172">
        <v>6641.28</v>
      </c>
      <c r="C13" s="204">
        <v>553.44000000000005</v>
      </c>
      <c r="D13" s="172">
        <v>6840.51</v>
      </c>
      <c r="E13" s="173">
        <v>570.04</v>
      </c>
      <c r="F13" s="10" t="s">
        <v>883</v>
      </c>
      <c r="G13" s="24"/>
      <c r="H13" s="244"/>
    </row>
    <row r="14" spans="1:17" x14ac:dyDescent="0.25">
      <c r="A14" s="239">
        <v>37987</v>
      </c>
      <c r="B14" s="172">
        <v>6511.06</v>
      </c>
      <c r="C14" s="204">
        <v>542.58000000000004</v>
      </c>
      <c r="D14" s="172">
        <v>6706.39</v>
      </c>
      <c r="E14" s="173">
        <v>558.86</v>
      </c>
      <c r="F14" s="10" t="s">
        <v>883</v>
      </c>
      <c r="G14" s="24"/>
      <c r="H14" s="244"/>
    </row>
    <row r="15" spans="1:17" x14ac:dyDescent="0.25">
      <c r="A15" s="239">
        <v>37622</v>
      </c>
      <c r="B15" s="172">
        <v>6402.23</v>
      </c>
      <c r="C15" s="204">
        <v>533.51</v>
      </c>
      <c r="D15" s="172"/>
      <c r="E15" s="173"/>
      <c r="F15" s="10" t="s">
        <v>17</v>
      </c>
      <c r="G15" s="3">
        <v>37622</v>
      </c>
      <c r="H15" s="244"/>
    </row>
    <row r="16" spans="1:17" x14ac:dyDescent="0.25">
      <c r="A16" s="239">
        <v>37257</v>
      </c>
      <c r="B16" s="172">
        <v>6307.62</v>
      </c>
      <c r="C16" s="204">
        <v>525.63</v>
      </c>
      <c r="D16" s="172"/>
      <c r="E16" s="173"/>
      <c r="F16" s="10" t="s">
        <v>18</v>
      </c>
      <c r="G16" s="3">
        <v>37285</v>
      </c>
      <c r="H16" s="244"/>
    </row>
    <row r="17" spans="1:8" x14ac:dyDescent="0.25">
      <c r="A17" s="239">
        <v>36892</v>
      </c>
      <c r="B17" s="30">
        <v>40484.61</v>
      </c>
      <c r="C17" s="30" t="s">
        <v>80</v>
      </c>
      <c r="D17" s="21"/>
      <c r="E17" s="21"/>
      <c r="F17" s="10" t="s">
        <v>884</v>
      </c>
      <c r="G17" s="24"/>
      <c r="H17" s="244"/>
    </row>
    <row r="18" spans="1:8" x14ac:dyDescent="0.25">
      <c r="A18" s="239">
        <v>36526</v>
      </c>
      <c r="B18" s="30">
        <v>39613.129999999997</v>
      </c>
      <c r="C18" s="30" t="s">
        <v>81</v>
      </c>
      <c r="D18" s="21"/>
      <c r="E18" s="21"/>
      <c r="F18" s="10" t="s">
        <v>885</v>
      </c>
      <c r="G18" s="24"/>
      <c r="H18" s="244"/>
    </row>
    <row r="19" spans="1:8" x14ac:dyDescent="0.25">
      <c r="A19" s="239">
        <v>36161</v>
      </c>
      <c r="B19" s="30">
        <v>39416.050000000003</v>
      </c>
      <c r="C19" s="30" t="s">
        <v>82</v>
      </c>
      <c r="D19" s="21"/>
      <c r="E19" s="21"/>
      <c r="F19" s="10" t="s">
        <v>886</v>
      </c>
      <c r="G19" s="24"/>
      <c r="H19" s="244"/>
    </row>
    <row r="20" spans="1:8" x14ac:dyDescent="0.25">
      <c r="A20" s="239">
        <v>35796</v>
      </c>
      <c r="B20" s="30">
        <v>38948.67</v>
      </c>
      <c r="C20" s="30" t="s">
        <v>83</v>
      </c>
      <c r="D20" s="21"/>
      <c r="E20" s="21"/>
      <c r="F20" s="10" t="s">
        <v>887</v>
      </c>
      <c r="G20" s="24"/>
      <c r="H20" s="244"/>
    </row>
    <row r="21" spans="1:8" x14ac:dyDescent="0.25">
      <c r="A21" s="239">
        <v>35431</v>
      </c>
      <c r="B21" s="30">
        <v>38524.9</v>
      </c>
      <c r="C21" s="30" t="s">
        <v>84</v>
      </c>
      <c r="D21" s="21"/>
      <c r="E21" s="21"/>
      <c r="F21" s="10" t="s">
        <v>888</v>
      </c>
      <c r="G21" s="24"/>
      <c r="H21" s="16"/>
    </row>
    <row r="22" spans="1:8" x14ac:dyDescent="0.25">
      <c r="A22" s="239">
        <v>35065</v>
      </c>
      <c r="B22" s="30">
        <v>38068.089999999997</v>
      </c>
      <c r="C22" s="30" t="s">
        <v>85</v>
      </c>
      <c r="D22" s="21"/>
      <c r="E22" s="21"/>
      <c r="F22" s="10" t="s">
        <v>889</v>
      </c>
      <c r="G22" s="24"/>
      <c r="H22" s="16"/>
    </row>
    <row r="23" spans="1:8" x14ac:dyDescent="0.25">
      <c r="A23" s="239">
        <v>34881</v>
      </c>
      <c r="B23" s="30">
        <v>37321.660000000003</v>
      </c>
      <c r="C23" s="30" t="s">
        <v>86</v>
      </c>
      <c r="D23" s="21"/>
      <c r="E23" s="21"/>
      <c r="F23" s="10" t="s">
        <v>890</v>
      </c>
      <c r="G23" s="24"/>
      <c r="H23" s="16"/>
    </row>
    <row r="24" spans="1:8" x14ac:dyDescent="0.25">
      <c r="A24" s="239">
        <v>34700</v>
      </c>
      <c r="B24" s="30">
        <v>37135.99</v>
      </c>
      <c r="C24" s="30" t="s">
        <v>87</v>
      </c>
      <c r="D24" s="21"/>
      <c r="E24" s="21"/>
      <c r="F24" s="10" t="s">
        <v>891</v>
      </c>
      <c r="G24" s="24"/>
      <c r="H24" s="16"/>
    </row>
    <row r="25" spans="1:8" x14ac:dyDescent="0.25">
      <c r="A25" s="239">
        <v>34335</v>
      </c>
      <c r="B25" s="30">
        <v>36695.65</v>
      </c>
      <c r="C25" s="30" t="s">
        <v>88</v>
      </c>
      <c r="D25" s="21"/>
      <c r="E25" s="21"/>
      <c r="F25" s="10" t="s">
        <v>892</v>
      </c>
      <c r="G25" s="24"/>
      <c r="H25" s="244"/>
    </row>
    <row r="26" spans="1:8" x14ac:dyDescent="0.25">
      <c r="A26" s="239">
        <v>33970</v>
      </c>
      <c r="B26" s="30">
        <v>35976.129999999997</v>
      </c>
      <c r="C26" s="30" t="s">
        <v>89</v>
      </c>
      <c r="D26" s="21"/>
      <c r="E26" s="21"/>
      <c r="F26" s="10" t="s">
        <v>893</v>
      </c>
      <c r="G26" s="24"/>
      <c r="H26" s="237"/>
    </row>
    <row r="27" spans="1:8" x14ac:dyDescent="0.25">
      <c r="A27" s="239">
        <v>33786</v>
      </c>
      <c r="B27" s="30">
        <v>35514.449999999997</v>
      </c>
      <c r="C27" s="30" t="s">
        <v>90</v>
      </c>
      <c r="D27" s="21"/>
      <c r="E27" s="21"/>
      <c r="F27" s="10" t="s">
        <v>894</v>
      </c>
      <c r="G27" s="24"/>
      <c r="H27" s="237"/>
    </row>
    <row r="28" spans="1:8" x14ac:dyDescent="0.25">
      <c r="A28" s="239">
        <v>33604</v>
      </c>
      <c r="B28" s="30">
        <v>34886.5</v>
      </c>
      <c r="C28" s="30" t="s">
        <v>91</v>
      </c>
      <c r="D28" s="21"/>
      <c r="E28" s="21"/>
      <c r="F28" s="10" t="s">
        <v>895</v>
      </c>
      <c r="G28" s="24"/>
      <c r="H28" s="237"/>
    </row>
    <row r="29" spans="1:8" x14ac:dyDescent="0.25">
      <c r="A29" s="239">
        <v>33420</v>
      </c>
      <c r="B29" s="30">
        <v>34541.089999999997</v>
      </c>
      <c r="C29" s="30" t="s">
        <v>92</v>
      </c>
      <c r="D29" s="21"/>
      <c r="E29" s="21"/>
      <c r="F29" s="10" t="s">
        <v>896</v>
      </c>
      <c r="G29" s="24"/>
      <c r="H29" s="237"/>
    </row>
    <row r="30" spans="1:8" x14ac:dyDescent="0.25">
      <c r="A30" s="239">
        <v>33239</v>
      </c>
      <c r="B30" s="30">
        <v>34266.959999999999</v>
      </c>
      <c r="C30" s="30" t="s">
        <v>93</v>
      </c>
      <c r="D30" s="21"/>
      <c r="E30" s="21"/>
      <c r="F30" s="10" t="s">
        <v>897</v>
      </c>
      <c r="G30" s="24"/>
      <c r="H30" s="237"/>
    </row>
    <row r="31" spans="1:8" x14ac:dyDescent="0.25">
      <c r="A31" s="239">
        <v>33055</v>
      </c>
      <c r="B31" s="30">
        <v>33694.160000000003</v>
      </c>
      <c r="C31" s="30" t="s">
        <v>94</v>
      </c>
      <c r="D31" s="21"/>
      <c r="E31" s="21"/>
      <c r="F31" s="10" t="s">
        <v>898</v>
      </c>
      <c r="G31" s="24"/>
      <c r="H31" s="237"/>
    </row>
    <row r="32" spans="1:8" x14ac:dyDescent="0.25">
      <c r="A32" s="239">
        <v>32874</v>
      </c>
      <c r="B32" s="30">
        <v>33261.760000000002</v>
      </c>
      <c r="C32" s="30" t="s">
        <v>95</v>
      </c>
      <c r="D32" s="21"/>
      <c r="E32" s="21"/>
      <c r="F32" s="10" t="s">
        <v>899</v>
      </c>
      <c r="G32" s="24"/>
      <c r="H32" s="237"/>
    </row>
    <row r="33" spans="1:8" x14ac:dyDescent="0.25">
      <c r="A33" s="239">
        <v>32690</v>
      </c>
      <c r="B33" s="30">
        <v>32561.69</v>
      </c>
      <c r="C33" s="30" t="s">
        <v>96</v>
      </c>
      <c r="D33" s="21"/>
      <c r="E33" s="21"/>
      <c r="F33" s="10" t="s">
        <v>900</v>
      </c>
      <c r="G33" s="24"/>
      <c r="H33" s="237"/>
    </row>
    <row r="34" spans="1:8" x14ac:dyDescent="0.25">
      <c r="A34" s="239">
        <v>32509</v>
      </c>
      <c r="B34" s="30">
        <v>32175.59</v>
      </c>
      <c r="C34" s="30" t="s">
        <v>97</v>
      </c>
      <c r="D34" s="21"/>
      <c r="E34" s="21"/>
      <c r="F34" s="10" t="s">
        <v>901</v>
      </c>
      <c r="G34" s="24"/>
      <c r="H34" s="237"/>
    </row>
    <row r="35" spans="1:8" x14ac:dyDescent="0.25">
      <c r="A35" s="239">
        <v>32325</v>
      </c>
      <c r="B35" s="30">
        <v>31762.68</v>
      </c>
      <c r="C35" s="30" t="s">
        <v>98</v>
      </c>
      <c r="D35" s="21"/>
      <c r="E35" s="21"/>
      <c r="F35" s="10" t="s">
        <v>902</v>
      </c>
      <c r="G35" s="24"/>
      <c r="H35" s="237"/>
    </row>
    <row r="36" spans="1:8" x14ac:dyDescent="0.25">
      <c r="A36" s="239">
        <v>32143</v>
      </c>
      <c r="B36" s="30">
        <v>31355.07</v>
      </c>
      <c r="C36" s="30" t="s">
        <v>99</v>
      </c>
      <c r="D36" s="21"/>
      <c r="E36" s="21"/>
      <c r="F36" s="10" t="s">
        <v>903</v>
      </c>
      <c r="G36" s="24"/>
      <c r="H36" s="237"/>
    </row>
    <row r="37" spans="1:8" x14ac:dyDescent="0.25">
      <c r="A37" s="239">
        <v>31959</v>
      </c>
      <c r="B37" s="30">
        <v>30560.5</v>
      </c>
      <c r="C37" s="30" t="s">
        <v>100</v>
      </c>
      <c r="D37" s="21"/>
      <c r="E37" s="21"/>
      <c r="F37" s="10" t="s">
        <v>904</v>
      </c>
      <c r="G37" s="24"/>
      <c r="H37" s="237"/>
    </row>
    <row r="38" spans="1:8" x14ac:dyDescent="0.25">
      <c r="A38" s="239">
        <v>31778</v>
      </c>
      <c r="B38" s="30">
        <v>30257.93</v>
      </c>
      <c r="C38" s="30" t="s">
        <v>101</v>
      </c>
      <c r="D38" s="21"/>
      <c r="E38" s="21"/>
      <c r="F38" s="10" t="s">
        <v>905</v>
      </c>
      <c r="G38" s="24"/>
      <c r="H38" s="237"/>
    </row>
    <row r="39" spans="1:8" x14ac:dyDescent="0.25">
      <c r="A39" s="239">
        <v>31686</v>
      </c>
      <c r="B39" s="30">
        <v>29722.92</v>
      </c>
      <c r="C39" s="30" t="s">
        <v>102</v>
      </c>
      <c r="D39" s="21"/>
      <c r="E39" s="21"/>
      <c r="F39" s="10" t="s">
        <v>906</v>
      </c>
      <c r="G39" s="24"/>
      <c r="H39" s="237"/>
    </row>
    <row r="40" spans="1:8" x14ac:dyDescent="0.25">
      <c r="A40" s="239">
        <v>31413</v>
      </c>
      <c r="B40" s="30">
        <v>29575.040000000001</v>
      </c>
      <c r="C40" s="30" t="s">
        <v>103</v>
      </c>
      <c r="D40" s="21"/>
      <c r="E40" s="21"/>
      <c r="F40" s="10" t="s">
        <v>907</v>
      </c>
      <c r="G40" s="24"/>
      <c r="H40" s="237"/>
    </row>
    <row r="41" spans="1:8" x14ac:dyDescent="0.25">
      <c r="A41" s="239">
        <v>31229</v>
      </c>
      <c r="B41" s="30">
        <v>29195.48</v>
      </c>
      <c r="C41" s="30" t="s">
        <v>104</v>
      </c>
      <c r="D41" s="21"/>
      <c r="E41" s="21"/>
      <c r="F41" s="10" t="s">
        <v>908</v>
      </c>
      <c r="G41" s="24"/>
      <c r="H41" s="237"/>
    </row>
    <row r="42" spans="1:8" x14ac:dyDescent="0.25">
      <c r="A42" s="239">
        <v>31048</v>
      </c>
      <c r="B42" s="30">
        <v>28400.28</v>
      </c>
      <c r="C42" s="30" t="s">
        <v>105</v>
      </c>
      <c r="D42" s="21"/>
      <c r="E42" s="21"/>
      <c r="F42" s="10" t="s">
        <v>909</v>
      </c>
      <c r="G42" s="24"/>
      <c r="H42" s="237"/>
    </row>
    <row r="43" spans="1:8" x14ac:dyDescent="0.25">
      <c r="A43" s="239">
        <v>30864</v>
      </c>
      <c r="B43" s="30">
        <v>27466.44</v>
      </c>
      <c r="C43" s="30" t="s">
        <v>106</v>
      </c>
      <c r="D43" s="21"/>
      <c r="E43" s="21"/>
      <c r="F43" s="10" t="s">
        <v>910</v>
      </c>
      <c r="G43" s="24"/>
      <c r="H43" s="237"/>
    </row>
    <row r="44" spans="1:8" x14ac:dyDescent="0.25">
      <c r="A44" s="239">
        <v>30682</v>
      </c>
      <c r="B44" s="30">
        <v>26875.200000000001</v>
      </c>
      <c r="C44" s="30" t="s">
        <v>107</v>
      </c>
      <c r="D44" s="21"/>
      <c r="E44" s="21"/>
      <c r="F44" s="10" t="s">
        <v>911</v>
      </c>
      <c r="G44" s="24"/>
      <c r="H44" s="237"/>
    </row>
    <row r="45" spans="1:8" ht="15" customHeight="1" x14ac:dyDescent="0.25">
      <c r="A45" s="281"/>
      <c r="B45" s="509"/>
      <c r="C45" s="509"/>
      <c r="D45" s="509"/>
      <c r="E45" s="509"/>
      <c r="F45" s="509"/>
      <c r="G45" s="38"/>
      <c r="H45" s="237"/>
    </row>
    <row r="46" spans="1:8" x14ac:dyDescent="0.25">
      <c r="B46" s="289" t="s">
        <v>1160</v>
      </c>
    </row>
    <row r="47" spans="1:8" x14ac:dyDescent="0.25">
      <c r="B47" t="s">
        <v>1161</v>
      </c>
    </row>
    <row r="49" spans="2:2" x14ac:dyDescent="0.25">
      <c r="B49" s="289" t="s">
        <v>1091</v>
      </c>
    </row>
    <row r="50" spans="2:2" x14ac:dyDescent="0.25">
      <c r="B50" t="s">
        <v>1162</v>
      </c>
    </row>
  </sheetData>
  <mergeCells count="7">
    <mergeCell ref="H2:H3"/>
    <mergeCell ref="A2:A3"/>
    <mergeCell ref="B45:F45"/>
    <mergeCell ref="B2:C2"/>
    <mergeCell ref="D2:E2"/>
    <mergeCell ref="F2:F3"/>
    <mergeCell ref="G2:G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45</vt:i4>
      </vt:variant>
    </vt:vector>
  </HeadingPairs>
  <TitlesOfParts>
    <vt:vector size="45" baseType="lpstr">
      <vt:lpstr>Sommaire (FR)</vt:lpstr>
      <vt:lpstr>Outline (EN)</vt:lpstr>
      <vt:lpstr>REVAL-P</vt:lpstr>
      <vt:lpstr>REVAL-S</vt:lpstr>
      <vt:lpstr>REVAL-S-49</vt:lpstr>
      <vt:lpstr>SALVAL</vt:lpstr>
      <vt:lpstr>AOD_RG</vt:lpstr>
      <vt:lpstr>AAD_RG</vt:lpstr>
      <vt:lpstr>MICO</vt:lpstr>
      <vt:lpstr>PRORAT_RG</vt:lpstr>
      <vt:lpstr>TRIMTP_RG</vt:lpstr>
      <vt:lpstr>SAM</vt:lpstr>
      <vt:lpstr>Decote_RG</vt:lpstr>
      <vt:lpstr>Surcote_RG</vt:lpstr>
      <vt:lpstr>PT-ARRCO</vt:lpstr>
      <vt:lpstr>Coeff_mino_arrco</vt:lpstr>
      <vt:lpstr>SALREF-ARRCO</vt:lpstr>
      <vt:lpstr>PT-AGIRC</vt:lpstr>
      <vt:lpstr>SALREF-AGIRC</vt:lpstr>
      <vt:lpstr>Coeff_mino_agirc</vt:lpstr>
      <vt:lpstr>PT-UNIRS-ARRCO</vt:lpstr>
      <vt:lpstr>SALREF-UNIRS</vt:lpstr>
      <vt:lpstr>PT-PROBTP-ARRCO</vt:lpstr>
      <vt:lpstr>SALREF-PROBTP</vt:lpstr>
      <vt:lpstr>GMP</vt:lpstr>
      <vt:lpstr>LA-FP-S</vt:lpstr>
      <vt:lpstr>LA-FP-A</vt:lpstr>
      <vt:lpstr>AOD-FP-S</vt:lpstr>
      <vt:lpstr>AOD-FP-A</vt:lpstr>
      <vt:lpstr>AAD-FP</vt:lpstr>
      <vt:lpstr>Decote_FP</vt:lpstr>
      <vt:lpstr>Surcote_FP</vt:lpstr>
      <vt:lpstr>PRORAT-FP</vt:lpstr>
      <vt:lpstr>TRIMTP-FP</vt:lpstr>
      <vt:lpstr>PT-IRCANTEC</vt:lpstr>
      <vt:lpstr>SALREF-IRCANTEC</vt:lpstr>
      <vt:lpstr>RAM</vt:lpstr>
      <vt:lpstr>PT-CANCAVA</vt:lpstr>
      <vt:lpstr>PT-ORGANIC</vt:lpstr>
      <vt:lpstr>ASPA</vt:lpstr>
      <vt:lpstr>AVTS</vt:lpstr>
      <vt:lpstr>AVTS_(1941-1961)</vt:lpstr>
      <vt:lpstr>MAJCONJ</vt:lpstr>
      <vt:lpstr>MAJCONJ-PLAF</vt:lpstr>
      <vt:lpstr>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2014-04-15T15:32:06Z</dcterms:modified>
</cp:coreProperties>
</file>