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2" yWindow="-122" windowWidth="25377" windowHeight="13762" firstSheet="3" activeTab="3"/>
  </bookViews>
  <sheets>
    <sheet name="Настройки" sheetId="2" r:id="rId1"/>
    <sheet name="Константы" sheetId="37" r:id="rId2"/>
    <sheet name="Остановки" sheetId="38" r:id="rId3"/>
    <sheet name="route" sheetId="1" r:id="rId4"/>
    <sheet name="Табло" sheetId="40" r:id="rId5"/>
    <sheet name="1" sheetId="4" r:id="rId6"/>
    <sheet name="barsuki" sheetId="3" r:id="rId7"/>
    <sheet name="budagovo" sheetId="16" r:id="rId8"/>
    <sheet name="zamlinie" sheetId="17" r:id="rId9"/>
    <sheet name="zel_bor" sheetId="18" r:id="rId10"/>
    <sheet name="logoisk" sheetId="19" r:id="rId11"/>
    <sheet name="ljutka" sheetId="20" r:id="rId12"/>
    <sheet name="napalki" sheetId="21" r:id="rId13"/>
    <sheet name="sutoki" sheetId="22" r:id="rId14"/>
    <sheet name="tochil" sheetId="23" r:id="rId15"/>
    <sheet name="uzefovo" sheetId="24" r:id="rId16"/>
    <sheet name="jalov" sheetId="25" r:id="rId17"/>
    <sheet name="automob" sheetId="26" r:id="rId18"/>
    <sheet name="zhurav" sheetId="27" r:id="rId19"/>
    <sheet name="pov_zur" sheetId="28" r:id="rId20"/>
    <sheet name="raduga" sheetId="29" r:id="rId21"/>
    <sheet name="rodnik" sheetId="30" r:id="rId22"/>
    <sheet name="stroit" sheetId="31" r:id="rId23"/>
    <sheet name="sluzhebn" sheetId="32" r:id="rId24"/>
    <sheet name="zakaz" sheetId="33" r:id="rId25"/>
    <sheet name="snekpro" sheetId="34" r:id="rId26"/>
    <sheet name="deti" sheetId="35" r:id="rId27"/>
    <sheet name="v_park" sheetId="36" r:id="rId28"/>
  </sheets>
  <definedNames>
    <definedName name="mp3_knst">Настройки!$B$3</definedName>
    <definedName name="mp3_ost">Настройки!$B$4</definedName>
    <definedName name="NomZagMar">Настройки!$B$2</definedName>
    <definedName name="NumRoute">Настройки!$B$1</definedName>
    <definedName name="Pref_Punktov">Константы!$A$2:$A$12</definedName>
    <definedName name="Punkti">Константы!$A$2:$B$12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40" l="1"/>
  <c r="B18" i="40"/>
  <c r="A19" i="40"/>
  <c r="B19" i="40"/>
  <c r="A20" i="40"/>
  <c r="B20" i="40"/>
  <c r="A21" i="40"/>
  <c r="B21" i="40"/>
  <c r="A22" i="40"/>
  <c r="B22" i="40"/>
  <c r="A23" i="40"/>
  <c r="B23" i="40"/>
  <c r="A24" i="40"/>
  <c r="B24" i="40"/>
  <c r="A25" i="40"/>
  <c r="B25" i="40"/>
  <c r="A26" i="40"/>
  <c r="B26" i="40"/>
  <c r="A27" i="40"/>
  <c r="B27" i="40"/>
  <c r="A28" i="40"/>
  <c r="B28" i="40"/>
  <c r="A30" i="40"/>
  <c r="B30" i="40"/>
  <c r="A31" i="40"/>
  <c r="B31" i="40"/>
  <c r="A32" i="40"/>
  <c r="B32" i="40"/>
  <c r="A33" i="40"/>
  <c r="B33" i="40"/>
  <c r="A34" i="40"/>
  <c r="B34" i="40"/>
  <c r="A35" i="40"/>
  <c r="B35" i="40"/>
  <c r="A37" i="40"/>
  <c r="B37" i="40"/>
  <c r="A38" i="40"/>
  <c r="B38" i="40"/>
  <c r="A39" i="40"/>
  <c r="B39" i="40"/>
  <c r="A40" i="40"/>
  <c r="B40" i="40"/>
  <c r="A41" i="40"/>
  <c r="B41" i="40"/>
  <c r="B16" i="40"/>
  <c r="A16" i="40"/>
  <c r="A3" i="40"/>
  <c r="B3" i="40"/>
  <c r="A4" i="40"/>
  <c r="B4" i="40"/>
  <c r="A5" i="40"/>
  <c r="B5" i="40"/>
  <c r="A6" i="40"/>
  <c r="B6" i="40"/>
  <c r="A7" i="40"/>
  <c r="B7" i="40"/>
  <c r="A8" i="40"/>
  <c r="B8" i="40"/>
  <c r="A9" i="40"/>
  <c r="B9" i="40"/>
  <c r="A10" i="40"/>
  <c r="B10" i="40"/>
  <c r="A11" i="40"/>
  <c r="B11" i="40"/>
  <c r="A12" i="40"/>
  <c r="B12" i="40"/>
  <c r="A13" i="40"/>
  <c r="B13" i="40"/>
  <c r="A14" i="40"/>
  <c r="B14" i="40"/>
  <c r="B2" i="40"/>
  <c r="A2" i="40"/>
  <c r="F3" i="38" l="1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2" i="38"/>
  <c r="G39" i="38"/>
  <c r="G2" i="38"/>
  <c r="G33" i="38"/>
  <c r="G38" i="38"/>
  <c r="G19" i="38"/>
  <c r="G20" i="38"/>
  <c r="G40" i="38"/>
  <c r="G3" i="38"/>
  <c r="G4" i="38"/>
  <c r="G41" i="38"/>
  <c r="G36" i="38"/>
  <c r="G42" i="38"/>
  <c r="G5" i="38"/>
  <c r="G61" i="38"/>
  <c r="G44" i="38"/>
  <c r="G62" i="38"/>
  <c r="G43" i="38"/>
  <c r="G8" i="38"/>
  <c r="G12" i="38"/>
  <c r="G11" i="38"/>
  <c r="G13" i="38"/>
  <c r="G9" i="38"/>
  <c r="G10" i="38"/>
  <c r="G45" i="38"/>
  <c r="G16" i="38"/>
  <c r="G7" i="38"/>
  <c r="G46" i="38"/>
  <c r="G15" i="38"/>
  <c r="G49" i="38"/>
  <c r="G25" i="38"/>
  <c r="G47" i="38"/>
  <c r="G48" i="38"/>
  <c r="G17" i="38"/>
  <c r="G18" i="38"/>
  <c r="G50" i="38"/>
  <c r="G26" i="38"/>
  <c r="G51" i="38"/>
  <c r="G52" i="38"/>
  <c r="G53" i="38"/>
  <c r="G22" i="38"/>
  <c r="G54" i="38"/>
  <c r="G23" i="38"/>
  <c r="G21" i="38"/>
  <c r="G55" i="38"/>
  <c r="G56" i="38"/>
  <c r="G30" i="38"/>
  <c r="G28" i="38"/>
  <c r="G27" i="38"/>
  <c r="G31" i="38"/>
  <c r="G57" i="38"/>
  <c r="G29" i="38"/>
  <c r="G58" i="38"/>
  <c r="G34" i="38"/>
  <c r="G35" i="38"/>
  <c r="G37" i="38"/>
  <c r="G59" i="38"/>
  <c r="G60" i="38"/>
  <c r="G6" i="38"/>
  <c r="G24" i="38"/>
  <c r="G14" i="38"/>
  <c r="G32" i="38"/>
  <c r="E7" i="37"/>
  <c r="E5" i="37"/>
  <c r="E2" i="37"/>
  <c r="E4" i="37"/>
  <c r="E3" i="37"/>
  <c r="E6" i="37"/>
  <c r="E9" i="37"/>
  <c r="E10" i="37"/>
  <c r="E11" i="37"/>
  <c r="E12" i="37"/>
  <c r="E8" i="37"/>
  <c r="H3" i="38"/>
  <c r="H5" i="38"/>
  <c r="H7" i="38"/>
  <c r="H9" i="38"/>
  <c r="H11" i="38"/>
  <c r="H13" i="38"/>
  <c r="H15" i="38"/>
  <c r="H17" i="38"/>
  <c r="H19" i="38"/>
  <c r="H21" i="38"/>
  <c r="H23" i="38"/>
  <c r="H25" i="38"/>
  <c r="H27" i="38"/>
  <c r="H29" i="38"/>
  <c r="H31" i="38"/>
  <c r="H33" i="38"/>
  <c r="H35" i="38"/>
  <c r="H37" i="38"/>
  <c r="H39" i="38"/>
  <c r="H41" i="38"/>
  <c r="H43" i="38"/>
  <c r="H45" i="38"/>
  <c r="H47" i="38"/>
  <c r="H49" i="38"/>
  <c r="H51" i="38"/>
  <c r="H53" i="38"/>
  <c r="H55" i="38"/>
  <c r="H57" i="38"/>
  <c r="H59" i="38"/>
  <c r="H61" i="38"/>
  <c r="H2" i="38"/>
  <c r="H4" i="38"/>
  <c r="H6" i="38"/>
  <c r="H8" i="38"/>
  <c r="H10" i="38"/>
  <c r="H12" i="38"/>
  <c r="H14" i="38"/>
  <c r="H16" i="38"/>
  <c r="H18" i="38"/>
  <c r="H20" i="38"/>
  <c r="H22" i="38"/>
  <c r="H24" i="38"/>
  <c r="H26" i="38"/>
  <c r="H28" i="38"/>
  <c r="H30" i="38"/>
  <c r="H32" i="38"/>
  <c r="H34" i="38"/>
  <c r="H36" i="38"/>
  <c r="H38" i="38"/>
  <c r="H40" i="38"/>
  <c r="H42" i="38"/>
  <c r="H44" i="38"/>
  <c r="H46" i="38"/>
  <c r="H48" i="38"/>
  <c r="H50" i="38"/>
  <c r="H52" i="38"/>
  <c r="H54" i="38"/>
  <c r="H56" i="38"/>
  <c r="H58" i="38"/>
  <c r="H60" i="38"/>
  <c r="H62" i="38"/>
  <c r="E10" i="1" l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5" i="1"/>
  <c r="E14" i="1"/>
  <c r="E13" i="1"/>
  <c r="E12" i="1"/>
  <c r="E11" i="1"/>
  <c r="E9" i="1"/>
  <c r="E8" i="1"/>
  <c r="E7" i="1"/>
  <c r="E6" i="1"/>
  <c r="E5" i="1"/>
  <c r="E4" i="1"/>
  <c r="E3" i="1"/>
  <c r="A3" i="35"/>
  <c r="A3" i="28"/>
  <c r="A4" i="28"/>
  <c r="A2" i="18"/>
  <c r="A4" i="26"/>
  <c r="A3" i="32"/>
  <c r="A4" i="19"/>
  <c r="A4" i="22"/>
  <c r="A2" i="19"/>
  <c r="A4" i="34"/>
  <c r="A3" i="27"/>
  <c r="A2" i="27"/>
  <c r="A4" i="16"/>
  <c r="A3" i="16"/>
  <c r="A4" i="36"/>
  <c r="A3" i="31"/>
  <c r="A2" i="31"/>
  <c r="A4" i="20"/>
  <c r="A4" i="3"/>
  <c r="A3" i="36"/>
  <c r="A3" i="30"/>
  <c r="A4" i="30"/>
  <c r="A2" i="20"/>
  <c r="A2" i="3"/>
  <c r="A2" i="36"/>
  <c r="A4" i="29"/>
  <c r="A2" i="30"/>
  <c r="A3" i="19"/>
  <c r="A4" i="31"/>
  <c r="A4" i="35"/>
  <c r="A2" i="29"/>
  <c r="A3" i="29"/>
  <c r="A4" i="18"/>
  <c r="A4" i="21"/>
  <c r="A3" i="23"/>
  <c r="A3" i="20"/>
  <c r="A2" i="35"/>
  <c r="A4" i="27"/>
  <c r="A2" i="28"/>
  <c r="A3" i="17"/>
  <c r="A3" i="26"/>
  <c r="A2" i="32"/>
  <c r="A4" i="17"/>
  <c r="A2" i="22"/>
  <c r="A3" i="18"/>
  <c r="A3" i="34"/>
  <c r="A2" i="34"/>
  <c r="A4" i="25"/>
  <c r="A2" i="26"/>
  <c r="A3" i="3"/>
  <c r="A2" i="16"/>
  <c r="A4" i="33"/>
  <c r="A2" i="25"/>
  <c r="A3" i="25"/>
  <c r="A2" i="23"/>
  <c r="A3" i="21"/>
  <c r="A3" i="33"/>
  <c r="A3" i="24"/>
  <c r="A4" i="24"/>
  <c r="A3" i="22"/>
  <c r="A2" i="17"/>
  <c r="A2" i="33"/>
  <c r="A4" i="23"/>
  <c r="A2" i="24"/>
  <c r="A2" i="21"/>
  <c r="A4" i="32"/>
  <c r="E2" i="36" l="1"/>
  <c r="E2" i="35"/>
  <c r="E2" i="34"/>
  <c r="E2" i="33"/>
  <c r="E2" i="32"/>
  <c r="E2" i="18"/>
  <c r="E2" i="20"/>
  <c r="E2" i="22"/>
  <c r="E2" i="3"/>
  <c r="E2" i="17"/>
  <c r="E2" i="19"/>
  <c r="E2" i="21"/>
  <c r="E2" i="23"/>
  <c r="E2" i="25"/>
  <c r="E2" i="29"/>
  <c r="E2" i="16"/>
  <c r="E2" i="24"/>
  <c r="E2" i="26"/>
  <c r="E2" i="27"/>
  <c r="E2" i="28"/>
  <c r="E2" i="30"/>
  <c r="E2" i="31"/>
</calcChain>
</file>

<file path=xl/sharedStrings.xml><?xml version="1.0" encoding="utf-8"?>
<sst xmlns="http://schemas.openxmlformats.org/spreadsheetml/2006/main" count="526" uniqueCount="341">
  <si>
    <t>Номер маршрута</t>
  </si>
  <si>
    <t>Наименование маршрута</t>
  </si>
  <si>
    <t>Имя файла</t>
  </si>
  <si>
    <t>barsuki</t>
  </si>
  <si>
    <t>raduga</t>
  </si>
  <si>
    <t>zamlinie</t>
  </si>
  <si>
    <t>Барсуки</t>
  </si>
  <si>
    <t>Замлынье</t>
  </si>
  <si>
    <t>Содержимое файла</t>
  </si>
  <si>
    <t>(не более 8 симв.)</t>
  </si>
  <si>
    <t>(не более 20 симв.)</t>
  </si>
  <si>
    <t>1 Труда - КЗТШ</t>
  </si>
  <si>
    <t>4 Советская-Косьё</t>
  </si>
  <si>
    <t>5 в/ч-Рокосовского</t>
  </si>
  <si>
    <t>7 в/ч-Магистральная</t>
  </si>
  <si>
    <t>8 АС Жодино-КЗТШ</t>
  </si>
  <si>
    <t>8a АС Жодино-КЗТШ</t>
  </si>
  <si>
    <t>8_ КЗТШ-АС Жодино</t>
  </si>
  <si>
    <t>9 Бажора-КЗТШ</t>
  </si>
  <si>
    <t>2</t>
  </si>
  <si>
    <t>4</t>
  </si>
  <si>
    <t>5</t>
  </si>
  <si>
    <t>6</t>
  </si>
  <si>
    <t>7</t>
  </si>
  <si>
    <t>8</t>
  </si>
  <si>
    <t>9</t>
  </si>
  <si>
    <t>11</t>
  </si>
  <si>
    <t>3</t>
  </si>
  <si>
    <t>6a</t>
  </si>
  <si>
    <t>8a</t>
  </si>
  <si>
    <t>8_</t>
  </si>
  <si>
    <t>3 Кузн.3-Новогрядск.</t>
  </si>
  <si>
    <t>2 Бажора-Пож. часть</t>
  </si>
  <si>
    <t>6а Советск.-9 мр-н</t>
  </si>
  <si>
    <t>6 Советск.-Пож.часть</t>
  </si>
  <si>
    <t>11 Труда-Вост.кладб.</t>
  </si>
  <si>
    <t>automob</t>
  </si>
  <si>
    <t>budagovo</t>
  </si>
  <si>
    <t>deti</t>
  </si>
  <si>
    <t>gor1smol</t>
  </si>
  <si>
    <t>jalov</t>
  </si>
  <si>
    <t>ljutka</t>
  </si>
  <si>
    <t>logoisk</t>
  </si>
  <si>
    <t>napalki</t>
  </si>
  <si>
    <t>pov_zur</t>
  </si>
  <si>
    <t>rodnik</t>
  </si>
  <si>
    <t>sluzhebn</t>
  </si>
  <si>
    <t>snekpro</t>
  </si>
  <si>
    <t>stroit</t>
  </si>
  <si>
    <t>sutoki</t>
  </si>
  <si>
    <t>tochil</t>
  </si>
  <si>
    <t>uzefovo</t>
  </si>
  <si>
    <t>v_park</t>
  </si>
  <si>
    <t>zakaz</t>
  </si>
  <si>
    <t>zel_bor</t>
  </si>
  <si>
    <t>zhurav</t>
  </si>
  <si>
    <t>Город 1 Смолевичи</t>
  </si>
  <si>
    <t>с/т Автомобилист</t>
  </si>
  <si>
    <t>с/т Радуга</t>
  </si>
  <si>
    <t>с/т Строитель</t>
  </si>
  <si>
    <t>с/т Журавинка</t>
  </si>
  <si>
    <t>пов. с/т Журавинка</t>
  </si>
  <si>
    <t>Будагово</t>
  </si>
  <si>
    <t>ДЕТИ</t>
  </si>
  <si>
    <t>Яловица</t>
  </si>
  <si>
    <t>Лютка</t>
  </si>
  <si>
    <t>Логойск</t>
  </si>
  <si>
    <t>Напалки</t>
  </si>
  <si>
    <t>с/т Родничок</t>
  </si>
  <si>
    <t>СЛУЖЕБНЫЙ</t>
  </si>
  <si>
    <t>СНЕКПРО</t>
  </si>
  <si>
    <t>Сутоки</t>
  </si>
  <si>
    <t>Точилище</t>
  </si>
  <si>
    <t>Юзефово</t>
  </si>
  <si>
    <t>В ПАРК</t>
  </si>
  <si>
    <t>ЗАКАЗНОЙ</t>
  </si>
  <si>
    <t>Зеленый Бор</t>
  </si>
  <si>
    <t>Начало нумерация пунктов в route.ini</t>
  </si>
  <si>
    <t>Номер пункта для загрузки заголовков маршрутов</t>
  </si>
  <si>
    <t>(в gBuse)</t>
  </si>
  <si>
    <t>(с именем листа + ".ini")</t>
  </si>
  <si>
    <t>Строка на листе route</t>
  </si>
  <si>
    <t>Пункт</t>
  </si>
  <si>
    <t>Заголовок</t>
  </si>
  <si>
    <t>Звук</t>
  </si>
  <si>
    <t>Остановка</t>
  </si>
  <si>
    <t>Конечная</t>
  </si>
  <si>
    <t>Автовокзал</t>
  </si>
  <si>
    <t>Диспетчерская станция</t>
  </si>
  <si>
    <t>Гостиница</t>
  </si>
  <si>
    <t>Площадь</t>
  </si>
  <si>
    <t>Проспект</t>
  </si>
  <si>
    <t>Станция метро</t>
  </si>
  <si>
    <t>Улица</t>
  </si>
  <si>
    <t>ostor</t>
  </si>
  <si>
    <t>kanc</t>
  </si>
  <si>
    <t>av</t>
  </si>
  <si>
    <t>ds</t>
  </si>
  <si>
    <t>gos</t>
  </si>
  <si>
    <t>ko</t>
  </si>
  <si>
    <t>pl</t>
  </si>
  <si>
    <t>pr</t>
  </si>
  <si>
    <t>sm</t>
  </si>
  <si>
    <t>ul</t>
  </si>
  <si>
    <t>Папка с озвучкой констант</t>
  </si>
  <si>
    <t>Папка с озвучкой остановок</t>
  </si>
  <si>
    <t>mp3_knst</t>
  </si>
  <si>
    <t>mp3_ost</t>
  </si>
  <si>
    <t>ost</t>
  </si>
  <si>
    <t>Остор., дв. закр. След. ост.</t>
  </si>
  <si>
    <t>5ssh</t>
  </si>
  <si>
    <t>8marta</t>
  </si>
  <si>
    <t>8mikra</t>
  </si>
  <si>
    <t>8ssh</t>
  </si>
  <si>
    <t>50letokt</t>
  </si>
  <si>
    <t>avtomobi</t>
  </si>
  <si>
    <t>avtostan</t>
  </si>
  <si>
    <t>azs</t>
  </si>
  <si>
    <t>bajora</t>
  </si>
  <si>
    <t>belaz</t>
  </si>
  <si>
    <t>boguslav</t>
  </si>
  <si>
    <t>bol`nica</t>
  </si>
  <si>
    <t>carkva</t>
  </si>
  <si>
    <t>darojnay</t>
  </si>
  <si>
    <t>elseti</t>
  </si>
  <si>
    <t>gagarina</t>
  </si>
  <si>
    <t>gdk</t>
  </si>
  <si>
    <t>inst-zem</t>
  </si>
  <si>
    <t>inst-zve</t>
  </si>
  <si>
    <t>itk</t>
  </si>
  <si>
    <t>jd</t>
  </si>
  <si>
    <t>jen-gimn</t>
  </si>
  <si>
    <t>kalinina</t>
  </si>
  <si>
    <t>kastel</t>
  </si>
  <si>
    <t>kladbvos</t>
  </si>
  <si>
    <t>kupriyan</t>
  </si>
  <si>
    <t>kztsh</t>
  </si>
  <si>
    <t>lag</t>
  </si>
  <si>
    <t>lenina</t>
  </si>
  <si>
    <t>leninska</t>
  </si>
  <si>
    <t>lesnaya</t>
  </si>
  <si>
    <t>lesoceh</t>
  </si>
  <si>
    <t>magazin</t>
  </si>
  <si>
    <t>magistra</t>
  </si>
  <si>
    <t>mira</t>
  </si>
  <si>
    <t>moskovsk</t>
  </si>
  <si>
    <t>nagornay</t>
  </si>
  <si>
    <t>ostrovsk</t>
  </si>
  <si>
    <t>paliklin</t>
  </si>
  <si>
    <t>partizan</t>
  </si>
  <si>
    <t>pochta</t>
  </si>
  <si>
    <t>pojarnay</t>
  </si>
  <si>
    <t>pyaschan</t>
  </si>
  <si>
    <t>rokosovs</t>
  </si>
  <si>
    <t>rwnok</t>
  </si>
  <si>
    <t>sberbank</t>
  </si>
  <si>
    <t>skarwnw</t>
  </si>
  <si>
    <t>sudob-kl</t>
  </si>
  <si>
    <t>suhogrya</t>
  </si>
  <si>
    <t>svitanak</t>
  </si>
  <si>
    <t>swrokvas</t>
  </si>
  <si>
    <t>tamoj</t>
  </si>
  <si>
    <t>tc</t>
  </si>
  <si>
    <t>tec</t>
  </si>
  <si>
    <t>truda</t>
  </si>
  <si>
    <t>universa</t>
  </si>
  <si>
    <t>vch</t>
  </si>
  <si>
    <t>venis`e</t>
  </si>
  <si>
    <t>yunost`</t>
  </si>
  <si>
    <t>Наименование</t>
  </si>
  <si>
    <t>ИТК-8</t>
  </si>
  <si>
    <t>Женская гимназия</t>
  </si>
  <si>
    <t>ЖД Вокзал</t>
  </si>
  <si>
    <t>ул.Калинина</t>
  </si>
  <si>
    <t>ул.Московская</t>
  </si>
  <si>
    <t>ул.Партизанская</t>
  </si>
  <si>
    <t>ул.Сырокваша</t>
  </si>
  <si>
    <t>пр-т Мира</t>
  </si>
  <si>
    <t>ул.Гагарина</t>
  </si>
  <si>
    <t>СШ № 5</t>
  </si>
  <si>
    <t>ул.Рокоссовского</t>
  </si>
  <si>
    <t>ул.Бажора</t>
  </si>
  <si>
    <t>8 микрорайон</t>
  </si>
  <si>
    <t>СШ № 8</t>
  </si>
  <si>
    <t>Магазин</t>
  </si>
  <si>
    <t>Перекресток</t>
  </si>
  <si>
    <t>Автостанция</t>
  </si>
  <si>
    <t>АЗС</t>
  </si>
  <si>
    <t>Бажора</t>
  </si>
  <si>
    <t>Больница</t>
  </si>
  <si>
    <t>Что звучит</t>
  </si>
  <si>
    <t>Пятая сярэдняя школа</t>
  </si>
  <si>
    <t>Восьмага сакавiка</t>
  </si>
  <si>
    <t>Озвучка</t>
  </si>
  <si>
    <t>проф.</t>
  </si>
  <si>
    <t>любит.</t>
  </si>
  <si>
    <t>Восьмы мiкрараён</t>
  </si>
  <si>
    <t>Восьмая сярэдняя школа</t>
  </si>
  <si>
    <t>Пятiдзесяцiгодзя кастрычнiка</t>
  </si>
  <si>
    <t>Магазiн</t>
  </si>
  <si>
    <t>Перакрыжаванне</t>
  </si>
  <si>
    <t>метро</t>
  </si>
  <si>
    <t>Аутамабiлiстау</t>
  </si>
  <si>
    <t>Аутастанцыя</t>
  </si>
  <si>
    <t>Транспартная прахадная БелАЗ</t>
  </si>
  <si>
    <t>Багуслау Поле</t>
  </si>
  <si>
    <t>Гарадская бальнiца</t>
  </si>
  <si>
    <t>Царква</t>
  </si>
  <si>
    <t>Церковь</t>
  </si>
  <si>
    <t>Дарожная</t>
  </si>
  <si>
    <t>Электрасецi</t>
  </si>
  <si>
    <t>Электросети</t>
  </si>
  <si>
    <t>Гагарына</t>
  </si>
  <si>
    <t>Гарадскi палац культуры i адпачынку</t>
  </si>
  <si>
    <t>Дом культуры</t>
  </si>
  <si>
    <t>Беларускi iнстытут земляробства</t>
  </si>
  <si>
    <t>Беларускi iнстытут жывёлагадоулi</t>
  </si>
  <si>
    <t>Выпрауленчая установа нумар восем</t>
  </si>
  <si>
    <t>Чыгуначны вакзал</t>
  </si>
  <si>
    <t>Жаночая гiмназiя</t>
  </si>
  <si>
    <t>Калiнiна</t>
  </si>
  <si>
    <t>Костел</t>
  </si>
  <si>
    <t>Вост.кладб.</t>
  </si>
  <si>
    <t>КЗТШ</t>
  </si>
  <si>
    <t>пр-т Ленина</t>
  </si>
  <si>
    <t>Праспект Ленiна</t>
  </si>
  <si>
    <t>Ленинская</t>
  </si>
  <si>
    <t>Лясная</t>
  </si>
  <si>
    <t>Лесоцех</t>
  </si>
  <si>
    <t>Магазин Рублевский</t>
  </si>
  <si>
    <t>Магiстральная</t>
  </si>
  <si>
    <t>Праспект Мiру</t>
  </si>
  <si>
    <t>Маскоуская</t>
  </si>
  <si>
    <t>Нагорная</t>
  </si>
  <si>
    <t>Астроускага</t>
  </si>
  <si>
    <t>Поликлиника</t>
  </si>
  <si>
    <t>Палiклiнiка</t>
  </si>
  <si>
    <t>Касцёл</t>
  </si>
  <si>
    <t>Купрыянава</t>
  </si>
  <si>
    <t>Кузнечны завод цяжкiх штамповак</t>
  </si>
  <si>
    <t>Лагойская</t>
  </si>
  <si>
    <t>Лесацех</t>
  </si>
  <si>
    <t>Партызанская</t>
  </si>
  <si>
    <t>Почта</t>
  </si>
  <si>
    <t>Адзяленне паштовай сувязi</t>
  </si>
  <si>
    <t>Пожарная</t>
  </si>
  <si>
    <t>Пажарная</t>
  </si>
  <si>
    <t>Пясчаная</t>
  </si>
  <si>
    <t>Ракасоускага</t>
  </si>
  <si>
    <t>Стодедовский</t>
  </si>
  <si>
    <t>Рынак Стадедаускi</t>
  </si>
  <si>
    <t>Сбербанк</t>
  </si>
  <si>
    <t>пр-т Скорины</t>
  </si>
  <si>
    <t>Праспект Скарыны</t>
  </si>
  <si>
    <t>Могiлкi Усходняе</t>
  </si>
  <si>
    <t>Судоб.кладб.</t>
  </si>
  <si>
    <t>Могiлкi Судабоускае</t>
  </si>
  <si>
    <t>Сухаградская</t>
  </si>
  <si>
    <t>Свитанок</t>
  </si>
  <si>
    <t>Акцыянернае таварыства Свiтанак</t>
  </si>
  <si>
    <t>Дзьмiтрыя Сыракваша</t>
  </si>
  <si>
    <t>Таможня</t>
  </si>
  <si>
    <t>Мытны</t>
  </si>
  <si>
    <t>Торг.центр</t>
  </si>
  <si>
    <t>Тарговы цэнтр</t>
  </si>
  <si>
    <t>ТЭЦ</t>
  </si>
  <si>
    <t>Жодзiнская ТЭЦ</t>
  </si>
  <si>
    <t>Працы</t>
  </si>
  <si>
    <t>Универсам</t>
  </si>
  <si>
    <t>Унiверсам центральны</t>
  </si>
  <si>
    <t>Воинская часть</t>
  </si>
  <si>
    <t>Вайсковая часць</t>
  </si>
  <si>
    <t>пр-т Венисье</t>
  </si>
  <si>
    <t>Праспект Венiс'е</t>
  </si>
  <si>
    <t>к/т Юность</t>
  </si>
  <si>
    <t>Кінатэатр Юнасць</t>
  </si>
  <si>
    <t>Инст. земледелия</t>
  </si>
  <si>
    <t>Инст. животновод.</t>
  </si>
  <si>
    <t>маг. Рублевский</t>
  </si>
  <si>
    <t>Транс.прох. БелАЗ</t>
  </si>
  <si>
    <t>Префикс
озвучки</t>
  </si>
  <si>
    <t>ул.50 лет Октяб.</t>
  </si>
  <si>
    <t>ул.8 Марта</t>
  </si>
  <si>
    <t>ул.Автомобилист.</t>
  </si>
  <si>
    <t>ул.Богуслав Поле</t>
  </si>
  <si>
    <t>ул.Дорожная</t>
  </si>
  <si>
    <t>ул.Куприянова</t>
  </si>
  <si>
    <t>ул.Ленинская</t>
  </si>
  <si>
    <t>ул.Лесная</t>
  </si>
  <si>
    <t>ул.Логойская</t>
  </si>
  <si>
    <t>ул.Магистральная</t>
  </si>
  <si>
    <t>ул.Нагорная</t>
  </si>
  <si>
    <t>ул.Островская</t>
  </si>
  <si>
    <t>ул.Песчаная</t>
  </si>
  <si>
    <t>ул.Сухогрядская</t>
  </si>
  <si>
    <t>ул.Труда</t>
  </si>
  <si>
    <t>Номер</t>
  </si>
  <si>
    <t>1 строка</t>
  </si>
  <si>
    <t>2 строка</t>
  </si>
  <si>
    <t>1</t>
  </si>
  <si>
    <t>ул. Труда</t>
  </si>
  <si>
    <t>ул. Бажора</t>
  </si>
  <si>
    <t>ул. Советская</t>
  </si>
  <si>
    <t>Косьё</t>
  </si>
  <si>
    <t>Пожарная часть</t>
  </si>
  <si>
    <t>Кузнечный-3</t>
  </si>
  <si>
    <t>Новогрядская</t>
  </si>
  <si>
    <t>АС Жодино</t>
  </si>
  <si>
    <t>В/ЧАСТЬ</t>
  </si>
  <si>
    <t>Рокоссовского</t>
  </si>
  <si>
    <t>6А</t>
  </si>
  <si>
    <t>9-й микрорайон</t>
  </si>
  <si>
    <t>ул. Магистральная</t>
  </si>
  <si>
    <t>8А</t>
  </si>
  <si>
    <t>КЗТШ-АС Жодино</t>
  </si>
  <si>
    <t>ч/з Рокоссовск.</t>
  </si>
  <si>
    <t>Восточное кладб.</t>
  </si>
  <si>
    <t>Город-1</t>
  </si>
  <si>
    <t>СМОЛЕВИЧИ</t>
  </si>
  <si>
    <t>208С</t>
  </si>
  <si>
    <t>ЖОДИНО</t>
  </si>
  <si>
    <t>212С</t>
  </si>
  <si>
    <t>219С</t>
  </si>
  <si>
    <t>204С</t>
  </si>
  <si>
    <t>211С</t>
  </si>
  <si>
    <t>209С</t>
  </si>
  <si>
    <t>205С</t>
  </si>
  <si>
    <t>197С</t>
  </si>
  <si>
    <t>ТОЧИЛИЩЕ</t>
  </si>
  <si>
    <t>216С</t>
  </si>
  <si>
    <t>202С</t>
  </si>
  <si>
    <t>210С</t>
  </si>
  <si>
    <t>207Э</t>
  </si>
  <si>
    <t>214Э</t>
  </si>
  <si>
    <t>201Э</t>
  </si>
  <si>
    <t>213Э</t>
  </si>
  <si>
    <t>203Э</t>
  </si>
  <si>
    <t>Автомобилист</t>
  </si>
  <si>
    <t>пов.Журавинка</t>
  </si>
  <si>
    <t>АВТОБУС</t>
  </si>
  <si>
    <t>СЛЕДУЕТ В ПАРК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</si>
</sst>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2" borderId="0" xfId="0" applyFill="1"/>
    <xf numFmtId="0" fontId="5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3" x14ac:dyDescent="0.25"/>
  <cols>
    <col min="1" max="1" width="45.125" bestFit="1" customWidth="1"/>
  </cols>
  <sheetData>
    <row r="1" spans="1:2" x14ac:dyDescent="0.25">
      <c r="A1" t="s">
        <v>77</v>
      </c>
      <c r="B1">
        <v>0</v>
      </c>
    </row>
    <row r="2" spans="1:2" x14ac:dyDescent="0.25">
      <c r="A2" t="s">
        <v>78</v>
      </c>
      <c r="B2">
        <v>100</v>
      </c>
    </row>
    <row r="3" spans="1:2" x14ac:dyDescent="0.25">
      <c r="A3" t="s">
        <v>104</v>
      </c>
      <c r="B3" t="s">
        <v>106</v>
      </c>
    </row>
    <row r="4" spans="1:2" x14ac:dyDescent="0.25">
      <c r="A4" t="s">
        <v>105</v>
      </c>
      <c r="B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zel_bor</v>
      </c>
      <c r="E2" s="16" t="str">
        <f ca="1">"&lt;unit"&amp;NomZagMar&amp;"&gt; """&amp;$A$3&amp;""""&amp;" {i 0, t 002, l "&amp;$A$4&amp;" "&amp;$A$4&amp;", d 000}"</f>
        <v>&lt;unit100&gt; "Зеленый Бор" {i 0, t 002, l 211 211, d 000}</v>
      </c>
    </row>
    <row r="3" spans="1:5" x14ac:dyDescent="0.25">
      <c r="A3" s="15" t="str">
        <f ca="1">INDIRECT(ADDRESS($B$1,2,4,1,"route"))</f>
        <v>Зеленый Бор</v>
      </c>
    </row>
    <row r="4" spans="1:5" x14ac:dyDescent="0.25">
      <c r="A4" s="15" t="str">
        <f ca="1">TEXT(INDIRECT(ADDRESS($B$1,1,4,1,"route")),"000")</f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logoisk</v>
      </c>
      <c r="E2" s="16" t="str">
        <f ca="1">"&lt;unit"&amp;NomZagMar&amp;"&gt; """&amp;$A$3&amp;""""&amp;" {i 0, t 002, l "&amp;$A$4&amp;" "&amp;$A$4&amp;", d 000}"</f>
        <v>&lt;unit100&gt; "Логойск" {i 0, t 002, l 197 197, d 000}</v>
      </c>
    </row>
    <row r="3" spans="1:5" x14ac:dyDescent="0.25">
      <c r="A3" s="15" t="str">
        <f ca="1">INDIRECT(ADDRESS($B$1,2,4,1,"route"))</f>
        <v>Логойск</v>
      </c>
    </row>
    <row r="4" spans="1:5" x14ac:dyDescent="0.25">
      <c r="A4" s="15" t="str">
        <f ca="1">TEXT(INDIRECT(ADDRESS($B$1,1,4,1,"route")),"000")</f>
        <v>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ljutka</v>
      </c>
      <c r="E2" s="16" t="str">
        <f ca="1">"&lt;unit"&amp;NomZagMar&amp;"&gt; """&amp;$A$3&amp;""""&amp;" {i 0, t 002, l "&amp;$A$4&amp;" "&amp;$A$4&amp;", d 000}"</f>
        <v>&lt;unit100&gt; "Лютка" {i 0, t 002, l 204 204, d 000}</v>
      </c>
    </row>
    <row r="3" spans="1:5" x14ac:dyDescent="0.25">
      <c r="A3" s="15" t="str">
        <f ca="1">INDIRECT(ADDRESS($B$1,2,4,1,"route"))</f>
        <v>Лютка</v>
      </c>
    </row>
    <row r="4" spans="1:5" x14ac:dyDescent="0.25">
      <c r="A4" s="15" t="str">
        <f ca="1">TEXT(INDIRECT(ADDRESS($B$1,1,4,1,"route")),"000")</f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napalki</v>
      </c>
      <c r="E2" s="16" t="str">
        <f ca="1">"&lt;unit"&amp;NomZagMar&amp;"&gt; """&amp;$A$3&amp;""""&amp;" {i 0, t 002, l "&amp;$A$4&amp;" "&amp;$A$4&amp;", d 000}"</f>
        <v>&lt;unit100&gt; "Напалки" {i 0, t 002, l 205 205, d 000}</v>
      </c>
    </row>
    <row r="3" spans="1:5" x14ac:dyDescent="0.25">
      <c r="A3" s="15" t="str">
        <f ca="1">INDIRECT(ADDRESS($B$1,2,4,1,"route"))</f>
        <v>Напалки</v>
      </c>
    </row>
    <row r="4" spans="1:5" x14ac:dyDescent="0.25">
      <c r="A4" s="15" t="str">
        <f ca="1">TEXT(INDIRECT(ADDRESS($B$1,1,4,1,"route")),"000")</f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sutoki</v>
      </c>
      <c r="E2" s="16" t="str">
        <f ca="1">"&lt;unit"&amp;NomZagMar&amp;"&gt; """&amp;$A$3&amp;""""&amp;" {i 0, t 002, l "&amp;$A$4&amp;" "&amp;$A$4&amp;", d 000}"</f>
        <v>&lt;unit100&gt; "Сутоки" {i 0, t 002, l 216 216, d 000}</v>
      </c>
    </row>
    <row r="3" spans="1:5" x14ac:dyDescent="0.25">
      <c r="A3" s="15" t="str">
        <f ca="1">INDIRECT(ADDRESS($B$1,2,4,1,"route"))</f>
        <v>Сутоки</v>
      </c>
    </row>
    <row r="4" spans="1:5" x14ac:dyDescent="0.25">
      <c r="A4" s="15" t="str">
        <f ca="1">TEXT(INDIRECT(ADDRESS($B$1,1,4,1,"route")),"000")</f>
        <v>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27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tochil</v>
      </c>
      <c r="E2" s="16" t="str">
        <f ca="1">"&lt;unit"&amp;NomZagMar&amp;"&gt; """&amp;$A$3&amp;""""&amp;" {i 0, t 002, l "&amp;$A$4&amp;" "&amp;$A$4&amp;", d 000}"</f>
        <v>&lt;unit100&gt; "Точилище" {i 0, t 002, l 209 209, d 000}</v>
      </c>
    </row>
    <row r="3" spans="1:5" x14ac:dyDescent="0.25">
      <c r="A3" s="15" t="str">
        <f ca="1">INDIRECT(ADDRESS($B$1,2,4,1,"route"))</f>
        <v>Точилище</v>
      </c>
    </row>
    <row r="4" spans="1:5" x14ac:dyDescent="0.25">
      <c r="A4" s="15" t="str">
        <f ca="1">TEXT(INDIRECT(ADDRESS($B$1,1,4,1,"route")),"000")</f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uzefovo</v>
      </c>
      <c r="E2" s="16" t="str">
        <f ca="1">"&lt;unit"&amp;NomZagMar&amp;"&gt; """&amp;$A$3&amp;""""&amp;" {i 0, t 002, l "&amp;$A$4&amp;" "&amp;$A$4&amp;", d 000}"</f>
        <v>&lt;unit100&gt; "Юзефово" {i 0, t 002, l 202 202, d 000}</v>
      </c>
    </row>
    <row r="3" spans="1:5" x14ac:dyDescent="0.25">
      <c r="A3" s="15" t="str">
        <f ca="1">INDIRECT(ADDRESS($B$1,2,4,1,"route"))</f>
        <v>Юзефово</v>
      </c>
    </row>
    <row r="4" spans="1:5" x14ac:dyDescent="0.25">
      <c r="A4" s="15" t="str">
        <f ca="1">TEXT(INDIRECT(ADDRESS($B$1,1,4,1,"route")),"000")</f>
        <v>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jalov</v>
      </c>
      <c r="E2" s="16" t="str">
        <f ca="1">"&lt;unit"&amp;NomZagMar&amp;"&gt; """&amp;$A$3&amp;""""&amp;" {i 0, t 002, l "&amp;$A$4&amp;" "&amp;$A$4&amp;", d 000}"</f>
        <v>&lt;unit100&gt; "Яловица" {i 0, t 002, l 210 210, d 000}</v>
      </c>
    </row>
    <row r="3" spans="1:5" x14ac:dyDescent="0.25">
      <c r="A3" s="15" t="str">
        <f ca="1">INDIRECT(ADDRESS($B$1,2,4,1,"route"))</f>
        <v>Яловица</v>
      </c>
    </row>
    <row r="4" spans="1:5" x14ac:dyDescent="0.25">
      <c r="A4" s="15" t="str">
        <f ca="1">TEXT(INDIRECT(ADDRESS($B$1,1,4,1,"route")),"000")</f>
        <v>210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automob</v>
      </c>
      <c r="E2" s="16" t="str">
        <f ca="1">"&lt;unit"&amp;NomZagMar&amp;"&gt; """&amp;$A$3&amp;""""&amp;" {i 0, t 002, l "&amp;$A$4&amp;" "&amp;$A$4&amp;", d 000}"</f>
        <v>&lt;unit100&gt; "с/т Автомобилист" {i 0, t 002, l 207 207, d 000}</v>
      </c>
    </row>
    <row r="3" spans="1:5" x14ac:dyDescent="0.25">
      <c r="A3" s="15" t="str">
        <f ca="1">INDIRECT(ADDRESS($B$1,2,4,1,"route"))</f>
        <v>с/т Автомобилист</v>
      </c>
    </row>
    <row r="4" spans="1:5" x14ac:dyDescent="0.25">
      <c r="A4" s="15" t="str">
        <f ca="1">TEXT(INDIRECT(ADDRESS($B$1,1,4,1,"route")),"000")</f>
        <v>207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zhurav</v>
      </c>
      <c r="E2" s="16" t="str">
        <f ca="1">"&lt;unit"&amp;NomZagMar&amp;"&gt; """&amp;$A$3&amp;""""&amp;" {i 0, t 002, l "&amp;$A$4&amp;" "&amp;$A$4&amp;", d 000}"</f>
        <v>&lt;unit100&gt; "с/т Журавинка" {i 0, t 002, l 214 214, d 000}</v>
      </c>
    </row>
    <row r="3" spans="1:5" x14ac:dyDescent="0.25">
      <c r="A3" s="15" t="str">
        <f ca="1">INDIRECT(ADDRESS($B$1,2,4,1,"route"))</f>
        <v>с/т Журавинка</v>
      </c>
    </row>
    <row r="4" spans="1:5" x14ac:dyDescent="0.25">
      <c r="A4" s="15" t="str">
        <f ca="1">TEXT(INDIRECT(ADDRESS($B$1,1,4,1,"route")),"000")</f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defaultRowHeight="14.3" x14ac:dyDescent="0.25"/>
  <cols>
    <col min="1" max="1" width="24.875" bestFit="1" customWidth="1"/>
    <col min="5" max="5" width="60.75" style="6" customWidth="1"/>
  </cols>
  <sheetData>
    <row r="1" spans="1:5" s="1" customFormat="1" x14ac:dyDescent="0.25">
      <c r="A1" s="1" t="s">
        <v>83</v>
      </c>
      <c r="B1" s="10" t="s">
        <v>82</v>
      </c>
      <c r="C1" s="7" t="s">
        <v>84</v>
      </c>
      <c r="E1" s="4" t="s">
        <v>8</v>
      </c>
    </row>
    <row r="2" spans="1:5" x14ac:dyDescent="0.25">
      <c r="A2" t="s">
        <v>87</v>
      </c>
      <c r="B2">
        <v>921</v>
      </c>
      <c r="C2" t="s">
        <v>96</v>
      </c>
      <c r="E2" s="16" t="str">
        <f t="shared" ref="E2:E12" si="0">"&lt;unit"&amp;B2&amp;"&gt; """&amp;A2&amp;""""&amp;" {v ""\"&amp;mp3_knst&amp;"\"&amp;C2&amp;".mp3"", w 01}"</f>
        <v>&lt;unit921&gt; "Автовокзал" {v "\mp3_knst\av.mp3", w 01}</v>
      </c>
    </row>
    <row r="3" spans="1:5" x14ac:dyDescent="0.25">
      <c r="A3" t="s">
        <v>89</v>
      </c>
      <c r="B3">
        <v>923</v>
      </c>
      <c r="C3" t="s">
        <v>98</v>
      </c>
      <c r="E3" s="16" t="str">
        <f t="shared" si="0"/>
        <v>&lt;unit923&gt; "Гостиница" {v "\mp3_knst\gos.mp3", w 01}</v>
      </c>
    </row>
    <row r="4" spans="1:5" x14ac:dyDescent="0.25">
      <c r="A4" t="s">
        <v>88</v>
      </c>
      <c r="B4">
        <v>922</v>
      </c>
      <c r="C4" t="s">
        <v>97</v>
      </c>
      <c r="E4" s="16" t="str">
        <f t="shared" si="0"/>
        <v>&lt;unit922&gt; "Диспетчерская станция" {v "\mp3_knst\ds.mp3", w 01}</v>
      </c>
    </row>
    <row r="5" spans="1:5" x14ac:dyDescent="0.25">
      <c r="A5" t="s">
        <v>86</v>
      </c>
      <c r="B5">
        <v>903</v>
      </c>
      <c r="C5" t="s">
        <v>95</v>
      </c>
      <c r="E5" s="16" t="str">
        <f t="shared" si="0"/>
        <v>&lt;unit903&gt; "Конечная" {v "\mp3_knst\kanc.mp3", w 01}</v>
      </c>
    </row>
    <row r="6" spans="1:5" x14ac:dyDescent="0.25">
      <c r="A6" t="s">
        <v>86</v>
      </c>
      <c r="B6">
        <v>924</v>
      </c>
      <c r="C6" t="s">
        <v>99</v>
      </c>
      <c r="E6" s="16" t="str">
        <f t="shared" si="0"/>
        <v>&lt;unit924&gt; "Конечная" {v "\mp3_knst\ko.mp3", w 01}</v>
      </c>
    </row>
    <row r="7" spans="1:5" x14ac:dyDescent="0.25">
      <c r="A7" t="s">
        <v>85</v>
      </c>
      <c r="B7">
        <v>902</v>
      </c>
      <c r="C7" t="s">
        <v>108</v>
      </c>
      <c r="E7" s="16" t="str">
        <f t="shared" si="0"/>
        <v>&lt;unit902&gt; "Остановка" {v "\mp3_knst\ost.mp3", w 01}</v>
      </c>
    </row>
    <row r="8" spans="1:5" x14ac:dyDescent="0.25">
      <c r="A8" t="s">
        <v>109</v>
      </c>
      <c r="B8">
        <v>900</v>
      </c>
      <c r="C8" t="s">
        <v>94</v>
      </c>
      <c r="E8" s="16" t="str">
        <f t="shared" si="0"/>
        <v>&lt;unit900&gt; "Остор., дв. закр. След. ост." {v "\mp3_knst\ostor.mp3", w 01}</v>
      </c>
    </row>
    <row r="9" spans="1:5" x14ac:dyDescent="0.25">
      <c r="A9" t="s">
        <v>90</v>
      </c>
      <c r="B9">
        <v>925</v>
      </c>
      <c r="C9" t="s">
        <v>100</v>
      </c>
      <c r="E9" s="16" t="str">
        <f t="shared" si="0"/>
        <v>&lt;unit925&gt; "Площадь" {v "\mp3_knst\pl.mp3", w 01}</v>
      </c>
    </row>
    <row r="10" spans="1:5" x14ac:dyDescent="0.25">
      <c r="A10" t="s">
        <v>91</v>
      </c>
      <c r="B10">
        <v>926</v>
      </c>
      <c r="C10" t="s">
        <v>101</v>
      </c>
      <c r="E10" s="16" t="str">
        <f t="shared" si="0"/>
        <v>&lt;unit926&gt; "Проспект" {v "\mp3_knst\pr.mp3", w 01}</v>
      </c>
    </row>
    <row r="11" spans="1:5" x14ac:dyDescent="0.25">
      <c r="A11" t="s">
        <v>92</v>
      </c>
      <c r="B11">
        <v>927</v>
      </c>
      <c r="C11" t="s">
        <v>102</v>
      </c>
      <c r="E11" s="16" t="str">
        <f t="shared" si="0"/>
        <v>&lt;unit927&gt; "Станция метро" {v "\mp3_knst\sm.mp3", w 01}</v>
      </c>
    </row>
    <row r="12" spans="1:5" x14ac:dyDescent="0.25">
      <c r="A12" t="s">
        <v>93</v>
      </c>
      <c r="B12">
        <v>928</v>
      </c>
      <c r="C12" t="s">
        <v>103</v>
      </c>
      <c r="E12" s="16" t="str">
        <f t="shared" si="0"/>
        <v>&lt;unit928&gt; "Улица" {v "\mp3_knst\ul.mp3", w 01}</v>
      </c>
    </row>
  </sheetData>
  <sortState ref="A2:E12">
    <sortCondition ref="A2:A12"/>
  </sortState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pov_zur</v>
      </c>
      <c r="E2" s="16" t="str">
        <f ca="1">"&lt;unit"&amp;NomZagMar&amp;"&gt; """&amp;$A$3&amp;""""&amp;" {i 0, t 002, l "&amp;$A$4&amp;" "&amp;$A$4&amp;", d 000}"</f>
        <v>&lt;unit100&gt; "пов. с/т Журавинка" {i 0, t 002, l 614 614, d 000}</v>
      </c>
    </row>
    <row r="3" spans="1:5" x14ac:dyDescent="0.25">
      <c r="A3" s="15" t="str">
        <f ca="1">INDIRECT(ADDRESS($B$1,2,4,1,"route"))</f>
        <v>пов. с/т Журавинка</v>
      </c>
    </row>
    <row r="4" spans="1:5" x14ac:dyDescent="0.25">
      <c r="A4" s="15" t="str">
        <f ca="1">TEXT(INDIRECT(ADDRESS($B$1,1,4,1,"route")),"000")</f>
        <v>614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raduga</v>
      </c>
      <c r="E2" s="16" t="str">
        <f ca="1">"&lt;unit"&amp;NomZagMar&amp;"&gt; """&amp;$A$3&amp;""""&amp;" {i 0, t 002, l "&amp;$A$4&amp;" "&amp;$A$4&amp;", d 000}"</f>
        <v>&lt;unit100&gt; "с/т Радуга" {i 0, t 002, l 201 201, d 000}</v>
      </c>
    </row>
    <row r="3" spans="1:5" x14ac:dyDescent="0.25">
      <c r="A3" s="15" t="str">
        <f ca="1">INDIRECT(ADDRESS($B$1,2,4,1,"route"))</f>
        <v>с/т Радуга</v>
      </c>
    </row>
    <row r="4" spans="1:5" x14ac:dyDescent="0.25">
      <c r="A4" s="15" t="str">
        <f ca="1">TEXT(INDIRECT(ADDRESS($B$1,1,4,1,"route")),"000")</f>
        <v>201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rodnik</v>
      </c>
      <c r="E2" s="16" t="str">
        <f ca="1">"&lt;unit"&amp;NomZagMar&amp;"&gt; """&amp;$A$3&amp;""""&amp;" {i 0, t 002, l "&amp;$A$4&amp;" "&amp;$A$4&amp;", d 000}"</f>
        <v>&lt;unit100&gt; "с/т Родничок" {i 0, t 002, l 213 213, d 000}</v>
      </c>
    </row>
    <row r="3" spans="1:5" x14ac:dyDescent="0.25">
      <c r="A3" s="15" t="str">
        <f ca="1">INDIRECT(ADDRESS($B$1,2,4,1,"route"))</f>
        <v>с/т Родничок</v>
      </c>
    </row>
    <row r="4" spans="1:5" x14ac:dyDescent="0.25">
      <c r="A4" s="15" t="str">
        <f ca="1">TEXT(INDIRECT(ADDRESS($B$1,1,4,1,"route")),"000")</f>
        <v>213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stroit</v>
      </c>
      <c r="E2" s="16" t="str">
        <f ca="1">"&lt;unit"&amp;NomZagMar&amp;"&gt; """&amp;$A$3&amp;""""&amp;" {i 0, t 002, l "&amp;$A$4&amp;" "&amp;$A$4&amp;", d 000}"</f>
        <v>&lt;unit100&gt; "с/т Строитель" {i 0, t 002, l 203 203, d 000}</v>
      </c>
    </row>
    <row r="3" spans="1:5" x14ac:dyDescent="0.25">
      <c r="A3" s="15" t="str">
        <f ca="1">INDIRECT(ADDRESS($B$1,2,4,1,"route"))</f>
        <v>с/т Строитель</v>
      </c>
    </row>
    <row r="4" spans="1:5" x14ac:dyDescent="0.25">
      <c r="A4" s="15" t="str">
        <f ca="1">TEXT(INDIRECT(ADDRESS($B$1,1,4,1,"route")),"000")</f>
        <v>203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sluzhebn</v>
      </c>
      <c r="E2" s="16" t="str">
        <f ca="1">"&lt;unit"&amp;NomZagMar&amp;"&gt; """&amp;$A$3&amp;""""&amp;" {i 0, t 002, l "&amp;$A$4&amp;" "&amp;$A$4&amp;", d 000}"</f>
        <v>&lt;unit100&gt; "СЛУЖЕБНЫЙ" {i 0, t 002, l 600 600, d 000}</v>
      </c>
    </row>
    <row r="3" spans="1:5" x14ac:dyDescent="0.25">
      <c r="A3" s="15" t="str">
        <f ca="1">INDIRECT(ADDRESS($B$1,2,4,1,"route"))</f>
        <v>СЛУЖЕБНЫЙ</v>
      </c>
    </row>
    <row r="4" spans="1:5" x14ac:dyDescent="0.25">
      <c r="A4" s="15" t="str">
        <f ca="1">TEXT(INDIRECT(ADDRESS($B$1,1,4,1,"route")),"000")</f>
        <v>600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zakaz</v>
      </c>
      <c r="E2" s="16" t="str">
        <f ca="1">"&lt;unit"&amp;NomZagMar&amp;"&gt; """&amp;$A$3&amp;""""&amp;" {i 0, t 002, l "&amp;$A$4&amp;" "&amp;$A$4&amp;", d 000}"</f>
        <v>&lt;unit100&gt; "ЗАКАЗНОЙ" {i 0, t 002, l 601 601, d 000}</v>
      </c>
    </row>
    <row r="3" spans="1:5" x14ac:dyDescent="0.25">
      <c r="A3" s="15" t="str">
        <f ca="1">INDIRECT(ADDRESS($B$1,2,4,1,"route"))</f>
        <v>ЗАКАЗНОЙ</v>
      </c>
    </row>
    <row r="4" spans="1:5" x14ac:dyDescent="0.25">
      <c r="A4" s="15" t="str">
        <f ca="1">TEXT(INDIRECT(ADDRESS($B$1,1,4,1,"route")),"000")</f>
        <v>601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snekpro</v>
      </c>
      <c r="E2" s="16" t="str">
        <f ca="1">"&lt;unit"&amp;NomZagMar&amp;"&gt; """&amp;$A$3&amp;""""&amp;" {i 0, t 002, l "&amp;$A$4&amp;" "&amp;$A$4&amp;", d 000}"</f>
        <v>&lt;unit100&gt; "СНЕКПРО" {i 0, t 002, l 602 602, d 000}</v>
      </c>
    </row>
    <row r="3" spans="1:5" x14ac:dyDescent="0.25">
      <c r="A3" s="15" t="str">
        <f ca="1">INDIRECT(ADDRESS($B$1,2,4,1,"route"))</f>
        <v>СНЕКПРО</v>
      </c>
    </row>
    <row r="4" spans="1:5" x14ac:dyDescent="0.25">
      <c r="A4" s="15" t="str">
        <f ca="1">TEXT(INDIRECT(ADDRESS($B$1,1,4,1,"route")),"000")</f>
        <v>602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deti</v>
      </c>
      <c r="E2" s="16" t="str">
        <f ca="1">"&lt;unit"&amp;NomZagMar&amp;"&gt; """&amp;$A$3&amp;""""&amp;" {i 0, t 002, l "&amp;$A$4&amp;" "&amp;$A$4&amp;", d 000}"</f>
        <v>&lt;unit100&gt; "ДЕТИ" {i 0, t 002, l 603 603, d 000}</v>
      </c>
    </row>
    <row r="3" spans="1:5" x14ac:dyDescent="0.25">
      <c r="A3" s="15" t="str">
        <f ca="1">INDIRECT(ADDRESS($B$1,2,4,1,"route"))</f>
        <v>ДЕТИ</v>
      </c>
    </row>
    <row r="4" spans="1:5" x14ac:dyDescent="0.25">
      <c r="A4" s="15" t="str">
        <f ca="1">TEXT(INDIRECT(ADDRESS($B$1,1,4,1,"route")),"000")</f>
        <v>603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v_park</v>
      </c>
      <c r="E2" s="16" t="str">
        <f ca="1">"&lt;unit"&amp;NomZagMar&amp;"&gt; """&amp;$A$3&amp;""""&amp;" {i 0, t 002, l "&amp;$A$4&amp;" "&amp;$A$4&amp;", d 000}"</f>
        <v>&lt;unit100&gt; "В ПАРК" {i 0, t 002, l 604 604, d 000}</v>
      </c>
    </row>
    <row r="3" spans="1:5" x14ac:dyDescent="0.25">
      <c r="A3" s="15" t="str">
        <f ca="1">INDIRECT(ADDRESS($B$1,2,4,1,"route"))</f>
        <v>В ПАРК</v>
      </c>
    </row>
    <row r="4" spans="1:5" x14ac:dyDescent="0.25">
      <c r="A4" s="15" t="str">
        <f ca="1">TEXT(INDIRECT(ADDRESS($B$1,1,4,1,"route")),"000")</f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52" sqref="H52"/>
    </sheetView>
  </sheetViews>
  <sheetFormatPr defaultRowHeight="14.3" x14ac:dyDescent="0.25"/>
  <cols>
    <col min="2" max="2" width="22.25" bestFit="1" customWidth="1"/>
    <col min="3" max="3" width="31.5" bestFit="1" customWidth="1"/>
    <col min="4" max="4" width="7.5" bestFit="1" customWidth="1"/>
    <col min="5" max="5" width="12.75" style="9" bestFit="1" customWidth="1"/>
    <col min="6" max="6" width="5.875" style="19" customWidth="1"/>
    <col min="7" max="7" width="24.5" bestFit="1" customWidth="1"/>
    <col min="8" max="8" width="29.75" bestFit="1" customWidth="1"/>
  </cols>
  <sheetData>
    <row r="1" spans="1:8" s="1" customFormat="1" ht="28.55" x14ac:dyDescent="0.25">
      <c r="A1" s="17" t="s">
        <v>280</v>
      </c>
      <c r="B1" s="10" t="s">
        <v>169</v>
      </c>
      <c r="C1" s="1" t="s">
        <v>190</v>
      </c>
      <c r="D1" s="1" t="s">
        <v>193</v>
      </c>
      <c r="E1" s="7" t="s">
        <v>84</v>
      </c>
      <c r="F1" s="18"/>
      <c r="H1" s="4"/>
    </row>
    <row r="2" spans="1:8" x14ac:dyDescent="0.25">
      <c r="B2" t="s">
        <v>182</v>
      </c>
      <c r="C2" t="s">
        <v>196</v>
      </c>
      <c r="D2" t="s">
        <v>195</v>
      </c>
      <c r="E2" s="9" t="s">
        <v>112</v>
      </c>
      <c r="F2" s="19" t="str">
        <f t="shared" ref="F2:F33" si="0">IFERROR("c "&amp;VLOOKUP(A2,Punkti,2,FALSE),"")</f>
        <v/>
      </c>
      <c r="G2" t="str">
        <f t="shared" ref="G2:G33" si="1">"v ""\"&amp;mp3_ost&amp;"\"&amp;E2&amp;".mp3"""</f>
        <v>v "\mp3_ost\8mikra.mp3"</v>
      </c>
      <c r="H2" t="e">
        <f t="shared" ref="H2:H62" ca="1" si="2">_xlfn.TEXTJOIN(", ",TRUE,F2:G2)</f>
        <v>#NAME?</v>
      </c>
    </row>
    <row r="3" spans="1:8" x14ac:dyDescent="0.25">
      <c r="B3" t="s">
        <v>186</v>
      </c>
      <c r="C3" t="s">
        <v>203</v>
      </c>
      <c r="D3" t="s">
        <v>194</v>
      </c>
      <c r="E3" s="9" t="s">
        <v>116</v>
      </c>
      <c r="F3" s="19" t="str">
        <f t="shared" si="0"/>
        <v/>
      </c>
      <c r="G3" t="str">
        <f t="shared" si="1"/>
        <v>v "\mp3_ost\avtostan.mp3"</v>
      </c>
      <c r="H3" t="e">
        <f t="shared" ca="1" si="2"/>
        <v>#NAME?</v>
      </c>
    </row>
    <row r="4" spans="1:8" x14ac:dyDescent="0.25">
      <c r="B4" t="s">
        <v>187</v>
      </c>
      <c r="C4" t="s">
        <v>187</v>
      </c>
      <c r="D4" t="s">
        <v>194</v>
      </c>
      <c r="E4" s="9" t="s">
        <v>117</v>
      </c>
      <c r="F4" s="19" t="str">
        <f t="shared" si="0"/>
        <v/>
      </c>
      <c r="G4" t="str">
        <f t="shared" si="1"/>
        <v>v "\mp3_ost\azs.mp3"</v>
      </c>
      <c r="H4" t="e">
        <f t="shared" ca="1" si="2"/>
        <v>#NAME?</v>
      </c>
    </row>
    <row r="5" spans="1:8" x14ac:dyDescent="0.25">
      <c r="B5" t="s">
        <v>189</v>
      </c>
      <c r="C5" t="s">
        <v>206</v>
      </c>
      <c r="D5" t="s">
        <v>194</v>
      </c>
      <c r="E5" s="9" t="s">
        <v>121</v>
      </c>
      <c r="F5" s="19" t="str">
        <f t="shared" si="0"/>
        <v/>
      </c>
      <c r="G5" t="str">
        <f t="shared" si="1"/>
        <v>v "\mp3_ost\bol`nica.mp3"</v>
      </c>
      <c r="H5" t="e">
        <f t="shared" ca="1" si="2"/>
        <v>#NAME?</v>
      </c>
    </row>
    <row r="6" spans="1:8" x14ac:dyDescent="0.25">
      <c r="B6" t="s">
        <v>270</v>
      </c>
      <c r="C6" t="s">
        <v>271</v>
      </c>
      <c r="D6" t="s">
        <v>194</v>
      </c>
      <c r="E6" s="9" t="s">
        <v>166</v>
      </c>
      <c r="F6" s="19" t="str">
        <f t="shared" si="0"/>
        <v/>
      </c>
      <c r="G6" t="str">
        <f t="shared" si="1"/>
        <v>v "\mp3_ost\vch.mp3"</v>
      </c>
      <c r="H6" t="e">
        <f t="shared" ca="1" si="2"/>
        <v>#NAME?</v>
      </c>
    </row>
    <row r="7" spans="1:8" x14ac:dyDescent="0.25">
      <c r="B7" t="s">
        <v>222</v>
      </c>
      <c r="C7" t="s">
        <v>254</v>
      </c>
      <c r="D7" t="s">
        <v>194</v>
      </c>
      <c r="E7" s="9" t="s">
        <v>134</v>
      </c>
      <c r="F7" s="19" t="str">
        <f t="shared" si="0"/>
        <v/>
      </c>
      <c r="G7" t="str">
        <f t="shared" si="1"/>
        <v>v "\mp3_ost\kladbvos.mp3"</v>
      </c>
      <c r="H7" t="e">
        <f t="shared" ca="1" si="2"/>
        <v>#NAME?</v>
      </c>
    </row>
    <row r="8" spans="1:8" x14ac:dyDescent="0.25">
      <c r="B8" t="s">
        <v>214</v>
      </c>
      <c r="C8" t="s">
        <v>213</v>
      </c>
      <c r="D8" t="s">
        <v>194</v>
      </c>
      <c r="E8" s="9" t="s">
        <v>126</v>
      </c>
      <c r="F8" s="19" t="str">
        <f t="shared" si="0"/>
        <v/>
      </c>
      <c r="G8" t="str">
        <f t="shared" si="1"/>
        <v>v "\mp3_ost\gdk.mp3"</v>
      </c>
      <c r="H8" t="e">
        <f t="shared" ca="1" si="2"/>
        <v>#NAME?</v>
      </c>
    </row>
    <row r="9" spans="1:8" x14ac:dyDescent="0.25">
      <c r="B9" t="s">
        <v>172</v>
      </c>
      <c r="C9" t="s">
        <v>218</v>
      </c>
      <c r="D9" t="s">
        <v>194</v>
      </c>
      <c r="E9" s="9" t="s">
        <v>130</v>
      </c>
      <c r="F9" s="19" t="str">
        <f t="shared" si="0"/>
        <v/>
      </c>
      <c r="G9" t="str">
        <f t="shared" si="1"/>
        <v>v "\mp3_ost\jd.mp3"</v>
      </c>
      <c r="H9" t="e">
        <f t="shared" ca="1" si="2"/>
        <v>#NAME?</v>
      </c>
    </row>
    <row r="10" spans="1:8" x14ac:dyDescent="0.25">
      <c r="B10" t="s">
        <v>171</v>
      </c>
      <c r="C10" t="s">
        <v>219</v>
      </c>
      <c r="D10" t="s">
        <v>194</v>
      </c>
      <c r="E10" s="9" t="s">
        <v>131</v>
      </c>
      <c r="F10" s="19" t="str">
        <f t="shared" si="0"/>
        <v/>
      </c>
      <c r="G10" t="str">
        <f t="shared" si="1"/>
        <v>v "\mp3_ost\jen-gimn.mp3"</v>
      </c>
      <c r="H10" t="e">
        <f t="shared" ca="1" si="2"/>
        <v>#NAME?</v>
      </c>
    </row>
    <row r="11" spans="1:8" x14ac:dyDescent="0.25">
      <c r="B11" t="s">
        <v>277</v>
      </c>
      <c r="C11" t="s">
        <v>216</v>
      </c>
      <c r="D11" t="s">
        <v>194</v>
      </c>
      <c r="E11" s="9" t="s">
        <v>128</v>
      </c>
      <c r="F11" s="19" t="str">
        <f t="shared" si="0"/>
        <v/>
      </c>
      <c r="G11" t="str">
        <f t="shared" si="1"/>
        <v>v "\mp3_ost\inst-zve.mp3"</v>
      </c>
      <c r="H11" t="e">
        <f t="shared" ca="1" si="2"/>
        <v>#NAME?</v>
      </c>
    </row>
    <row r="12" spans="1:8" x14ac:dyDescent="0.25">
      <c r="B12" t="s">
        <v>276</v>
      </c>
      <c r="C12" t="s">
        <v>215</v>
      </c>
      <c r="D12" t="s">
        <v>194</v>
      </c>
      <c r="E12" s="9" t="s">
        <v>127</v>
      </c>
      <c r="F12" s="19" t="str">
        <f t="shared" si="0"/>
        <v/>
      </c>
      <c r="G12" t="str">
        <f t="shared" si="1"/>
        <v>v "\mp3_ost\inst-zem.mp3"</v>
      </c>
      <c r="H12" t="e">
        <f t="shared" ca="1" si="2"/>
        <v>#NAME?</v>
      </c>
    </row>
    <row r="13" spans="1:8" x14ac:dyDescent="0.25">
      <c r="B13" t="s">
        <v>170</v>
      </c>
      <c r="C13" t="s">
        <v>217</v>
      </c>
      <c r="D13" t="s">
        <v>194</v>
      </c>
      <c r="E13" s="9" t="s">
        <v>129</v>
      </c>
      <c r="F13" s="19" t="str">
        <f t="shared" si="0"/>
        <v/>
      </c>
      <c r="G13" t="str">
        <f t="shared" si="1"/>
        <v>v "\mp3_ost\itk.mp3"</v>
      </c>
      <c r="H13" t="e">
        <f t="shared" ca="1" si="2"/>
        <v>#NAME?</v>
      </c>
    </row>
    <row r="14" spans="1:8" x14ac:dyDescent="0.25">
      <c r="B14" t="s">
        <v>274</v>
      </c>
      <c r="C14" t="s">
        <v>275</v>
      </c>
      <c r="D14" t="s">
        <v>194</v>
      </c>
      <c r="E14" s="9" t="s">
        <v>168</v>
      </c>
      <c r="F14" s="19" t="str">
        <f t="shared" si="0"/>
        <v/>
      </c>
      <c r="G14" t="str">
        <f t="shared" si="1"/>
        <v>v "\mp3_ost\yunost`.mp3"</v>
      </c>
      <c r="H14" t="e">
        <f t="shared" ca="1" si="2"/>
        <v>#NAME?</v>
      </c>
    </row>
    <row r="15" spans="1:8" x14ac:dyDescent="0.25">
      <c r="B15" t="s">
        <v>223</v>
      </c>
      <c r="C15" t="s">
        <v>239</v>
      </c>
      <c r="D15" t="s">
        <v>194</v>
      </c>
      <c r="E15" s="9" t="s">
        <v>136</v>
      </c>
      <c r="F15" s="19" t="str">
        <f t="shared" si="0"/>
        <v/>
      </c>
      <c r="G15" t="str">
        <f t="shared" si="1"/>
        <v>v "\mp3_ost\kztsh.mp3"</v>
      </c>
      <c r="H15" t="e">
        <f t="shared" ca="1" si="2"/>
        <v>#NAME?</v>
      </c>
    </row>
    <row r="16" spans="1:8" x14ac:dyDescent="0.25">
      <c r="B16" t="s">
        <v>221</v>
      </c>
      <c r="C16" t="s">
        <v>237</v>
      </c>
      <c r="D16" t="s">
        <v>194</v>
      </c>
      <c r="E16" s="9" t="s">
        <v>133</v>
      </c>
      <c r="F16" s="19" t="str">
        <f t="shared" si="0"/>
        <v/>
      </c>
      <c r="G16" t="str">
        <f t="shared" si="1"/>
        <v>v "\mp3_ost\kastel.mp3"</v>
      </c>
      <c r="H16" t="e">
        <f t="shared" ca="1" si="2"/>
        <v>#NAME?</v>
      </c>
    </row>
    <row r="17" spans="2:8" x14ac:dyDescent="0.25">
      <c r="B17" t="s">
        <v>228</v>
      </c>
      <c r="C17" t="s">
        <v>241</v>
      </c>
      <c r="D17" t="s">
        <v>194</v>
      </c>
      <c r="E17" s="9" t="s">
        <v>141</v>
      </c>
      <c r="F17" s="19" t="str">
        <f t="shared" si="0"/>
        <v/>
      </c>
      <c r="G17" t="str">
        <f t="shared" si="1"/>
        <v>v "\mp3_ost\lesoceh.mp3"</v>
      </c>
      <c r="H17" t="e">
        <f t="shared" ca="1" si="2"/>
        <v>#NAME?</v>
      </c>
    </row>
    <row r="18" spans="2:8" x14ac:dyDescent="0.25">
      <c r="B18" t="s">
        <v>278</v>
      </c>
      <c r="C18" t="s">
        <v>229</v>
      </c>
      <c r="D18" t="s">
        <v>195</v>
      </c>
      <c r="E18" s="9" t="s">
        <v>142</v>
      </c>
      <c r="F18" s="19" t="str">
        <f t="shared" si="0"/>
        <v/>
      </c>
      <c r="G18" t="str">
        <f t="shared" si="1"/>
        <v>v "\mp3_ost\magazin.mp3"</v>
      </c>
      <c r="H18" t="e">
        <f t="shared" ca="1" si="2"/>
        <v>#NAME?</v>
      </c>
    </row>
    <row r="19" spans="2:8" x14ac:dyDescent="0.25">
      <c r="B19" t="s">
        <v>184</v>
      </c>
      <c r="C19" t="s">
        <v>199</v>
      </c>
      <c r="D19" t="s">
        <v>201</v>
      </c>
      <c r="E19" s="9">
        <v>308</v>
      </c>
      <c r="F19" s="19" t="str">
        <f t="shared" si="0"/>
        <v/>
      </c>
      <c r="G19" t="str">
        <f t="shared" si="1"/>
        <v>v "\mp3_ost\308.mp3"</v>
      </c>
      <c r="H19" t="e">
        <f t="shared" ca="1" si="2"/>
        <v>#NAME?</v>
      </c>
    </row>
    <row r="20" spans="2:8" x14ac:dyDescent="0.25">
      <c r="B20" t="s">
        <v>185</v>
      </c>
      <c r="C20" t="s">
        <v>200</v>
      </c>
      <c r="D20" t="s">
        <v>201</v>
      </c>
      <c r="E20" s="9">
        <v>936</v>
      </c>
      <c r="F20" s="19" t="str">
        <f t="shared" si="0"/>
        <v/>
      </c>
      <c r="G20" t="str">
        <f t="shared" si="1"/>
        <v>v "\mp3_ost\936.mp3"</v>
      </c>
      <c r="H20" t="e">
        <f t="shared" ca="1" si="2"/>
        <v>#NAME?</v>
      </c>
    </row>
    <row r="21" spans="2:8" x14ac:dyDescent="0.25">
      <c r="B21" t="s">
        <v>245</v>
      </c>
      <c r="C21" t="s">
        <v>246</v>
      </c>
      <c r="D21" t="s">
        <v>194</v>
      </c>
      <c r="E21" s="9" t="s">
        <v>151</v>
      </c>
      <c r="F21" s="19" t="str">
        <f t="shared" si="0"/>
        <v/>
      </c>
      <c r="G21" t="str">
        <f t="shared" si="1"/>
        <v>v "\mp3_ost\pojarnay.mp3"</v>
      </c>
      <c r="H21" t="e">
        <f t="shared" ca="1" si="2"/>
        <v>#NAME?</v>
      </c>
    </row>
    <row r="22" spans="2:8" x14ac:dyDescent="0.25">
      <c r="B22" t="s">
        <v>235</v>
      </c>
      <c r="C22" t="s">
        <v>236</v>
      </c>
      <c r="D22" t="s">
        <v>194</v>
      </c>
      <c r="E22" s="9" t="s">
        <v>148</v>
      </c>
      <c r="F22" s="19" t="str">
        <f t="shared" si="0"/>
        <v/>
      </c>
      <c r="G22" t="str">
        <f t="shared" si="1"/>
        <v>v "\mp3_ost\paliklin.mp3"</v>
      </c>
      <c r="H22" t="e">
        <f t="shared" ca="1" si="2"/>
        <v>#NAME?</v>
      </c>
    </row>
    <row r="23" spans="2:8" x14ac:dyDescent="0.25">
      <c r="B23" t="s">
        <v>243</v>
      </c>
      <c r="C23" t="s">
        <v>244</v>
      </c>
      <c r="D23" t="s">
        <v>194</v>
      </c>
      <c r="E23" s="9" t="s">
        <v>150</v>
      </c>
      <c r="F23" s="19" t="str">
        <f t="shared" si="0"/>
        <v/>
      </c>
      <c r="G23" t="str">
        <f t="shared" si="1"/>
        <v>v "\mp3_ost\pochta.mp3"</v>
      </c>
      <c r="H23" t="e">
        <f t="shared" ca="1" si="2"/>
        <v>#NAME?</v>
      </c>
    </row>
    <row r="24" spans="2:8" x14ac:dyDescent="0.25">
      <c r="B24" t="s">
        <v>272</v>
      </c>
      <c r="C24" t="s">
        <v>273</v>
      </c>
      <c r="D24" t="s">
        <v>194</v>
      </c>
      <c r="E24" s="9" t="s">
        <v>167</v>
      </c>
      <c r="F24" s="19" t="str">
        <f t="shared" si="0"/>
        <v/>
      </c>
      <c r="G24" t="str">
        <f t="shared" si="1"/>
        <v>v "\mp3_ost\venis`e.mp3"</v>
      </c>
      <c r="H24" t="e">
        <f t="shared" ca="1" si="2"/>
        <v>#NAME?</v>
      </c>
    </row>
    <row r="25" spans="2:8" x14ac:dyDescent="0.25">
      <c r="B25" t="s">
        <v>224</v>
      </c>
      <c r="C25" t="s">
        <v>225</v>
      </c>
      <c r="D25" t="s">
        <v>194</v>
      </c>
      <c r="E25" s="9" t="s">
        <v>138</v>
      </c>
      <c r="F25" s="19" t="str">
        <f t="shared" si="0"/>
        <v/>
      </c>
      <c r="G25" t="str">
        <f t="shared" si="1"/>
        <v>v "\mp3_ost\lenina.mp3"</v>
      </c>
      <c r="H25" t="e">
        <f t="shared" ca="1" si="2"/>
        <v>#NAME?</v>
      </c>
    </row>
    <row r="26" spans="2:8" x14ac:dyDescent="0.25">
      <c r="B26" t="s">
        <v>177</v>
      </c>
      <c r="C26" t="s">
        <v>231</v>
      </c>
      <c r="D26" t="s">
        <v>194</v>
      </c>
      <c r="E26" s="9" t="s">
        <v>144</v>
      </c>
      <c r="F26" s="19" t="str">
        <f t="shared" si="0"/>
        <v/>
      </c>
      <c r="G26" t="str">
        <f t="shared" si="1"/>
        <v>v "\mp3_ost\mira.mp3"</v>
      </c>
      <c r="H26" t="e">
        <f t="shared" ca="1" si="2"/>
        <v>#NAME?</v>
      </c>
    </row>
    <row r="27" spans="2:8" x14ac:dyDescent="0.25">
      <c r="B27" t="s">
        <v>252</v>
      </c>
      <c r="C27" t="s">
        <v>253</v>
      </c>
      <c r="D27" t="s">
        <v>194</v>
      </c>
      <c r="E27" s="9" t="s">
        <v>156</v>
      </c>
      <c r="F27" s="19" t="str">
        <f t="shared" si="0"/>
        <v/>
      </c>
      <c r="G27" t="str">
        <f t="shared" si="1"/>
        <v>v "\mp3_ost\skarwnw.mp3"</v>
      </c>
      <c r="H27" t="e">
        <f t="shared" ca="1" si="2"/>
        <v>#NAME?</v>
      </c>
    </row>
    <row r="28" spans="2:8" x14ac:dyDescent="0.25">
      <c r="B28" t="s">
        <v>251</v>
      </c>
      <c r="C28" t="s">
        <v>251</v>
      </c>
      <c r="D28" t="s">
        <v>194</v>
      </c>
      <c r="E28" s="9" t="s">
        <v>155</v>
      </c>
      <c r="F28" s="19" t="str">
        <f t="shared" si="0"/>
        <v/>
      </c>
      <c r="G28" t="str">
        <f t="shared" si="1"/>
        <v>v "\mp3_ost\sberbank.mp3"</v>
      </c>
      <c r="H28" t="e">
        <f t="shared" ca="1" si="2"/>
        <v>#NAME?</v>
      </c>
    </row>
    <row r="29" spans="2:8" x14ac:dyDescent="0.25">
      <c r="B29" t="s">
        <v>258</v>
      </c>
      <c r="C29" t="s">
        <v>259</v>
      </c>
      <c r="D29" t="s">
        <v>194</v>
      </c>
      <c r="E29" s="9" t="s">
        <v>159</v>
      </c>
      <c r="F29" s="19" t="str">
        <f t="shared" si="0"/>
        <v/>
      </c>
      <c r="G29" t="str">
        <f t="shared" si="1"/>
        <v>v "\mp3_ost\svitanak.mp3"</v>
      </c>
      <c r="H29" t="e">
        <f t="shared" ca="1" si="2"/>
        <v>#NAME?</v>
      </c>
    </row>
    <row r="30" spans="2:8" x14ac:dyDescent="0.25">
      <c r="B30" t="s">
        <v>249</v>
      </c>
      <c r="C30" t="s">
        <v>250</v>
      </c>
      <c r="D30" t="s">
        <v>194</v>
      </c>
      <c r="E30" s="9" t="s">
        <v>154</v>
      </c>
      <c r="F30" s="19" t="str">
        <f t="shared" si="0"/>
        <v/>
      </c>
      <c r="G30" t="str">
        <f t="shared" si="1"/>
        <v>v "\mp3_ost\rwnok.mp3"</v>
      </c>
      <c r="H30" t="e">
        <f t="shared" ca="1" si="2"/>
        <v>#NAME?</v>
      </c>
    </row>
    <row r="31" spans="2:8" x14ac:dyDescent="0.25">
      <c r="B31" t="s">
        <v>255</v>
      </c>
      <c r="C31" t="s">
        <v>256</v>
      </c>
      <c r="D31" t="s">
        <v>194</v>
      </c>
      <c r="E31" s="9" t="s">
        <v>157</v>
      </c>
      <c r="F31" s="19" t="str">
        <f t="shared" si="0"/>
        <v/>
      </c>
      <c r="G31" t="str">
        <f t="shared" si="1"/>
        <v>v "\mp3_ost\sudob-kl.mp3"</v>
      </c>
      <c r="H31" t="e">
        <f t="shared" ca="1" si="2"/>
        <v>#NAME?</v>
      </c>
    </row>
    <row r="32" spans="2:8" x14ac:dyDescent="0.25">
      <c r="B32" t="s">
        <v>179</v>
      </c>
      <c r="C32" t="s">
        <v>191</v>
      </c>
      <c r="D32" t="s">
        <v>194</v>
      </c>
      <c r="E32" s="9" t="s">
        <v>110</v>
      </c>
      <c r="F32" s="19" t="str">
        <f t="shared" si="0"/>
        <v/>
      </c>
      <c r="G32" t="str">
        <f t="shared" si="1"/>
        <v>v "\mp3_ost\5ssh.mp3"</v>
      </c>
      <c r="H32" t="e">
        <f t="shared" ca="1" si="2"/>
        <v>#NAME?</v>
      </c>
    </row>
    <row r="33" spans="1:8" x14ac:dyDescent="0.25">
      <c r="B33" t="s">
        <v>183</v>
      </c>
      <c r="C33" t="s">
        <v>197</v>
      </c>
      <c r="D33" t="s">
        <v>194</v>
      </c>
      <c r="E33" s="9" t="s">
        <v>113</v>
      </c>
      <c r="F33" s="19" t="str">
        <f t="shared" si="0"/>
        <v/>
      </c>
      <c r="G33" t="str">
        <f t="shared" si="1"/>
        <v>v "\mp3_ost\8ssh.mp3"</v>
      </c>
      <c r="H33" t="e">
        <f t="shared" ca="1" si="2"/>
        <v>#NAME?</v>
      </c>
    </row>
    <row r="34" spans="1:8" x14ac:dyDescent="0.25">
      <c r="B34" t="s">
        <v>261</v>
      </c>
      <c r="C34" t="s">
        <v>262</v>
      </c>
      <c r="D34" t="s">
        <v>194</v>
      </c>
      <c r="E34" s="9" t="s">
        <v>161</v>
      </c>
      <c r="F34" s="19" t="str">
        <f t="shared" ref="F34:F62" si="3">IFERROR("c "&amp;VLOOKUP(A34,Punkti,2,FALSE),"")</f>
        <v/>
      </c>
      <c r="G34" t="str">
        <f t="shared" ref="G34:G62" si="4">"v ""\"&amp;mp3_ost&amp;"\"&amp;E34&amp;".mp3"""</f>
        <v>v "\mp3_ost\tamoj.mp3"</v>
      </c>
      <c r="H34" t="e">
        <f t="shared" ca="1" si="2"/>
        <v>#NAME?</v>
      </c>
    </row>
    <row r="35" spans="1:8" x14ac:dyDescent="0.25">
      <c r="B35" t="s">
        <v>263</v>
      </c>
      <c r="C35" t="s">
        <v>264</v>
      </c>
      <c r="D35" t="s">
        <v>194</v>
      </c>
      <c r="E35" s="9" t="s">
        <v>162</v>
      </c>
      <c r="F35" s="19" t="str">
        <f t="shared" si="3"/>
        <v/>
      </c>
      <c r="G35" t="str">
        <f t="shared" si="4"/>
        <v>v "\mp3_ost\tc.mp3"</v>
      </c>
      <c r="H35" t="e">
        <f t="shared" ca="1" si="2"/>
        <v>#NAME?</v>
      </c>
    </row>
    <row r="36" spans="1:8" x14ac:dyDescent="0.25">
      <c r="B36" t="s">
        <v>279</v>
      </c>
      <c r="C36" t="s">
        <v>204</v>
      </c>
      <c r="D36" t="s">
        <v>194</v>
      </c>
      <c r="E36" s="9" t="s">
        <v>119</v>
      </c>
      <c r="F36" s="19" t="str">
        <f t="shared" si="3"/>
        <v/>
      </c>
      <c r="G36" t="str">
        <f t="shared" si="4"/>
        <v>v "\mp3_ost\belaz.mp3"</v>
      </c>
      <c r="H36" t="e">
        <f t="shared" ca="1" si="2"/>
        <v>#NAME?</v>
      </c>
    </row>
    <row r="37" spans="1:8" x14ac:dyDescent="0.25">
      <c r="B37" t="s">
        <v>265</v>
      </c>
      <c r="C37" t="s">
        <v>266</v>
      </c>
      <c r="D37" t="s">
        <v>194</v>
      </c>
      <c r="E37" s="9" t="s">
        <v>163</v>
      </c>
      <c r="F37" s="19" t="str">
        <f t="shared" si="3"/>
        <v/>
      </c>
      <c r="G37" t="str">
        <f t="shared" si="4"/>
        <v>v "\mp3_ost\tec.mp3"</v>
      </c>
      <c r="H37" t="e">
        <f t="shared" ca="1" si="2"/>
        <v>#NAME?</v>
      </c>
    </row>
    <row r="38" spans="1:8" x14ac:dyDescent="0.25">
      <c r="A38" t="s">
        <v>93</v>
      </c>
      <c r="B38" t="s">
        <v>281</v>
      </c>
      <c r="C38" t="s">
        <v>198</v>
      </c>
      <c r="D38" t="s">
        <v>194</v>
      </c>
      <c r="E38" s="9" t="s">
        <v>114</v>
      </c>
      <c r="F38" s="19" t="str">
        <f t="shared" si="3"/>
        <v>c 928</v>
      </c>
      <c r="G38" t="str">
        <f t="shared" si="4"/>
        <v>v "\mp3_ost\50letokt.mp3"</v>
      </c>
      <c r="H38" t="e">
        <f t="shared" ca="1" si="2"/>
        <v>#NAME?</v>
      </c>
    </row>
    <row r="39" spans="1:8" x14ac:dyDescent="0.25">
      <c r="A39" t="s">
        <v>93</v>
      </c>
      <c r="B39" t="s">
        <v>282</v>
      </c>
      <c r="C39" t="s">
        <v>192</v>
      </c>
      <c r="D39" t="s">
        <v>194</v>
      </c>
      <c r="E39" s="9" t="s">
        <v>111</v>
      </c>
      <c r="F39" s="19" t="str">
        <f t="shared" si="3"/>
        <v>c 928</v>
      </c>
      <c r="G39" t="str">
        <f t="shared" si="4"/>
        <v>v "\mp3_ost\8marta.mp3"</v>
      </c>
      <c r="H39" t="e">
        <f t="shared" ca="1" si="2"/>
        <v>#NAME?</v>
      </c>
    </row>
    <row r="40" spans="1:8" x14ac:dyDescent="0.25">
      <c r="A40" t="s">
        <v>93</v>
      </c>
      <c r="B40" t="s">
        <v>283</v>
      </c>
      <c r="C40" t="s">
        <v>202</v>
      </c>
      <c r="D40" t="s">
        <v>194</v>
      </c>
      <c r="E40" s="9" t="s">
        <v>115</v>
      </c>
      <c r="F40" s="19" t="str">
        <f t="shared" si="3"/>
        <v>c 928</v>
      </c>
      <c r="G40" t="str">
        <f t="shared" si="4"/>
        <v>v "\mp3_ost\avtomobi.mp3"</v>
      </c>
      <c r="H40" t="e">
        <f t="shared" ca="1" si="2"/>
        <v>#NAME?</v>
      </c>
    </row>
    <row r="41" spans="1:8" x14ac:dyDescent="0.25">
      <c r="A41" t="s">
        <v>93</v>
      </c>
      <c r="B41" t="s">
        <v>181</v>
      </c>
      <c r="C41" t="s">
        <v>188</v>
      </c>
      <c r="D41" t="s">
        <v>194</v>
      </c>
      <c r="E41" s="9" t="s">
        <v>118</v>
      </c>
      <c r="F41" s="19" t="str">
        <f t="shared" si="3"/>
        <v>c 928</v>
      </c>
      <c r="G41" t="str">
        <f t="shared" si="4"/>
        <v>v "\mp3_ost\bajora.mp3"</v>
      </c>
      <c r="H41" t="e">
        <f t="shared" ca="1" si="2"/>
        <v>#NAME?</v>
      </c>
    </row>
    <row r="42" spans="1:8" x14ac:dyDescent="0.25">
      <c r="A42" t="s">
        <v>93</v>
      </c>
      <c r="B42" t="s">
        <v>284</v>
      </c>
      <c r="C42" t="s">
        <v>205</v>
      </c>
      <c r="D42" t="s">
        <v>194</v>
      </c>
      <c r="E42" s="9" t="s">
        <v>120</v>
      </c>
      <c r="F42" s="19" t="str">
        <f t="shared" si="3"/>
        <v>c 928</v>
      </c>
      <c r="G42" t="str">
        <f t="shared" si="4"/>
        <v>v "\mp3_ost\boguslav.mp3"</v>
      </c>
      <c r="H42" t="e">
        <f t="shared" ca="1" si="2"/>
        <v>#NAME?</v>
      </c>
    </row>
    <row r="43" spans="1:8" x14ac:dyDescent="0.25">
      <c r="A43" t="s">
        <v>93</v>
      </c>
      <c r="B43" t="s">
        <v>178</v>
      </c>
      <c r="C43" t="s">
        <v>212</v>
      </c>
      <c r="D43" t="s">
        <v>194</v>
      </c>
      <c r="E43" s="9" t="s">
        <v>125</v>
      </c>
      <c r="F43" s="19" t="str">
        <f t="shared" si="3"/>
        <v>c 928</v>
      </c>
      <c r="G43" t="str">
        <f t="shared" si="4"/>
        <v>v "\mp3_ost\gagarina.mp3"</v>
      </c>
      <c r="H43" t="e">
        <f t="shared" ca="1" si="2"/>
        <v>#NAME?</v>
      </c>
    </row>
    <row r="44" spans="1:8" x14ac:dyDescent="0.25">
      <c r="A44" t="s">
        <v>93</v>
      </c>
      <c r="B44" t="s">
        <v>285</v>
      </c>
      <c r="C44" t="s">
        <v>209</v>
      </c>
      <c r="D44" t="s">
        <v>194</v>
      </c>
      <c r="E44" s="9" t="s">
        <v>123</v>
      </c>
      <c r="F44" s="19" t="str">
        <f t="shared" si="3"/>
        <v>c 928</v>
      </c>
      <c r="G44" t="str">
        <f t="shared" si="4"/>
        <v>v "\mp3_ost\darojnay.mp3"</v>
      </c>
      <c r="H44" t="e">
        <f t="shared" ca="1" si="2"/>
        <v>#NAME?</v>
      </c>
    </row>
    <row r="45" spans="1:8" x14ac:dyDescent="0.25">
      <c r="A45" t="s">
        <v>93</v>
      </c>
      <c r="B45" t="s">
        <v>173</v>
      </c>
      <c r="C45" t="s">
        <v>220</v>
      </c>
      <c r="D45" t="s">
        <v>194</v>
      </c>
      <c r="E45" s="9" t="s">
        <v>132</v>
      </c>
      <c r="F45" s="19" t="str">
        <f t="shared" si="3"/>
        <v>c 928</v>
      </c>
      <c r="G45" t="str">
        <f t="shared" si="4"/>
        <v>v "\mp3_ost\kalinina.mp3"</v>
      </c>
      <c r="H45" t="e">
        <f t="shared" ca="1" si="2"/>
        <v>#NAME?</v>
      </c>
    </row>
    <row r="46" spans="1:8" x14ac:dyDescent="0.25">
      <c r="A46" t="s">
        <v>93</v>
      </c>
      <c r="B46" t="s">
        <v>286</v>
      </c>
      <c r="C46" t="s">
        <v>238</v>
      </c>
      <c r="D46" t="s">
        <v>194</v>
      </c>
      <c r="E46" s="9" t="s">
        <v>135</v>
      </c>
      <c r="F46" s="19" t="str">
        <f t="shared" si="3"/>
        <v>c 928</v>
      </c>
      <c r="G46" t="str">
        <f t="shared" si="4"/>
        <v>v "\mp3_ost\kupriyan.mp3"</v>
      </c>
      <c r="H46" t="e">
        <f t="shared" ca="1" si="2"/>
        <v>#NAME?</v>
      </c>
    </row>
    <row r="47" spans="1:8" x14ac:dyDescent="0.25">
      <c r="A47" t="s">
        <v>93</v>
      </c>
      <c r="B47" t="s">
        <v>287</v>
      </c>
      <c r="C47" t="s">
        <v>226</v>
      </c>
      <c r="D47" t="s">
        <v>195</v>
      </c>
      <c r="E47" s="9" t="s">
        <v>139</v>
      </c>
      <c r="F47" s="19" t="str">
        <f t="shared" si="3"/>
        <v>c 928</v>
      </c>
      <c r="G47" t="str">
        <f t="shared" si="4"/>
        <v>v "\mp3_ost\leninska.mp3"</v>
      </c>
      <c r="H47" t="e">
        <f t="shared" ca="1" si="2"/>
        <v>#NAME?</v>
      </c>
    </row>
    <row r="48" spans="1:8" x14ac:dyDescent="0.25">
      <c r="A48" t="s">
        <v>93</v>
      </c>
      <c r="B48" t="s">
        <v>288</v>
      </c>
      <c r="C48" t="s">
        <v>227</v>
      </c>
      <c r="D48" t="s">
        <v>194</v>
      </c>
      <c r="E48" s="9" t="s">
        <v>140</v>
      </c>
      <c r="F48" s="19" t="str">
        <f t="shared" si="3"/>
        <v>c 928</v>
      </c>
      <c r="G48" t="str">
        <f t="shared" si="4"/>
        <v>v "\mp3_ost\lesnaya.mp3"</v>
      </c>
      <c r="H48" t="e">
        <f t="shared" ca="1" si="2"/>
        <v>#NAME?</v>
      </c>
    </row>
    <row r="49" spans="1:8" x14ac:dyDescent="0.25">
      <c r="A49" t="s">
        <v>93</v>
      </c>
      <c r="B49" t="s">
        <v>289</v>
      </c>
      <c r="C49" t="s">
        <v>240</v>
      </c>
      <c r="D49" t="s">
        <v>195</v>
      </c>
      <c r="E49" s="9" t="s">
        <v>137</v>
      </c>
      <c r="F49" s="19" t="str">
        <f t="shared" si="3"/>
        <v>c 928</v>
      </c>
      <c r="G49" t="str">
        <f t="shared" si="4"/>
        <v>v "\mp3_ost\lag.mp3"</v>
      </c>
      <c r="H49" t="e">
        <f t="shared" ca="1" si="2"/>
        <v>#NAME?</v>
      </c>
    </row>
    <row r="50" spans="1:8" x14ac:dyDescent="0.25">
      <c r="A50" t="s">
        <v>93</v>
      </c>
      <c r="B50" t="s">
        <v>290</v>
      </c>
      <c r="C50" t="s">
        <v>230</v>
      </c>
      <c r="D50" t="s">
        <v>194</v>
      </c>
      <c r="E50" s="9" t="s">
        <v>143</v>
      </c>
      <c r="F50" s="19" t="str">
        <f t="shared" si="3"/>
        <v>c 928</v>
      </c>
      <c r="G50" t="str">
        <f t="shared" si="4"/>
        <v>v "\mp3_ost\magistra.mp3"</v>
      </c>
      <c r="H50" t="e">
        <f t="shared" ca="1" si="2"/>
        <v>#NAME?</v>
      </c>
    </row>
    <row r="51" spans="1:8" x14ac:dyDescent="0.25">
      <c r="A51" t="s">
        <v>93</v>
      </c>
      <c r="B51" t="s">
        <v>174</v>
      </c>
      <c r="C51" t="s">
        <v>232</v>
      </c>
      <c r="D51" t="s">
        <v>194</v>
      </c>
      <c r="E51" s="9" t="s">
        <v>145</v>
      </c>
      <c r="F51" s="19" t="str">
        <f t="shared" si="3"/>
        <v>c 928</v>
      </c>
      <c r="G51" t="str">
        <f t="shared" si="4"/>
        <v>v "\mp3_ost\moskovsk.mp3"</v>
      </c>
      <c r="H51" t="e">
        <f t="shared" ca="1" si="2"/>
        <v>#NAME?</v>
      </c>
    </row>
    <row r="52" spans="1:8" x14ac:dyDescent="0.25">
      <c r="A52" t="s">
        <v>93</v>
      </c>
      <c r="B52" t="s">
        <v>291</v>
      </c>
      <c r="C52" t="s">
        <v>233</v>
      </c>
      <c r="D52" t="s">
        <v>194</v>
      </c>
      <c r="E52" s="9" t="s">
        <v>146</v>
      </c>
      <c r="F52" s="19" t="str">
        <f t="shared" si="3"/>
        <v>c 928</v>
      </c>
      <c r="G52" t="str">
        <f t="shared" si="4"/>
        <v>v "\mp3_ost\nagornay.mp3"</v>
      </c>
      <c r="H52" t="e">
        <f t="shared" ca="1" si="2"/>
        <v>#NAME?</v>
      </c>
    </row>
    <row r="53" spans="1:8" x14ac:dyDescent="0.25">
      <c r="A53" t="s">
        <v>93</v>
      </c>
      <c r="B53" t="s">
        <v>292</v>
      </c>
      <c r="C53" t="s">
        <v>234</v>
      </c>
      <c r="D53" t="s">
        <v>194</v>
      </c>
      <c r="E53" s="9" t="s">
        <v>147</v>
      </c>
      <c r="F53" s="19" t="str">
        <f t="shared" si="3"/>
        <v>c 928</v>
      </c>
      <c r="G53" t="str">
        <f t="shared" si="4"/>
        <v>v "\mp3_ost\ostrovsk.mp3"</v>
      </c>
      <c r="H53" t="e">
        <f t="shared" ca="1" si="2"/>
        <v>#NAME?</v>
      </c>
    </row>
    <row r="54" spans="1:8" x14ac:dyDescent="0.25">
      <c r="A54" t="s">
        <v>93</v>
      </c>
      <c r="B54" t="s">
        <v>175</v>
      </c>
      <c r="C54" t="s">
        <v>242</v>
      </c>
      <c r="D54" t="s">
        <v>194</v>
      </c>
      <c r="E54" s="9" t="s">
        <v>149</v>
      </c>
      <c r="F54" s="19" t="str">
        <f t="shared" si="3"/>
        <v>c 928</v>
      </c>
      <c r="G54" t="str">
        <f t="shared" si="4"/>
        <v>v "\mp3_ost\partizan.mp3"</v>
      </c>
      <c r="H54" t="e">
        <f t="shared" ca="1" si="2"/>
        <v>#NAME?</v>
      </c>
    </row>
    <row r="55" spans="1:8" x14ac:dyDescent="0.25">
      <c r="A55" t="s">
        <v>93</v>
      </c>
      <c r="B55" t="s">
        <v>293</v>
      </c>
      <c r="C55" t="s">
        <v>247</v>
      </c>
      <c r="D55" t="s">
        <v>194</v>
      </c>
      <c r="E55" s="9" t="s">
        <v>152</v>
      </c>
      <c r="F55" s="19" t="str">
        <f t="shared" si="3"/>
        <v>c 928</v>
      </c>
      <c r="G55" t="str">
        <f t="shared" si="4"/>
        <v>v "\mp3_ost\pyaschan.mp3"</v>
      </c>
      <c r="H55" t="e">
        <f t="shared" ca="1" si="2"/>
        <v>#NAME?</v>
      </c>
    </row>
    <row r="56" spans="1:8" x14ac:dyDescent="0.25">
      <c r="A56" t="s">
        <v>93</v>
      </c>
      <c r="B56" t="s">
        <v>180</v>
      </c>
      <c r="C56" t="s">
        <v>248</v>
      </c>
      <c r="D56" t="s">
        <v>194</v>
      </c>
      <c r="E56" s="9" t="s">
        <v>153</v>
      </c>
      <c r="F56" s="19" t="str">
        <f t="shared" si="3"/>
        <v>c 928</v>
      </c>
      <c r="G56" t="str">
        <f t="shared" si="4"/>
        <v>v "\mp3_ost\rokosovs.mp3"</v>
      </c>
      <c r="H56" t="e">
        <f t="shared" ca="1" si="2"/>
        <v>#NAME?</v>
      </c>
    </row>
    <row r="57" spans="1:8" x14ac:dyDescent="0.25">
      <c r="A57" t="s">
        <v>93</v>
      </c>
      <c r="B57" t="s">
        <v>294</v>
      </c>
      <c r="C57" t="s">
        <v>257</v>
      </c>
      <c r="D57" t="s">
        <v>194</v>
      </c>
      <c r="E57" s="9" t="s">
        <v>158</v>
      </c>
      <c r="F57" s="19" t="str">
        <f t="shared" si="3"/>
        <v>c 928</v>
      </c>
      <c r="G57" t="str">
        <f t="shared" si="4"/>
        <v>v "\mp3_ost\suhogrya.mp3"</v>
      </c>
      <c r="H57" t="e">
        <f t="shared" ca="1" si="2"/>
        <v>#NAME?</v>
      </c>
    </row>
    <row r="58" spans="1:8" x14ac:dyDescent="0.25">
      <c r="A58" t="s">
        <v>93</v>
      </c>
      <c r="B58" t="s">
        <v>176</v>
      </c>
      <c r="C58" t="s">
        <v>260</v>
      </c>
      <c r="D58" t="s">
        <v>194</v>
      </c>
      <c r="E58" s="9" t="s">
        <v>160</v>
      </c>
      <c r="F58" s="19" t="str">
        <f t="shared" si="3"/>
        <v>c 928</v>
      </c>
      <c r="G58" t="str">
        <f t="shared" si="4"/>
        <v>v "\mp3_ost\swrokvas.mp3"</v>
      </c>
      <c r="H58" t="e">
        <f t="shared" ca="1" si="2"/>
        <v>#NAME?</v>
      </c>
    </row>
    <row r="59" spans="1:8" x14ac:dyDescent="0.25">
      <c r="A59" t="s">
        <v>93</v>
      </c>
      <c r="B59" t="s">
        <v>295</v>
      </c>
      <c r="C59" t="s">
        <v>267</v>
      </c>
      <c r="D59" t="s">
        <v>194</v>
      </c>
      <c r="E59" s="9" t="s">
        <v>164</v>
      </c>
      <c r="F59" s="19" t="str">
        <f t="shared" si="3"/>
        <v>c 928</v>
      </c>
      <c r="G59" t="str">
        <f t="shared" si="4"/>
        <v>v "\mp3_ost\truda.mp3"</v>
      </c>
      <c r="H59" t="e">
        <f t="shared" ca="1" si="2"/>
        <v>#NAME?</v>
      </c>
    </row>
    <row r="60" spans="1:8" x14ac:dyDescent="0.25">
      <c r="B60" t="s">
        <v>268</v>
      </c>
      <c r="C60" t="s">
        <v>269</v>
      </c>
      <c r="D60" t="s">
        <v>194</v>
      </c>
      <c r="E60" s="9" t="s">
        <v>165</v>
      </c>
      <c r="F60" s="19" t="str">
        <f t="shared" si="3"/>
        <v/>
      </c>
      <c r="G60" t="str">
        <f t="shared" si="4"/>
        <v>v "\mp3_ost\universa.mp3"</v>
      </c>
      <c r="H60" t="e">
        <f t="shared" ca="1" si="2"/>
        <v>#NAME?</v>
      </c>
    </row>
    <row r="61" spans="1:8" x14ac:dyDescent="0.25">
      <c r="B61" t="s">
        <v>208</v>
      </c>
      <c r="C61" t="s">
        <v>207</v>
      </c>
      <c r="D61" t="s">
        <v>195</v>
      </c>
      <c r="E61" s="9" t="s">
        <v>122</v>
      </c>
      <c r="F61" s="19" t="str">
        <f t="shared" si="3"/>
        <v/>
      </c>
      <c r="G61" t="str">
        <f t="shared" si="4"/>
        <v>v "\mp3_ost\carkva.mp3"</v>
      </c>
      <c r="H61" t="e">
        <f t="shared" ca="1" si="2"/>
        <v>#NAME?</v>
      </c>
    </row>
    <row r="62" spans="1:8" x14ac:dyDescent="0.25">
      <c r="B62" t="s">
        <v>211</v>
      </c>
      <c r="C62" t="s">
        <v>210</v>
      </c>
      <c r="D62" t="s">
        <v>194</v>
      </c>
      <c r="E62" s="9" t="s">
        <v>124</v>
      </c>
      <c r="F62" s="19" t="str">
        <f t="shared" si="3"/>
        <v/>
      </c>
      <c r="G62" t="str">
        <f t="shared" si="4"/>
        <v>v "\mp3_ost\elseti.mp3"</v>
      </c>
      <c r="H62" t="e">
        <f t="shared" ca="1" si="2"/>
        <v>#NAME?</v>
      </c>
    </row>
  </sheetData>
  <dataValidations count="1">
    <dataValidation type="list" allowBlank="1" showInputMessage="1" showErrorMessage="1" sqref="A2:A62">
      <formula1>Pref_Punktov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42" sqref="A42"/>
    </sheetView>
  </sheetViews>
  <sheetFormatPr defaultRowHeight="14.3" x14ac:dyDescent="0.25"/>
  <cols>
    <col min="1" max="1" width="16.25" style="12" bestFit="1" customWidth="1"/>
    <col min="2" max="2" width="27.625" bestFit="1" customWidth="1"/>
    <col min="3" max="3" width="14" style="9" bestFit="1" customWidth="1"/>
    <col min="5" max="5" width="60.625" style="6" customWidth="1"/>
  </cols>
  <sheetData>
    <row r="1" spans="1:5" s="1" customFormat="1" x14ac:dyDescent="0.25">
      <c r="A1" s="10" t="s">
        <v>0</v>
      </c>
      <c r="B1" s="1" t="s">
        <v>1</v>
      </c>
      <c r="C1" s="7" t="s">
        <v>2</v>
      </c>
      <c r="E1" s="4" t="s">
        <v>8</v>
      </c>
    </row>
    <row r="2" spans="1:5" s="3" customFormat="1" ht="11.55" x14ac:dyDescent="0.2">
      <c r="A2" s="11" t="s">
        <v>79</v>
      </c>
      <c r="B2" s="3" t="s">
        <v>10</v>
      </c>
      <c r="C2" s="8" t="s">
        <v>9</v>
      </c>
      <c r="E2" s="5" t="s">
        <v>80</v>
      </c>
    </row>
    <row r="3" spans="1:5" x14ac:dyDescent="0.25">
      <c r="A3" s="12">
        <v>1</v>
      </c>
      <c r="B3" t="s">
        <v>11</v>
      </c>
      <c r="C3" s="9">
        <v>1</v>
      </c>
      <c r="E3" s="16" t="str">
        <f t="shared" ref="E3:E15" si="0">"&lt;type"&amp;TEXT(ROW()+NumRoute-3,"00")&amp;"&gt; """&amp;B3&amp;""""&amp;" {"&amp;C3&amp;".ini}"</f>
        <v>&lt;type00&gt; "1 Труда - КЗТШ" {1.ini}</v>
      </c>
    </row>
    <row r="4" spans="1:5" x14ac:dyDescent="0.25">
      <c r="A4" s="12">
        <v>2</v>
      </c>
      <c r="B4" t="s">
        <v>32</v>
      </c>
      <c r="C4" s="9" t="s">
        <v>19</v>
      </c>
      <c r="E4" s="16" t="str">
        <f t="shared" si="0"/>
        <v>&lt;type01&gt; "2 Бажора-Пож. часть" {2.ini}</v>
      </c>
    </row>
    <row r="5" spans="1:5" x14ac:dyDescent="0.25">
      <c r="A5" s="12">
        <v>3</v>
      </c>
      <c r="B5" t="s">
        <v>31</v>
      </c>
      <c r="C5" s="9" t="s">
        <v>27</v>
      </c>
      <c r="E5" s="16" t="str">
        <f t="shared" si="0"/>
        <v>&lt;type02&gt; "3 Кузн.3-Новогрядск." {3.ini}</v>
      </c>
    </row>
    <row r="6" spans="1:5" x14ac:dyDescent="0.25">
      <c r="A6" s="12">
        <v>4</v>
      </c>
      <c r="B6" t="s">
        <v>12</v>
      </c>
      <c r="C6" s="9" t="s">
        <v>20</v>
      </c>
      <c r="E6" s="16" t="str">
        <f t="shared" si="0"/>
        <v>&lt;type03&gt; "4 Советская-Косьё" {4.ini}</v>
      </c>
    </row>
    <row r="7" spans="1:5" x14ac:dyDescent="0.25">
      <c r="A7" s="12">
        <v>5</v>
      </c>
      <c r="B7" t="s">
        <v>13</v>
      </c>
      <c r="C7" s="9" t="s">
        <v>21</v>
      </c>
      <c r="E7" s="16" t="str">
        <f t="shared" si="0"/>
        <v>&lt;type04&gt; "5 в/ч-Рокосовского" {5.ini}</v>
      </c>
    </row>
    <row r="8" spans="1:5" x14ac:dyDescent="0.25">
      <c r="A8" s="12">
        <v>6</v>
      </c>
      <c r="B8" t="s">
        <v>34</v>
      </c>
      <c r="C8" s="9" t="s">
        <v>22</v>
      </c>
      <c r="E8" s="16" t="str">
        <f t="shared" si="0"/>
        <v>&lt;type05&gt; "6 Советск.-Пож.часть" {6.ini}</v>
      </c>
    </row>
    <row r="9" spans="1:5" x14ac:dyDescent="0.25">
      <c r="A9" s="12">
        <v>60</v>
      </c>
      <c r="B9" t="s">
        <v>33</v>
      </c>
      <c r="C9" s="9" t="s">
        <v>28</v>
      </c>
      <c r="E9" s="16" t="str">
        <f t="shared" si="0"/>
        <v>&lt;type06&gt; "6а Советск.-9 мр-н" {6a.ini}</v>
      </c>
    </row>
    <row r="10" spans="1:5" x14ac:dyDescent="0.25">
      <c r="A10" s="12">
        <v>7</v>
      </c>
      <c r="B10" t="s">
        <v>14</v>
      </c>
      <c r="C10" s="9" t="s">
        <v>23</v>
      </c>
      <c r="E10" s="16" t="str">
        <f t="shared" si="0"/>
        <v>&lt;type07&gt; "7 в/ч-Магистральная" {7.ini}</v>
      </c>
    </row>
    <row r="11" spans="1:5" x14ac:dyDescent="0.25">
      <c r="A11" s="12">
        <v>8</v>
      </c>
      <c r="B11" t="s">
        <v>15</v>
      </c>
      <c r="C11" s="9" t="s">
        <v>24</v>
      </c>
      <c r="E11" s="16" t="str">
        <f t="shared" si="0"/>
        <v>&lt;type08&gt; "8 АС Жодино-КЗТШ" {8.ini}</v>
      </c>
    </row>
    <row r="12" spans="1:5" x14ac:dyDescent="0.25">
      <c r="A12" s="12">
        <v>80</v>
      </c>
      <c r="B12" t="s">
        <v>16</v>
      </c>
      <c r="C12" s="9" t="s">
        <v>29</v>
      </c>
      <c r="E12" s="16" t="str">
        <f t="shared" si="0"/>
        <v>&lt;type09&gt; "8a АС Жодино-КЗТШ" {8a.ini}</v>
      </c>
    </row>
    <row r="13" spans="1:5" x14ac:dyDescent="0.25">
      <c r="A13" s="12">
        <v>81</v>
      </c>
      <c r="B13" t="s">
        <v>17</v>
      </c>
      <c r="C13" s="9" t="s">
        <v>30</v>
      </c>
      <c r="E13" s="16" t="str">
        <f t="shared" si="0"/>
        <v>&lt;type10&gt; "8_ КЗТШ-АС Жодино" {8_.ini}</v>
      </c>
    </row>
    <row r="14" spans="1:5" x14ac:dyDescent="0.25">
      <c r="A14" s="12">
        <v>9</v>
      </c>
      <c r="B14" t="s">
        <v>18</v>
      </c>
      <c r="C14" s="9" t="s">
        <v>25</v>
      </c>
      <c r="E14" s="16" t="str">
        <f t="shared" si="0"/>
        <v>&lt;type11&gt; "9 Бажора-КЗТШ" {9.ini}</v>
      </c>
    </row>
    <row r="15" spans="1:5" x14ac:dyDescent="0.25">
      <c r="A15" s="12">
        <v>11</v>
      </c>
      <c r="B15" t="s">
        <v>35</v>
      </c>
      <c r="C15" s="9" t="s">
        <v>26</v>
      </c>
      <c r="E15" s="16" t="str">
        <f t="shared" si="0"/>
        <v>&lt;type12&gt; "11 Труда-Вост.кладб." {11.ini}</v>
      </c>
    </row>
    <row r="16" spans="1:5" x14ac:dyDescent="0.25">
      <c r="E16" s="16"/>
    </row>
    <row r="17" spans="1:5" x14ac:dyDescent="0.25">
      <c r="A17" s="12">
        <v>10</v>
      </c>
      <c r="B17" t="s">
        <v>56</v>
      </c>
      <c r="C17" s="9" t="s">
        <v>39</v>
      </c>
      <c r="E17" s="16" t="str">
        <f>"&lt;type"&amp;TEXT(ROW()+NumRoute-3,"00")&amp;"&gt; """&amp;B17&amp;""""&amp;" {"&amp;C17&amp;".ini}"</f>
        <v>&lt;type14&gt; "Город 1 Смолевичи" {gor1smol.ini}</v>
      </c>
    </row>
    <row r="18" spans="1:5" x14ac:dyDescent="0.25">
      <c r="E18" s="16"/>
    </row>
    <row r="19" spans="1:5" x14ac:dyDescent="0.25">
      <c r="A19" s="12">
        <v>208</v>
      </c>
      <c r="B19" t="s">
        <v>6</v>
      </c>
      <c r="C19" s="9" t="s">
        <v>3</v>
      </c>
      <c r="E19" s="16" t="str">
        <f t="shared" ref="E19:E29" si="1">"&lt;type"&amp;TEXT(ROW()+NumRoute-3,"00")&amp;"&gt; """&amp;B19&amp;""""&amp;" {"&amp;C19&amp;".ini}"</f>
        <v>&lt;type16&gt; "Барсуки" {barsuki.ini}</v>
      </c>
    </row>
    <row r="20" spans="1:5" x14ac:dyDescent="0.25">
      <c r="A20" s="12">
        <v>212</v>
      </c>
      <c r="B20" t="s">
        <v>62</v>
      </c>
      <c r="C20" s="9" t="s">
        <v>37</v>
      </c>
      <c r="E20" s="16" t="str">
        <f t="shared" si="1"/>
        <v>&lt;type17&gt; "Будагово" {budagovo.ini}</v>
      </c>
    </row>
    <row r="21" spans="1:5" x14ac:dyDescent="0.25">
      <c r="A21" s="12">
        <v>219</v>
      </c>
      <c r="B21" t="s">
        <v>7</v>
      </c>
      <c r="C21" s="9" t="s">
        <v>5</v>
      </c>
      <c r="E21" s="16" t="str">
        <f t="shared" si="1"/>
        <v>&lt;type18&gt; "Замлынье" {zamlinie.ini}</v>
      </c>
    </row>
    <row r="22" spans="1:5" x14ac:dyDescent="0.25">
      <c r="A22" s="12">
        <v>211</v>
      </c>
      <c r="B22" t="s">
        <v>76</v>
      </c>
      <c r="C22" s="9" t="s">
        <v>54</v>
      </c>
      <c r="E22" s="16" t="str">
        <f t="shared" si="1"/>
        <v>&lt;type19&gt; "Зеленый Бор" {zel_bor.ini}</v>
      </c>
    </row>
    <row r="23" spans="1:5" x14ac:dyDescent="0.25">
      <c r="A23" s="12">
        <v>197</v>
      </c>
      <c r="B23" t="s">
        <v>66</v>
      </c>
      <c r="C23" s="9" t="s">
        <v>42</v>
      </c>
      <c r="E23" s="16" t="str">
        <f t="shared" si="1"/>
        <v>&lt;type20&gt; "Логойск" {logoisk.ini}</v>
      </c>
    </row>
    <row r="24" spans="1:5" x14ac:dyDescent="0.25">
      <c r="A24" s="12">
        <v>204</v>
      </c>
      <c r="B24" t="s">
        <v>65</v>
      </c>
      <c r="C24" s="9" t="s">
        <v>41</v>
      </c>
      <c r="E24" s="16" t="str">
        <f t="shared" si="1"/>
        <v>&lt;type21&gt; "Лютка" {ljutka.ini}</v>
      </c>
    </row>
    <row r="25" spans="1:5" x14ac:dyDescent="0.25">
      <c r="A25" s="12">
        <v>205</v>
      </c>
      <c r="B25" t="s">
        <v>67</v>
      </c>
      <c r="C25" s="9" t="s">
        <v>43</v>
      </c>
      <c r="E25" s="16" t="str">
        <f t="shared" si="1"/>
        <v>&lt;type22&gt; "Напалки" {napalki.ini}</v>
      </c>
    </row>
    <row r="26" spans="1:5" x14ac:dyDescent="0.25">
      <c r="A26" s="12">
        <v>216</v>
      </c>
      <c r="B26" t="s">
        <v>71</v>
      </c>
      <c r="C26" s="9" t="s">
        <v>49</v>
      </c>
      <c r="E26" s="16" t="str">
        <f t="shared" si="1"/>
        <v>&lt;type23&gt; "Сутоки" {sutoki.ini}</v>
      </c>
    </row>
    <row r="27" spans="1:5" x14ac:dyDescent="0.25">
      <c r="A27" s="12">
        <v>209</v>
      </c>
      <c r="B27" t="s">
        <v>72</v>
      </c>
      <c r="C27" s="9" t="s">
        <v>50</v>
      </c>
      <c r="E27" s="16" t="str">
        <f t="shared" si="1"/>
        <v>&lt;type24&gt; "Точилище" {tochil.ini}</v>
      </c>
    </row>
    <row r="28" spans="1:5" x14ac:dyDescent="0.25">
      <c r="A28" s="12">
        <v>202</v>
      </c>
      <c r="B28" t="s">
        <v>73</v>
      </c>
      <c r="C28" s="9" t="s">
        <v>51</v>
      </c>
      <c r="E28" s="16" t="str">
        <f t="shared" si="1"/>
        <v>&lt;type25&gt; "Юзефово" {uzefovo.ini}</v>
      </c>
    </row>
    <row r="29" spans="1:5" x14ac:dyDescent="0.25">
      <c r="A29" s="12">
        <v>210</v>
      </c>
      <c r="B29" t="s">
        <v>64</v>
      </c>
      <c r="C29" s="9" t="s">
        <v>40</v>
      </c>
      <c r="E29" s="16" t="str">
        <f t="shared" si="1"/>
        <v>&lt;type26&gt; "Яловица" {jalov.ini}</v>
      </c>
    </row>
    <row r="30" spans="1:5" x14ac:dyDescent="0.25">
      <c r="E30" s="16"/>
    </row>
    <row r="31" spans="1:5" x14ac:dyDescent="0.25">
      <c r="A31" s="12">
        <v>207</v>
      </c>
      <c r="B31" t="s">
        <v>57</v>
      </c>
      <c r="C31" s="9" t="s">
        <v>36</v>
      </c>
      <c r="E31" s="16" t="str">
        <f t="shared" ref="E31:E36" si="2">"&lt;type"&amp;TEXT(ROW()+NumRoute-3,"00")&amp;"&gt; """&amp;B31&amp;""""&amp;" {"&amp;C31&amp;".ini}"</f>
        <v>&lt;type28&gt; "с/т Автомобилист" {automob.ini}</v>
      </c>
    </row>
    <row r="32" spans="1:5" x14ac:dyDescent="0.25">
      <c r="A32" s="12">
        <v>214</v>
      </c>
      <c r="B32" t="s">
        <v>60</v>
      </c>
      <c r="C32" s="9" t="s">
        <v>55</v>
      </c>
      <c r="E32" s="16" t="str">
        <f t="shared" si="2"/>
        <v>&lt;type29&gt; "с/т Журавинка" {zhurav.ini}</v>
      </c>
    </row>
    <row r="33" spans="1:5" x14ac:dyDescent="0.25">
      <c r="A33" s="12">
        <v>614</v>
      </c>
      <c r="B33" t="s">
        <v>61</v>
      </c>
      <c r="C33" s="9" t="s">
        <v>44</v>
      </c>
      <c r="E33" s="16" t="str">
        <f t="shared" si="2"/>
        <v>&lt;type30&gt; "пов. с/т Журавинка" {pov_zur.ini}</v>
      </c>
    </row>
    <row r="34" spans="1:5" x14ac:dyDescent="0.25">
      <c r="A34" s="12">
        <v>201</v>
      </c>
      <c r="B34" t="s">
        <v>58</v>
      </c>
      <c r="C34" s="9" t="s">
        <v>4</v>
      </c>
      <c r="E34" s="16" t="str">
        <f t="shared" si="2"/>
        <v>&lt;type31&gt; "с/т Радуга" {raduga.ini}</v>
      </c>
    </row>
    <row r="35" spans="1:5" x14ac:dyDescent="0.25">
      <c r="A35" s="12">
        <v>213</v>
      </c>
      <c r="B35" t="s">
        <v>68</v>
      </c>
      <c r="C35" s="9" t="s">
        <v>45</v>
      </c>
      <c r="E35" s="16" t="str">
        <f t="shared" si="2"/>
        <v>&lt;type32&gt; "с/т Родничок" {rodnik.ini}</v>
      </c>
    </row>
    <row r="36" spans="1:5" x14ac:dyDescent="0.25">
      <c r="A36" s="12">
        <v>203</v>
      </c>
      <c r="B36" t="s">
        <v>59</v>
      </c>
      <c r="C36" s="9" t="s">
        <v>48</v>
      </c>
      <c r="E36" s="16" t="str">
        <f t="shared" si="2"/>
        <v>&lt;type33&gt; "с/т Строитель" {stroit.ini}</v>
      </c>
    </row>
    <row r="37" spans="1:5" x14ac:dyDescent="0.25">
      <c r="E37" s="16"/>
    </row>
    <row r="38" spans="1:5" x14ac:dyDescent="0.25">
      <c r="A38" s="12">
        <v>600</v>
      </c>
      <c r="B38" t="s">
        <v>69</v>
      </c>
      <c r="C38" s="9" t="s">
        <v>46</v>
      </c>
      <c r="E38" s="16" t="str">
        <f>"&lt;type"&amp;TEXT(ROW()+NumRoute-3,"00")&amp;"&gt; """&amp;B38&amp;""""&amp;" {"&amp;C38&amp;".ini}"</f>
        <v>&lt;type35&gt; "СЛУЖЕБНЫЙ" {sluzhebn.ini}</v>
      </c>
    </row>
    <row r="39" spans="1:5" x14ac:dyDescent="0.25">
      <c r="A39" s="12">
        <v>601</v>
      </c>
      <c r="B39" t="s">
        <v>75</v>
      </c>
      <c r="C39" s="9" t="s">
        <v>53</v>
      </c>
      <c r="E39" s="16" t="str">
        <f>"&lt;type"&amp;TEXT(ROW()+NumRoute-3,"00")&amp;"&gt; """&amp;B39&amp;""""&amp;" {"&amp;C39&amp;".ini}"</f>
        <v>&lt;type36&gt; "ЗАКАЗНОЙ" {zakaz.ini}</v>
      </c>
    </row>
    <row r="40" spans="1:5" x14ac:dyDescent="0.25">
      <c r="A40" s="12">
        <v>602</v>
      </c>
      <c r="B40" t="s">
        <v>70</v>
      </c>
      <c r="C40" s="9" t="s">
        <v>47</v>
      </c>
      <c r="E40" s="16" t="str">
        <f>"&lt;type"&amp;TEXT(ROW()+NumRoute-3,"00")&amp;"&gt; """&amp;B40&amp;""""&amp;" {"&amp;C40&amp;".ini}"</f>
        <v>&lt;type37&gt; "СНЕКПРО" {snekpro.ini}</v>
      </c>
    </row>
    <row r="41" spans="1:5" x14ac:dyDescent="0.25">
      <c r="A41" s="12">
        <v>603</v>
      </c>
      <c r="B41" t="s">
        <v>63</v>
      </c>
      <c r="C41" s="9" t="s">
        <v>38</v>
      </c>
      <c r="E41" s="16" t="str">
        <f>"&lt;type"&amp;TEXT(ROW()+NumRoute-3,"00")&amp;"&gt; """&amp;B41&amp;""""&amp;" {"&amp;C41&amp;".ini}"</f>
        <v>&lt;type38&gt; "ДЕТИ" {deti.ini}</v>
      </c>
    </row>
    <row r="42" spans="1:5" x14ac:dyDescent="0.25">
      <c r="A42" s="12">
        <v>604</v>
      </c>
      <c r="B42" t="s">
        <v>74</v>
      </c>
      <c r="C42" s="9" t="s">
        <v>52</v>
      </c>
      <c r="E42" s="16" t="str">
        <f>"&lt;type"&amp;TEXT(ROW()+NumRoute-3,"00")&amp;"&gt; """&amp;B42&amp;""""&amp;" {"&amp;C42&amp;".ini}"</f>
        <v>&lt;type39&gt; "В ПАРК" {v_park.ini}</v>
      </c>
    </row>
  </sheetData>
  <sortState ref="B19:F29">
    <sortCondition ref="B19:B2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C4:C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workbookViewId="0">
      <selection activeCell="E42" sqref="E42"/>
    </sheetView>
  </sheetViews>
  <sheetFormatPr defaultRowHeight="14.3" x14ac:dyDescent="0.25"/>
  <cols>
    <col min="2" max="2" width="19.25" bestFit="1" customWidth="1"/>
    <col min="3" max="3" width="9" style="21"/>
    <col min="4" max="4" width="16.25" style="22" bestFit="1" customWidth="1"/>
    <col min="5" max="5" width="17.25" style="22" bestFit="1" customWidth="1"/>
  </cols>
  <sheetData>
    <row r="1" spans="1:5" s="23" customFormat="1" x14ac:dyDescent="0.25">
      <c r="C1" s="7" t="s">
        <v>296</v>
      </c>
      <c r="D1" s="24" t="s">
        <v>297</v>
      </c>
      <c r="E1" s="24" t="s">
        <v>298</v>
      </c>
    </row>
    <row r="2" spans="1:5" x14ac:dyDescent="0.25">
      <c r="A2" s="20">
        <f>route!A3</f>
        <v>1</v>
      </c>
      <c r="B2" t="str">
        <f>route!B3</f>
        <v>1 Труда - КЗТШ</v>
      </c>
      <c r="C2" s="21" t="s">
        <v>299</v>
      </c>
      <c r="D2" s="22" t="s">
        <v>300</v>
      </c>
      <c r="E2" s="22" t="s">
        <v>223</v>
      </c>
    </row>
    <row r="3" spans="1:5" x14ac:dyDescent="0.25">
      <c r="A3" s="20">
        <f>route!A4</f>
        <v>2</v>
      </c>
      <c r="B3" t="str">
        <f>route!B4</f>
        <v>2 Бажора-Пож. часть</v>
      </c>
      <c r="C3" s="21" t="s">
        <v>19</v>
      </c>
      <c r="D3" s="22" t="s">
        <v>301</v>
      </c>
      <c r="E3" s="22" t="s">
        <v>304</v>
      </c>
    </row>
    <row r="4" spans="1:5" x14ac:dyDescent="0.25">
      <c r="A4" s="20">
        <f>route!A5</f>
        <v>3</v>
      </c>
      <c r="B4" t="str">
        <f>route!B5</f>
        <v>3 Кузн.3-Новогрядск.</v>
      </c>
      <c r="C4" s="21" t="s">
        <v>27</v>
      </c>
      <c r="D4" s="22" t="s">
        <v>305</v>
      </c>
      <c r="E4" s="22" t="s">
        <v>306</v>
      </c>
    </row>
    <row r="5" spans="1:5" x14ac:dyDescent="0.25">
      <c r="A5" s="20">
        <f>route!A6</f>
        <v>4</v>
      </c>
      <c r="B5" t="str">
        <f>route!B6</f>
        <v>4 Советская-Косьё</v>
      </c>
      <c r="C5" s="21" t="s">
        <v>20</v>
      </c>
      <c r="D5" s="22" t="s">
        <v>302</v>
      </c>
      <c r="E5" s="22" t="s">
        <v>303</v>
      </c>
    </row>
    <row r="6" spans="1:5" x14ac:dyDescent="0.25">
      <c r="A6" s="20">
        <f>route!A7</f>
        <v>5</v>
      </c>
      <c r="B6" t="str">
        <f>route!B7</f>
        <v>5 в/ч-Рокосовского</v>
      </c>
      <c r="C6" s="21" t="s">
        <v>21</v>
      </c>
      <c r="D6" s="22" t="s">
        <v>308</v>
      </c>
      <c r="E6" s="22" t="s">
        <v>309</v>
      </c>
    </row>
    <row r="7" spans="1:5" x14ac:dyDescent="0.25">
      <c r="A7" s="20">
        <f>route!A8</f>
        <v>6</v>
      </c>
      <c r="B7" t="str">
        <f>route!B8</f>
        <v>6 Советск.-Пож.часть</v>
      </c>
      <c r="C7" s="21" t="s">
        <v>22</v>
      </c>
      <c r="D7" s="22" t="s">
        <v>302</v>
      </c>
      <c r="E7" s="22" t="s">
        <v>309</v>
      </c>
    </row>
    <row r="8" spans="1:5" x14ac:dyDescent="0.25">
      <c r="A8" s="20">
        <f>route!A9</f>
        <v>60</v>
      </c>
      <c r="B8" t="str">
        <f>route!B9</f>
        <v>6а Советск.-9 мр-н</v>
      </c>
      <c r="C8" s="21" t="s">
        <v>310</v>
      </c>
      <c r="D8" s="22" t="s">
        <v>302</v>
      </c>
      <c r="E8" s="22" t="s">
        <v>311</v>
      </c>
    </row>
    <row r="9" spans="1:5" x14ac:dyDescent="0.25">
      <c r="A9" s="20">
        <f>route!A10</f>
        <v>7</v>
      </c>
      <c r="B9" t="str">
        <f>route!B10</f>
        <v>7 в/ч-Магистральная</v>
      </c>
      <c r="C9" s="21" t="s">
        <v>23</v>
      </c>
      <c r="D9" s="22" t="s">
        <v>308</v>
      </c>
      <c r="E9" s="22" t="s">
        <v>312</v>
      </c>
    </row>
    <row r="10" spans="1:5" x14ac:dyDescent="0.25">
      <c r="A10" s="20">
        <f>route!A11</f>
        <v>8</v>
      </c>
      <c r="B10" t="str">
        <f>route!B11</f>
        <v>8 АС Жодино-КЗТШ</v>
      </c>
      <c r="C10" s="21" t="s">
        <v>24</v>
      </c>
      <c r="D10" s="22" t="s">
        <v>307</v>
      </c>
      <c r="E10" s="22" t="s">
        <v>223</v>
      </c>
    </row>
    <row r="11" spans="1:5" x14ac:dyDescent="0.25">
      <c r="A11" s="20">
        <f>route!A12</f>
        <v>80</v>
      </c>
      <c r="B11" t="str">
        <f>route!B12</f>
        <v>8a АС Жодино-КЗТШ</v>
      </c>
      <c r="C11" s="21" t="s">
        <v>313</v>
      </c>
      <c r="D11" s="22" t="s">
        <v>307</v>
      </c>
      <c r="E11" s="22" t="s">
        <v>223</v>
      </c>
    </row>
    <row r="12" spans="1:5" x14ac:dyDescent="0.25">
      <c r="A12" s="20">
        <f>route!A13</f>
        <v>81</v>
      </c>
      <c r="B12" t="str">
        <f>route!B13</f>
        <v>8_ КЗТШ-АС Жодино</v>
      </c>
      <c r="C12" s="21" t="s">
        <v>24</v>
      </c>
      <c r="D12" s="22" t="s">
        <v>314</v>
      </c>
      <c r="E12" s="22" t="s">
        <v>315</v>
      </c>
    </row>
    <row r="13" spans="1:5" x14ac:dyDescent="0.25">
      <c r="A13" s="20">
        <f>route!A14</f>
        <v>9</v>
      </c>
      <c r="B13" t="str">
        <f>route!B14</f>
        <v>9 Бажора-КЗТШ</v>
      </c>
      <c r="C13" s="21" t="s">
        <v>25</v>
      </c>
      <c r="D13" s="22" t="s">
        <v>301</v>
      </c>
      <c r="E13" s="22" t="s">
        <v>223</v>
      </c>
    </row>
    <row r="14" spans="1:5" x14ac:dyDescent="0.25">
      <c r="A14" s="20">
        <f>route!A15</f>
        <v>11</v>
      </c>
      <c r="B14" t="str">
        <f>route!B15</f>
        <v>11 Труда-Вост.кладб.</v>
      </c>
      <c r="C14" s="21" t="s">
        <v>26</v>
      </c>
      <c r="D14" s="22" t="s">
        <v>300</v>
      </c>
      <c r="E14" s="22" t="s">
        <v>316</v>
      </c>
    </row>
    <row r="15" spans="1:5" x14ac:dyDescent="0.25">
      <c r="A15" s="20"/>
    </row>
    <row r="16" spans="1:5" x14ac:dyDescent="0.25">
      <c r="A16" s="20">
        <f>route!A17</f>
        <v>10</v>
      </c>
      <c r="B16" t="str">
        <f>route!B17</f>
        <v>Город 1 Смолевичи</v>
      </c>
      <c r="C16" s="21" t="s">
        <v>299</v>
      </c>
      <c r="D16" s="22" t="s">
        <v>317</v>
      </c>
      <c r="E16" s="22" t="s">
        <v>318</v>
      </c>
    </row>
    <row r="17" spans="1:5" x14ac:dyDescent="0.25">
      <c r="A17" s="20"/>
    </row>
    <row r="18" spans="1:5" x14ac:dyDescent="0.25">
      <c r="A18" s="20">
        <f>route!A19</f>
        <v>208</v>
      </c>
      <c r="B18" t="str">
        <f>route!B19</f>
        <v>Барсуки</v>
      </c>
      <c r="C18" s="21" t="s">
        <v>319</v>
      </c>
      <c r="D18" s="22" t="s">
        <v>320</v>
      </c>
      <c r="E18" s="22" t="s">
        <v>6</v>
      </c>
    </row>
    <row r="19" spans="1:5" x14ac:dyDescent="0.25">
      <c r="A19" s="20">
        <f>route!A20</f>
        <v>212</v>
      </c>
      <c r="B19" t="str">
        <f>route!B20</f>
        <v>Будагово</v>
      </c>
      <c r="C19" s="21" t="s">
        <v>321</v>
      </c>
      <c r="D19" s="22" t="s">
        <v>320</v>
      </c>
      <c r="E19" s="22" t="s">
        <v>62</v>
      </c>
    </row>
    <row r="20" spans="1:5" x14ac:dyDescent="0.25">
      <c r="A20" s="20">
        <f>route!A21</f>
        <v>219</v>
      </c>
      <c r="B20" t="str">
        <f>route!B21</f>
        <v>Замлынье</v>
      </c>
      <c r="C20" s="21" t="s">
        <v>322</v>
      </c>
      <c r="D20" s="22" t="s">
        <v>320</v>
      </c>
      <c r="E20" s="22" t="s">
        <v>7</v>
      </c>
    </row>
    <row r="21" spans="1:5" x14ac:dyDescent="0.25">
      <c r="A21" s="20">
        <f>route!A22</f>
        <v>211</v>
      </c>
      <c r="B21" t="str">
        <f>route!B22</f>
        <v>Зеленый Бор</v>
      </c>
      <c r="C21" s="21" t="s">
        <v>324</v>
      </c>
      <c r="D21" s="22" t="s">
        <v>320</v>
      </c>
      <c r="E21" s="22" t="s">
        <v>76</v>
      </c>
    </row>
    <row r="22" spans="1:5" x14ac:dyDescent="0.25">
      <c r="A22" s="20">
        <f>route!A23</f>
        <v>197</v>
      </c>
      <c r="B22" t="str">
        <f>route!B23</f>
        <v>Логойск</v>
      </c>
      <c r="C22" s="21" t="s">
        <v>327</v>
      </c>
      <c r="D22" s="22" t="s">
        <v>320</v>
      </c>
      <c r="E22" s="22" t="s">
        <v>66</v>
      </c>
    </row>
    <row r="23" spans="1:5" x14ac:dyDescent="0.25">
      <c r="A23" s="20">
        <f>route!A24</f>
        <v>204</v>
      </c>
      <c r="B23" t="str">
        <f>route!B24</f>
        <v>Лютка</v>
      </c>
      <c r="C23" s="21" t="s">
        <v>323</v>
      </c>
      <c r="D23" s="22" t="s">
        <v>320</v>
      </c>
      <c r="E23" s="22" t="s">
        <v>65</v>
      </c>
    </row>
    <row r="24" spans="1:5" x14ac:dyDescent="0.25">
      <c r="A24" s="20">
        <f>route!A25</f>
        <v>205</v>
      </c>
      <c r="B24" t="str">
        <f>route!B25</f>
        <v>Напалки</v>
      </c>
      <c r="C24" s="21" t="s">
        <v>326</v>
      </c>
      <c r="D24" s="22" t="s">
        <v>320</v>
      </c>
      <c r="E24" s="22" t="s">
        <v>67</v>
      </c>
    </row>
    <row r="25" spans="1:5" x14ac:dyDescent="0.25">
      <c r="A25" s="20">
        <f>route!A26</f>
        <v>216</v>
      </c>
      <c r="B25" t="str">
        <f>route!B26</f>
        <v>Сутоки</v>
      </c>
      <c r="C25" s="21" t="s">
        <v>329</v>
      </c>
      <c r="D25" s="22" t="s">
        <v>320</v>
      </c>
      <c r="E25" s="22" t="s">
        <v>71</v>
      </c>
    </row>
    <row r="26" spans="1:5" x14ac:dyDescent="0.25">
      <c r="A26" s="20">
        <f>route!A27</f>
        <v>209</v>
      </c>
      <c r="B26" t="str">
        <f>route!B27</f>
        <v>Точилище</v>
      </c>
      <c r="C26" s="21" t="s">
        <v>325</v>
      </c>
      <c r="D26" s="22" t="s">
        <v>320</v>
      </c>
      <c r="E26" s="22" t="s">
        <v>328</v>
      </c>
    </row>
    <row r="27" spans="1:5" x14ac:dyDescent="0.25">
      <c r="A27" s="20">
        <f>route!A28</f>
        <v>202</v>
      </c>
      <c r="B27" t="str">
        <f>route!B28</f>
        <v>Юзефово</v>
      </c>
      <c r="C27" s="21" t="s">
        <v>330</v>
      </c>
      <c r="D27" s="22" t="s">
        <v>320</v>
      </c>
      <c r="E27" s="22" t="s">
        <v>73</v>
      </c>
    </row>
    <row r="28" spans="1:5" x14ac:dyDescent="0.25">
      <c r="A28" s="20">
        <f>route!A29</f>
        <v>210</v>
      </c>
      <c r="B28" t="str">
        <f>route!B29</f>
        <v>Яловица</v>
      </c>
      <c r="C28" s="21" t="s">
        <v>331</v>
      </c>
      <c r="D28" s="22" t="s">
        <v>320</v>
      </c>
      <c r="E28" s="22" t="s">
        <v>64</v>
      </c>
    </row>
    <row r="29" spans="1:5" x14ac:dyDescent="0.25">
      <c r="A29" s="20"/>
    </row>
    <row r="30" spans="1:5" x14ac:dyDescent="0.25">
      <c r="A30" s="20">
        <f>route!A31</f>
        <v>207</v>
      </c>
      <c r="B30" t="str">
        <f>route!B31</f>
        <v>с/т Автомобилист</v>
      </c>
      <c r="C30" s="21" t="s">
        <v>332</v>
      </c>
      <c r="D30" s="22" t="s">
        <v>320</v>
      </c>
      <c r="E30" s="22" t="s">
        <v>337</v>
      </c>
    </row>
    <row r="31" spans="1:5" x14ac:dyDescent="0.25">
      <c r="A31" s="20">
        <f>route!A32</f>
        <v>214</v>
      </c>
      <c r="B31" t="str">
        <f>route!B32</f>
        <v>с/т Журавинка</v>
      </c>
      <c r="C31" s="21" t="s">
        <v>333</v>
      </c>
      <c r="D31" s="22" t="s">
        <v>320</v>
      </c>
      <c r="E31" s="22" t="s">
        <v>60</v>
      </c>
    </row>
    <row r="32" spans="1:5" x14ac:dyDescent="0.25">
      <c r="A32" s="20">
        <f>route!A33</f>
        <v>614</v>
      </c>
      <c r="B32" t="str">
        <f>route!B33</f>
        <v>пов. с/т Журавинка</v>
      </c>
      <c r="C32" s="21" t="s">
        <v>333</v>
      </c>
      <c r="D32" s="22" t="s">
        <v>320</v>
      </c>
      <c r="E32" s="22" t="s">
        <v>338</v>
      </c>
    </row>
    <row r="33" spans="1:5" x14ac:dyDescent="0.25">
      <c r="A33" s="20">
        <f>route!A34</f>
        <v>201</v>
      </c>
      <c r="B33" t="str">
        <f>route!B34</f>
        <v>с/т Радуга</v>
      </c>
      <c r="C33" s="21" t="s">
        <v>334</v>
      </c>
      <c r="D33" s="22" t="s">
        <v>320</v>
      </c>
      <c r="E33" s="22" t="s">
        <v>58</v>
      </c>
    </row>
    <row r="34" spans="1:5" x14ac:dyDescent="0.25">
      <c r="A34" s="20">
        <f>route!A35</f>
        <v>213</v>
      </c>
      <c r="B34" t="str">
        <f>route!B35</f>
        <v>с/т Родничок</v>
      </c>
      <c r="C34" s="21" t="s">
        <v>335</v>
      </c>
      <c r="D34" s="22" t="s">
        <v>320</v>
      </c>
      <c r="E34" s="22" t="s">
        <v>68</v>
      </c>
    </row>
    <row r="35" spans="1:5" x14ac:dyDescent="0.25">
      <c r="A35" s="20">
        <f>route!A36</f>
        <v>203</v>
      </c>
      <c r="B35" t="str">
        <f>route!B36</f>
        <v>с/т Строитель</v>
      </c>
      <c r="C35" s="21" t="s">
        <v>336</v>
      </c>
      <c r="D35" s="22" t="s">
        <v>320</v>
      </c>
      <c r="E35" s="22" t="s">
        <v>59</v>
      </c>
    </row>
    <row r="36" spans="1:5" x14ac:dyDescent="0.25">
      <c r="A36" s="20"/>
    </row>
    <row r="37" spans="1:5" x14ac:dyDescent="0.25">
      <c r="A37" s="20">
        <f>route!A38</f>
        <v>600</v>
      </c>
      <c r="B37" t="str">
        <f>route!B38</f>
        <v>СЛУЖЕБНЫЙ</v>
      </c>
      <c r="D37" s="22" t="s">
        <v>69</v>
      </c>
    </row>
    <row r="38" spans="1:5" x14ac:dyDescent="0.25">
      <c r="A38" s="20">
        <f>route!A39</f>
        <v>601</v>
      </c>
      <c r="B38" t="str">
        <f>route!B39</f>
        <v>ЗАКАЗНОЙ</v>
      </c>
      <c r="D38" s="22" t="s">
        <v>75</v>
      </c>
    </row>
    <row r="39" spans="1:5" x14ac:dyDescent="0.25">
      <c r="A39" s="20">
        <f>route!A40</f>
        <v>602</v>
      </c>
      <c r="B39" t="str">
        <f>route!B40</f>
        <v>СНЕКПРО</v>
      </c>
      <c r="D39" s="22" t="s">
        <v>70</v>
      </c>
    </row>
    <row r="40" spans="1:5" x14ac:dyDescent="0.25">
      <c r="A40" s="20">
        <f>route!A41</f>
        <v>603</v>
      </c>
      <c r="B40" t="str">
        <f>route!B41</f>
        <v>ДЕТИ</v>
      </c>
      <c r="D40" s="22" t="s">
        <v>63</v>
      </c>
    </row>
    <row r="41" spans="1:5" x14ac:dyDescent="0.25">
      <c r="A41" s="20">
        <f>route!A42</f>
        <v>604</v>
      </c>
      <c r="B41" t="str">
        <f>route!B42</f>
        <v>В ПАРК</v>
      </c>
      <c r="D41" s="22" t="s">
        <v>339</v>
      </c>
      <c r="E41" s="22" t="s">
        <v>340</v>
      </c>
    </row>
    <row r="42" spans="1:5" x14ac:dyDescent="0.25">
      <c r="A42" s="20"/>
    </row>
    <row r="43" spans="1:5" x14ac:dyDescent="0.25">
      <c r="A43" s="20"/>
    </row>
    <row r="44" spans="1:5" x14ac:dyDescent="0.25">
      <c r="A44" s="20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19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barsuki</v>
      </c>
      <c r="E2" s="16" t="str">
        <f ca="1">"&lt;unit"&amp;NomZagMar&amp;"&gt; """&amp;$A$3&amp;""""&amp;" {i 0, t 002, l "&amp;$A$4&amp;" "&amp;$A$4&amp;", d 000}"</f>
        <v>&lt;unit100&gt; "Барсуки" {i 0, t 002, l 208 208, d 000}</v>
      </c>
    </row>
    <row r="3" spans="1:5" x14ac:dyDescent="0.25">
      <c r="A3" s="15" t="str">
        <f ca="1">INDIRECT(ADDRESS($B$1,2,4,1,"route"))</f>
        <v>Барсуки</v>
      </c>
    </row>
    <row r="4" spans="1:5" x14ac:dyDescent="0.25">
      <c r="A4" s="15" t="str">
        <f ca="1">TEXT(INDIRECT(ADDRESS($B$1,1,4,1,"route")),"000")</f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budagovo</v>
      </c>
      <c r="E2" s="16" t="str">
        <f ca="1">"&lt;unit"&amp;NomZagMar&amp;"&gt; """&amp;$A$3&amp;""""&amp;" {i 0, t 002, l "&amp;$A$4&amp;" "&amp;$A$4&amp;", d 000}"</f>
        <v>&lt;unit100&gt; "Будагово" {i 0, t 002, l 212 212, d 000}</v>
      </c>
    </row>
    <row r="3" spans="1:5" x14ac:dyDescent="0.25">
      <c r="A3" s="15" t="str">
        <f ca="1">INDIRECT(ADDRESS($B$1,2,4,1,"route"))</f>
        <v>Будагово</v>
      </c>
    </row>
    <row r="4" spans="1:5" x14ac:dyDescent="0.25">
      <c r="A4" s="15" t="str">
        <f ca="1">TEXT(INDIRECT(ADDRESS($B$1,1,4,1,"route")),"000")</f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zamlinie</v>
      </c>
      <c r="E2" s="16" t="str">
        <f ca="1">"&lt;unit"&amp;NomZagMar&amp;"&gt; """&amp;$A$3&amp;""""&amp;" {i 0, t 002, l "&amp;$A$4&amp;" "&amp;$A$4&amp;", d 000}"</f>
        <v>&lt;unit100&gt; "Замлынье" {i 0, t 002, l 219 219, d 000}</v>
      </c>
    </row>
    <row r="3" spans="1:5" x14ac:dyDescent="0.25">
      <c r="A3" s="15" t="str">
        <f ca="1">INDIRECT(ADDRESS($B$1,2,4,1,"route"))</f>
        <v>Замлынье</v>
      </c>
    </row>
    <row r="4" spans="1:5" x14ac:dyDescent="0.25">
      <c r="A4" s="15" t="str">
        <f ca="1">TEXT(INDIRECT(ADDRESS($B$1,1,4,1,"route")),"000")</f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6</vt:i4>
      </vt:variant>
    </vt:vector>
  </HeadingPairs>
  <TitlesOfParts>
    <vt:vector size="34" baseType="lpstr">
      <vt:lpstr>Настройки</vt:lpstr>
      <vt:lpstr>Константы</vt:lpstr>
      <vt:lpstr>Остановки</vt:lpstr>
      <vt:lpstr>route</vt:lpstr>
      <vt:lpstr>Табло</vt:lpstr>
      <vt:lpstr>1</vt:lpstr>
      <vt:lpstr>barsuki</vt:lpstr>
      <vt:lpstr>budagovo</vt:lpstr>
      <vt:lpstr>zamlinie</vt:lpstr>
      <vt:lpstr>zel_bor</vt:lpstr>
      <vt:lpstr>logoisk</vt:lpstr>
      <vt:lpstr>ljutka</vt:lpstr>
      <vt:lpstr>napalki</vt:lpstr>
      <vt:lpstr>sutoki</vt:lpstr>
      <vt:lpstr>tochil</vt:lpstr>
      <vt:lpstr>uzefovo</vt:lpstr>
      <vt:lpstr>jalov</vt:lpstr>
      <vt:lpstr>automob</vt:lpstr>
      <vt:lpstr>zhurav</vt:lpstr>
      <vt:lpstr>pov_zur</vt:lpstr>
      <vt:lpstr>raduga</vt:lpstr>
      <vt:lpstr>rodnik</vt:lpstr>
      <vt:lpstr>stroit</vt:lpstr>
      <vt:lpstr>sluzhebn</vt:lpstr>
      <vt:lpstr>zakaz</vt:lpstr>
      <vt:lpstr>snekpro</vt:lpstr>
      <vt:lpstr>deti</vt:lpstr>
      <vt:lpstr>v_park</vt:lpstr>
      <vt:lpstr>mp3_knst</vt:lpstr>
      <vt:lpstr>mp3_ost</vt:lpstr>
      <vt:lpstr>NomZagMar</vt:lpstr>
      <vt:lpstr>NumRoute</vt:lpstr>
      <vt:lpstr>Pref_Punktov</vt:lpstr>
      <vt:lpstr>Punkti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2019-08-08T10:02:10Z</dcterms:modified>
</cp:coreProperties>
</file>